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codeName="ThisWorkbook" autoCompressPictures="0"/>
  <bookViews>
    <workbookView xWindow="0" yWindow="0" windowWidth="24640" windowHeight="15600"/>
  </bookViews>
  <sheets>
    <sheet name="鱼重量" sheetId="3" r:id="rId1"/>
    <sheet name="公式" sheetId="1" r:id="rId2"/>
    <sheet name="数据" sheetId="2" r:id="rId3"/>
    <sheet name="18日实测" sheetId="4" r:id="rId4"/>
  </sheets>
  <externalReferences>
    <externalReference r:id="rId5"/>
    <externalReference r:id="rId6"/>
    <externalReference r:id="rId7"/>
  </externalReferenc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M4" i="2"/>
  <c r="N4" i="2"/>
  <c r="R4" i="2"/>
  <c r="T4" i="2"/>
  <c r="V4" i="2"/>
  <c r="D20" i="1"/>
  <c r="E20" i="1"/>
  <c r="X4" i="2"/>
  <c r="D19" i="1"/>
  <c r="E19" i="1"/>
  <c r="Z4" i="2"/>
  <c r="P4" i="2"/>
  <c r="L4" i="2"/>
  <c r="A5" i="2"/>
  <c r="M5" i="2"/>
  <c r="N5" i="2"/>
  <c r="R5" i="2"/>
  <c r="T5" i="2"/>
  <c r="V5" i="2"/>
  <c r="X5" i="2"/>
  <c r="Z5" i="2"/>
  <c r="P5" i="2"/>
  <c r="L5" i="2"/>
  <c r="A6" i="2"/>
  <c r="M6" i="2"/>
  <c r="N6" i="2"/>
  <c r="R6" i="2"/>
  <c r="T6" i="2"/>
  <c r="V6" i="2"/>
  <c r="X6" i="2"/>
  <c r="Z6" i="2"/>
  <c r="P6" i="2"/>
  <c r="L6" i="2"/>
  <c r="A7" i="2"/>
  <c r="M7" i="2"/>
  <c r="N7" i="2"/>
  <c r="R7" i="2"/>
  <c r="T7" i="2"/>
  <c r="V7" i="2"/>
  <c r="X7" i="2"/>
  <c r="Z7" i="2"/>
  <c r="P7" i="2"/>
  <c r="L7" i="2"/>
  <c r="A8" i="2"/>
  <c r="M8" i="2"/>
  <c r="N8" i="2"/>
  <c r="R8" i="2"/>
  <c r="T8" i="2"/>
  <c r="V8" i="2"/>
  <c r="X8" i="2"/>
  <c r="Z8" i="2"/>
  <c r="P8" i="2"/>
  <c r="L8" i="2"/>
  <c r="A9" i="2"/>
  <c r="M9" i="2"/>
  <c r="N9" i="2"/>
  <c r="R9" i="2"/>
  <c r="T9" i="2"/>
  <c r="V9" i="2"/>
  <c r="X9" i="2"/>
  <c r="Z9" i="2"/>
  <c r="P9" i="2"/>
  <c r="L9" i="2"/>
  <c r="A10" i="2"/>
  <c r="M10" i="2"/>
  <c r="N10" i="2"/>
  <c r="R10" i="2"/>
  <c r="T10" i="2"/>
  <c r="V10" i="2"/>
  <c r="X10" i="2"/>
  <c r="Z10" i="2"/>
  <c r="P10" i="2"/>
  <c r="L10" i="2"/>
  <c r="A11" i="2"/>
  <c r="M11" i="2"/>
  <c r="N11" i="2"/>
  <c r="R11" i="2"/>
  <c r="T11" i="2"/>
  <c r="V11" i="2"/>
  <c r="X11" i="2"/>
  <c r="Z11" i="2"/>
  <c r="P11" i="2"/>
  <c r="L11" i="2"/>
  <c r="A12" i="2"/>
  <c r="M12" i="2"/>
  <c r="N12" i="2"/>
  <c r="R12" i="2"/>
  <c r="T12" i="2"/>
  <c r="V12" i="2"/>
  <c r="X12" i="2"/>
  <c r="Z12" i="2"/>
  <c r="P12" i="2"/>
  <c r="L12" i="2"/>
  <c r="A13" i="2"/>
  <c r="M13" i="2"/>
  <c r="N13" i="2"/>
  <c r="R13" i="2"/>
  <c r="T13" i="2"/>
  <c r="V13" i="2"/>
  <c r="X13" i="2"/>
  <c r="Z13" i="2"/>
  <c r="P13" i="2"/>
  <c r="L13" i="2"/>
  <c r="A14" i="2"/>
  <c r="M14" i="2"/>
  <c r="N14" i="2"/>
  <c r="R14" i="2"/>
  <c r="T14" i="2"/>
  <c r="V14" i="2"/>
  <c r="X14" i="2"/>
  <c r="Z14" i="2"/>
  <c r="P14" i="2"/>
  <c r="L14" i="2"/>
  <c r="A15" i="2"/>
  <c r="M15" i="2"/>
  <c r="N15" i="2"/>
  <c r="R15" i="2"/>
  <c r="T15" i="2"/>
  <c r="V15" i="2"/>
  <c r="X15" i="2"/>
  <c r="Z15" i="2"/>
  <c r="P15" i="2"/>
  <c r="L15" i="2"/>
  <c r="A16" i="2"/>
  <c r="M16" i="2"/>
  <c r="N16" i="2"/>
  <c r="R16" i="2"/>
  <c r="T16" i="2"/>
  <c r="V16" i="2"/>
  <c r="X16" i="2"/>
  <c r="Z16" i="2"/>
  <c r="P16" i="2"/>
  <c r="L16" i="2"/>
  <c r="A17" i="2"/>
  <c r="M17" i="2"/>
  <c r="N17" i="2"/>
  <c r="R17" i="2"/>
  <c r="T17" i="2"/>
  <c r="V17" i="2"/>
  <c r="X17" i="2"/>
  <c r="Z17" i="2"/>
  <c r="P17" i="2"/>
  <c r="L17" i="2"/>
  <c r="A18" i="2"/>
  <c r="M18" i="2"/>
  <c r="N18" i="2"/>
  <c r="R18" i="2"/>
  <c r="T18" i="2"/>
  <c r="V18" i="2"/>
  <c r="X18" i="2"/>
  <c r="Z18" i="2"/>
  <c r="P18" i="2"/>
  <c r="L18" i="2"/>
  <c r="A19" i="2"/>
  <c r="M19" i="2"/>
  <c r="N19" i="2"/>
  <c r="R19" i="2"/>
  <c r="T19" i="2"/>
  <c r="V19" i="2"/>
  <c r="X19" i="2"/>
  <c r="Z19" i="2"/>
  <c r="P19" i="2"/>
  <c r="L19" i="2"/>
  <c r="A20" i="2"/>
  <c r="M20" i="2"/>
  <c r="N20" i="2"/>
  <c r="R20" i="2"/>
  <c r="T20" i="2"/>
  <c r="V20" i="2"/>
  <c r="X20" i="2"/>
  <c r="Z20" i="2"/>
  <c r="P20" i="2"/>
  <c r="L20" i="2"/>
  <c r="A21" i="2"/>
  <c r="M21" i="2"/>
  <c r="N21" i="2"/>
  <c r="R21" i="2"/>
  <c r="T21" i="2"/>
  <c r="V21" i="2"/>
  <c r="X21" i="2"/>
  <c r="Z21" i="2"/>
  <c r="P21" i="2"/>
  <c r="L21" i="2"/>
  <c r="A22" i="2"/>
  <c r="M22" i="2"/>
  <c r="N22" i="2"/>
  <c r="R22" i="2"/>
  <c r="T22" i="2"/>
  <c r="V22" i="2"/>
  <c r="X22" i="2"/>
  <c r="Z22" i="2"/>
  <c r="P22" i="2"/>
  <c r="L22" i="2"/>
  <c r="A23" i="2"/>
  <c r="M23" i="2"/>
  <c r="N23" i="2"/>
  <c r="R23" i="2"/>
  <c r="T23" i="2"/>
  <c r="V23" i="2"/>
  <c r="X23" i="2"/>
  <c r="Z23" i="2"/>
  <c r="P23" i="2"/>
  <c r="L23" i="2"/>
  <c r="A24" i="2"/>
  <c r="M24" i="2"/>
  <c r="N24" i="2"/>
  <c r="R24" i="2"/>
  <c r="T24" i="2"/>
  <c r="V24" i="2"/>
  <c r="X24" i="2"/>
  <c r="Z24" i="2"/>
  <c r="P24" i="2"/>
  <c r="L24" i="2"/>
  <c r="A25" i="2"/>
  <c r="M25" i="2"/>
  <c r="N25" i="2"/>
  <c r="R25" i="2"/>
  <c r="T25" i="2"/>
  <c r="V25" i="2"/>
  <c r="X25" i="2"/>
  <c r="Z25" i="2"/>
  <c r="P25" i="2"/>
  <c r="L25" i="2"/>
  <c r="A26" i="2"/>
  <c r="M26" i="2"/>
  <c r="N26" i="2"/>
  <c r="R26" i="2"/>
  <c r="T26" i="2"/>
  <c r="V26" i="2"/>
  <c r="X26" i="2"/>
  <c r="Z26" i="2"/>
  <c r="P26" i="2"/>
  <c r="L26" i="2"/>
  <c r="A27" i="2"/>
  <c r="M27" i="2"/>
  <c r="N27" i="2"/>
  <c r="R27" i="2"/>
  <c r="T27" i="2"/>
  <c r="V27" i="2"/>
  <c r="X27" i="2"/>
  <c r="Z27" i="2"/>
  <c r="P27" i="2"/>
  <c r="L27" i="2"/>
  <c r="A28" i="2"/>
  <c r="M28" i="2"/>
  <c r="N28" i="2"/>
  <c r="R28" i="2"/>
  <c r="T28" i="2"/>
  <c r="V28" i="2"/>
  <c r="X28" i="2"/>
  <c r="Z28" i="2"/>
  <c r="P28" i="2"/>
  <c r="L28" i="2"/>
  <c r="A29" i="2"/>
  <c r="M29" i="2"/>
  <c r="N29" i="2"/>
  <c r="R29" i="2"/>
  <c r="T29" i="2"/>
  <c r="V29" i="2"/>
  <c r="X29" i="2"/>
  <c r="Z29" i="2"/>
  <c r="P29" i="2"/>
  <c r="L29" i="2"/>
  <c r="A30" i="2"/>
  <c r="M30" i="2"/>
  <c r="N30" i="2"/>
  <c r="R30" i="2"/>
  <c r="T30" i="2"/>
  <c r="V30" i="2"/>
  <c r="X30" i="2"/>
  <c r="Z30" i="2"/>
  <c r="P30" i="2"/>
  <c r="L30" i="2"/>
  <c r="A31" i="2"/>
  <c r="M31" i="2"/>
  <c r="N31" i="2"/>
  <c r="R31" i="2"/>
  <c r="T31" i="2"/>
  <c r="V31" i="2"/>
  <c r="X31" i="2"/>
  <c r="Z31" i="2"/>
  <c r="P31" i="2"/>
  <c r="L31" i="2"/>
  <c r="A32" i="2"/>
  <c r="M32" i="2"/>
  <c r="N32" i="2"/>
  <c r="R32" i="2"/>
  <c r="T32" i="2"/>
  <c r="V32" i="2"/>
  <c r="X32" i="2"/>
  <c r="Z32" i="2"/>
  <c r="P32" i="2"/>
  <c r="L32" i="2"/>
  <c r="A33" i="2"/>
  <c r="M33" i="2"/>
  <c r="N33" i="2"/>
  <c r="R33" i="2"/>
  <c r="T33" i="2"/>
  <c r="V33" i="2"/>
  <c r="X33" i="2"/>
  <c r="Z33" i="2"/>
  <c r="P33" i="2"/>
  <c r="L33" i="2"/>
  <c r="A34" i="2"/>
  <c r="M34" i="2"/>
  <c r="N34" i="2"/>
  <c r="R34" i="2"/>
  <c r="T34" i="2"/>
  <c r="V34" i="2"/>
  <c r="X34" i="2"/>
  <c r="Z34" i="2"/>
  <c r="P34" i="2"/>
  <c r="L34" i="2"/>
  <c r="A35" i="2"/>
  <c r="M35" i="2"/>
  <c r="N35" i="2"/>
  <c r="R35" i="2"/>
  <c r="T35" i="2"/>
  <c r="V35" i="2"/>
  <c r="X35" i="2"/>
  <c r="Z35" i="2"/>
  <c r="P35" i="2"/>
  <c r="L35" i="2"/>
  <c r="A36" i="2"/>
  <c r="M36" i="2"/>
  <c r="N36" i="2"/>
  <c r="R36" i="2"/>
  <c r="T36" i="2"/>
  <c r="V36" i="2"/>
  <c r="X36" i="2"/>
  <c r="Z36" i="2"/>
  <c r="P36" i="2"/>
  <c r="L36" i="2"/>
  <c r="A37" i="2"/>
  <c r="M37" i="2"/>
  <c r="N37" i="2"/>
  <c r="R37" i="2"/>
  <c r="T37" i="2"/>
  <c r="V37" i="2"/>
  <c r="X37" i="2"/>
  <c r="Z37" i="2"/>
  <c r="P37" i="2"/>
  <c r="L37" i="2"/>
  <c r="A38" i="2"/>
  <c r="M38" i="2"/>
  <c r="N38" i="2"/>
  <c r="R38" i="2"/>
  <c r="T38" i="2"/>
  <c r="V38" i="2"/>
  <c r="X38" i="2"/>
  <c r="Z38" i="2"/>
  <c r="P38" i="2"/>
  <c r="L38" i="2"/>
  <c r="A39" i="2"/>
  <c r="M39" i="2"/>
  <c r="N39" i="2"/>
  <c r="R39" i="2"/>
  <c r="T39" i="2"/>
  <c r="V39" i="2"/>
  <c r="X39" i="2"/>
  <c r="Z39" i="2"/>
  <c r="P39" i="2"/>
  <c r="L39" i="2"/>
  <c r="A40" i="2"/>
  <c r="M40" i="2"/>
  <c r="N40" i="2"/>
  <c r="R40" i="2"/>
  <c r="T40" i="2"/>
  <c r="V40" i="2"/>
  <c r="X40" i="2"/>
  <c r="Z40" i="2"/>
  <c r="P40" i="2"/>
  <c r="L40" i="2"/>
  <c r="A41" i="2"/>
  <c r="M41" i="2"/>
  <c r="N41" i="2"/>
  <c r="R41" i="2"/>
  <c r="T41" i="2"/>
  <c r="V41" i="2"/>
  <c r="X41" i="2"/>
  <c r="Z41" i="2"/>
  <c r="P41" i="2"/>
  <c r="L41" i="2"/>
  <c r="A42" i="2"/>
  <c r="M42" i="2"/>
  <c r="N42" i="2"/>
  <c r="R42" i="2"/>
  <c r="T42" i="2"/>
  <c r="V42" i="2"/>
  <c r="X42" i="2"/>
  <c r="Z42" i="2"/>
  <c r="P42" i="2"/>
  <c r="L42" i="2"/>
  <c r="A43" i="2"/>
  <c r="M43" i="2"/>
  <c r="N43" i="2"/>
  <c r="R43" i="2"/>
  <c r="T43" i="2"/>
  <c r="V43" i="2"/>
  <c r="X43" i="2"/>
  <c r="Z43" i="2"/>
  <c r="P43" i="2"/>
  <c r="L43" i="2"/>
  <c r="A44" i="2"/>
  <c r="M44" i="2"/>
  <c r="N44" i="2"/>
  <c r="R44" i="2"/>
  <c r="T44" i="2"/>
  <c r="V44" i="2"/>
  <c r="X44" i="2"/>
  <c r="Z44" i="2"/>
  <c r="P44" i="2"/>
  <c r="L44" i="2"/>
  <c r="A45" i="2"/>
  <c r="M45" i="2"/>
  <c r="N45" i="2"/>
  <c r="R45" i="2"/>
  <c r="T45" i="2"/>
  <c r="V45" i="2"/>
  <c r="X45" i="2"/>
  <c r="Z45" i="2"/>
  <c r="P45" i="2"/>
  <c r="L45" i="2"/>
  <c r="A46" i="2"/>
  <c r="M46" i="2"/>
  <c r="N46" i="2"/>
  <c r="R46" i="2"/>
  <c r="T46" i="2"/>
  <c r="V46" i="2"/>
  <c r="X46" i="2"/>
  <c r="Z46" i="2"/>
  <c r="P46" i="2"/>
  <c r="L46" i="2"/>
  <c r="A47" i="2"/>
  <c r="M47" i="2"/>
  <c r="N47" i="2"/>
  <c r="R47" i="2"/>
  <c r="T47" i="2"/>
  <c r="V47" i="2"/>
  <c r="X47" i="2"/>
  <c r="Z47" i="2"/>
  <c r="P47" i="2"/>
  <c r="L47" i="2"/>
  <c r="A48" i="2"/>
  <c r="M48" i="2"/>
  <c r="N48" i="2"/>
  <c r="R48" i="2"/>
  <c r="T48" i="2"/>
  <c r="V48" i="2"/>
  <c r="X48" i="2"/>
  <c r="Z48" i="2"/>
  <c r="P48" i="2"/>
  <c r="L48" i="2"/>
  <c r="A49" i="2"/>
  <c r="M49" i="2"/>
  <c r="N49" i="2"/>
  <c r="R49" i="2"/>
  <c r="T49" i="2"/>
  <c r="V49" i="2"/>
  <c r="X49" i="2"/>
  <c r="Z49" i="2"/>
  <c r="P49" i="2"/>
  <c r="L49" i="2"/>
  <c r="A50" i="2"/>
  <c r="M50" i="2"/>
  <c r="N50" i="2"/>
  <c r="R50" i="2"/>
  <c r="T50" i="2"/>
  <c r="V50" i="2"/>
  <c r="X50" i="2"/>
  <c r="Z50" i="2"/>
  <c r="P50" i="2"/>
  <c r="L50" i="2"/>
  <c r="A51" i="2"/>
  <c r="M51" i="2"/>
  <c r="N51" i="2"/>
  <c r="R51" i="2"/>
  <c r="T51" i="2"/>
  <c r="V51" i="2"/>
  <c r="X51" i="2"/>
  <c r="Z51" i="2"/>
  <c r="P51" i="2"/>
  <c r="L51" i="2"/>
  <c r="A52" i="2"/>
  <c r="M52" i="2"/>
  <c r="N52" i="2"/>
  <c r="R52" i="2"/>
  <c r="T52" i="2"/>
  <c r="V52" i="2"/>
  <c r="X52" i="2"/>
  <c r="Z52" i="2"/>
  <c r="P52" i="2"/>
  <c r="L52" i="2"/>
  <c r="A53" i="2"/>
  <c r="M53" i="2"/>
  <c r="N53" i="2"/>
  <c r="R53" i="2"/>
  <c r="T53" i="2"/>
  <c r="V53" i="2"/>
  <c r="X53" i="2"/>
  <c r="Z53" i="2"/>
  <c r="P53" i="2"/>
  <c r="L53" i="2"/>
  <c r="A54" i="2"/>
  <c r="M54" i="2"/>
  <c r="N54" i="2"/>
  <c r="R54" i="2"/>
  <c r="T54" i="2"/>
  <c r="V54" i="2"/>
  <c r="X54" i="2"/>
  <c r="Z54" i="2"/>
  <c r="P54" i="2"/>
  <c r="L54" i="2"/>
  <c r="A55" i="2"/>
  <c r="M55" i="2"/>
  <c r="N55" i="2"/>
  <c r="R55" i="2"/>
  <c r="T55" i="2"/>
  <c r="V55" i="2"/>
  <c r="X55" i="2"/>
  <c r="Z55" i="2"/>
  <c r="P55" i="2"/>
  <c r="L55" i="2"/>
  <c r="A56" i="2"/>
  <c r="M56" i="2"/>
  <c r="N56" i="2"/>
  <c r="R56" i="2"/>
  <c r="T56" i="2"/>
  <c r="V56" i="2"/>
  <c r="X56" i="2"/>
  <c r="Z56" i="2"/>
  <c r="P56" i="2"/>
  <c r="L56" i="2"/>
  <c r="A57" i="2"/>
  <c r="M57" i="2"/>
  <c r="N57" i="2"/>
  <c r="R57" i="2"/>
  <c r="T57" i="2"/>
  <c r="V57" i="2"/>
  <c r="X57" i="2"/>
  <c r="Z57" i="2"/>
  <c r="P57" i="2"/>
  <c r="L57" i="2"/>
  <c r="A58" i="2"/>
  <c r="M58" i="2"/>
  <c r="N58" i="2"/>
  <c r="R58" i="2"/>
  <c r="T58" i="2"/>
  <c r="V58" i="2"/>
  <c r="X58" i="2"/>
  <c r="Z58" i="2"/>
  <c r="P58" i="2"/>
  <c r="L58" i="2"/>
  <c r="A59" i="2"/>
  <c r="M59" i="2"/>
  <c r="N59" i="2"/>
  <c r="R59" i="2"/>
  <c r="T59" i="2"/>
  <c r="V59" i="2"/>
  <c r="X59" i="2"/>
  <c r="Z59" i="2"/>
  <c r="P59" i="2"/>
  <c r="L59" i="2"/>
  <c r="A60" i="2"/>
  <c r="M60" i="2"/>
  <c r="N60" i="2"/>
  <c r="R60" i="2"/>
  <c r="T60" i="2"/>
  <c r="V60" i="2"/>
  <c r="X60" i="2"/>
  <c r="Z60" i="2"/>
  <c r="P60" i="2"/>
  <c r="L60" i="2"/>
  <c r="A61" i="2"/>
  <c r="M61" i="2"/>
  <c r="N61" i="2"/>
  <c r="R61" i="2"/>
  <c r="T61" i="2"/>
  <c r="V61" i="2"/>
  <c r="X61" i="2"/>
  <c r="Z61" i="2"/>
  <c r="P61" i="2"/>
  <c r="L61" i="2"/>
  <c r="A62" i="2"/>
  <c r="M62" i="2"/>
  <c r="N62" i="2"/>
  <c r="R62" i="2"/>
  <c r="T62" i="2"/>
  <c r="V62" i="2"/>
  <c r="X62" i="2"/>
  <c r="Z62" i="2"/>
  <c r="P62" i="2"/>
  <c r="L62" i="2"/>
  <c r="A63" i="2"/>
  <c r="M63" i="2"/>
  <c r="N63" i="2"/>
  <c r="R63" i="2"/>
  <c r="T63" i="2"/>
  <c r="V63" i="2"/>
  <c r="X63" i="2"/>
  <c r="Z63" i="2"/>
  <c r="P63" i="2"/>
  <c r="L63" i="2"/>
  <c r="A64" i="2"/>
  <c r="M64" i="2"/>
  <c r="N64" i="2"/>
  <c r="R64" i="2"/>
  <c r="T64" i="2"/>
  <c r="V64" i="2"/>
  <c r="X64" i="2"/>
  <c r="Z64" i="2"/>
  <c r="P64" i="2"/>
  <c r="L64" i="2"/>
  <c r="A65" i="2"/>
  <c r="M65" i="2"/>
  <c r="N65" i="2"/>
  <c r="R65" i="2"/>
  <c r="T65" i="2"/>
  <c r="V65" i="2"/>
  <c r="X65" i="2"/>
  <c r="Z65" i="2"/>
  <c r="P65" i="2"/>
  <c r="L65" i="2"/>
  <c r="A66" i="2"/>
  <c r="M66" i="2"/>
  <c r="N66" i="2"/>
  <c r="R66" i="2"/>
  <c r="T66" i="2"/>
  <c r="V66" i="2"/>
  <c r="X66" i="2"/>
  <c r="Z66" i="2"/>
  <c r="P66" i="2"/>
  <c r="L66" i="2"/>
  <c r="A67" i="2"/>
  <c r="M67" i="2"/>
  <c r="N67" i="2"/>
  <c r="R67" i="2"/>
  <c r="T67" i="2"/>
  <c r="V67" i="2"/>
  <c r="X67" i="2"/>
  <c r="Z67" i="2"/>
  <c r="P67" i="2"/>
  <c r="L67" i="2"/>
  <c r="A68" i="2"/>
  <c r="M68" i="2"/>
  <c r="N68" i="2"/>
  <c r="R68" i="2"/>
  <c r="T68" i="2"/>
  <c r="V68" i="2"/>
  <c r="X68" i="2"/>
  <c r="Z68" i="2"/>
  <c r="P68" i="2"/>
  <c r="L68" i="2"/>
  <c r="A69" i="2"/>
  <c r="M69" i="2"/>
  <c r="N69" i="2"/>
  <c r="R69" i="2"/>
  <c r="T69" i="2"/>
  <c r="V69" i="2"/>
  <c r="X69" i="2"/>
  <c r="Z69" i="2"/>
  <c r="P69" i="2"/>
  <c r="L69" i="2"/>
  <c r="A70" i="2"/>
  <c r="M70" i="2"/>
  <c r="N70" i="2"/>
  <c r="R70" i="2"/>
  <c r="T70" i="2"/>
  <c r="V70" i="2"/>
  <c r="X70" i="2"/>
  <c r="Z70" i="2"/>
  <c r="P70" i="2"/>
  <c r="L70" i="2"/>
  <c r="A71" i="2"/>
  <c r="M71" i="2"/>
  <c r="N71" i="2"/>
  <c r="R71" i="2"/>
  <c r="T71" i="2"/>
  <c r="V71" i="2"/>
  <c r="X71" i="2"/>
  <c r="Z71" i="2"/>
  <c r="P71" i="2"/>
  <c r="L71" i="2"/>
  <c r="A72" i="2"/>
  <c r="M72" i="2"/>
  <c r="N72" i="2"/>
  <c r="R72" i="2"/>
  <c r="T72" i="2"/>
  <c r="V72" i="2"/>
  <c r="X72" i="2"/>
  <c r="Z72" i="2"/>
  <c r="P72" i="2"/>
  <c r="L72" i="2"/>
  <c r="A73" i="2"/>
  <c r="M73" i="2"/>
  <c r="N73" i="2"/>
  <c r="R73" i="2"/>
  <c r="T73" i="2"/>
  <c r="V73" i="2"/>
  <c r="X73" i="2"/>
  <c r="Z73" i="2"/>
  <c r="P73" i="2"/>
  <c r="L73" i="2"/>
  <c r="A74" i="2"/>
  <c r="M74" i="2"/>
  <c r="N74" i="2"/>
  <c r="R74" i="2"/>
  <c r="T74" i="2"/>
  <c r="V74" i="2"/>
  <c r="X74" i="2"/>
  <c r="Z74" i="2"/>
  <c r="P74" i="2"/>
  <c r="L74" i="2"/>
  <c r="A75" i="2"/>
  <c r="M75" i="2"/>
  <c r="N75" i="2"/>
  <c r="R75" i="2"/>
  <c r="T75" i="2"/>
  <c r="V75" i="2"/>
  <c r="X75" i="2"/>
  <c r="Z75" i="2"/>
  <c r="P75" i="2"/>
  <c r="L75" i="2"/>
  <c r="A76" i="2"/>
  <c r="M76" i="2"/>
  <c r="N76" i="2"/>
  <c r="R76" i="2"/>
  <c r="T76" i="2"/>
  <c r="V76" i="2"/>
  <c r="X76" i="2"/>
  <c r="Z76" i="2"/>
  <c r="P76" i="2"/>
  <c r="L76" i="2"/>
  <c r="A77" i="2"/>
  <c r="M77" i="2"/>
  <c r="N77" i="2"/>
  <c r="R77" i="2"/>
  <c r="T77" i="2"/>
  <c r="V77" i="2"/>
  <c r="X77" i="2"/>
  <c r="Z77" i="2"/>
  <c r="P77" i="2"/>
  <c r="L77" i="2"/>
  <c r="A78" i="2"/>
  <c r="M78" i="2"/>
  <c r="N78" i="2"/>
  <c r="R78" i="2"/>
  <c r="T78" i="2"/>
  <c r="V78" i="2"/>
  <c r="X78" i="2"/>
  <c r="Z78" i="2"/>
  <c r="P78" i="2"/>
  <c r="L78" i="2"/>
  <c r="A79" i="2"/>
  <c r="M79" i="2"/>
  <c r="N79" i="2"/>
  <c r="R79" i="2"/>
  <c r="T79" i="2"/>
  <c r="V79" i="2"/>
  <c r="X79" i="2"/>
  <c r="Z79" i="2"/>
  <c r="P79" i="2"/>
  <c r="L79" i="2"/>
  <c r="A80" i="2"/>
  <c r="M80" i="2"/>
  <c r="N80" i="2"/>
  <c r="R80" i="2"/>
  <c r="T80" i="2"/>
  <c r="V80" i="2"/>
  <c r="X80" i="2"/>
  <c r="Z80" i="2"/>
  <c r="P80" i="2"/>
  <c r="L80" i="2"/>
  <c r="A81" i="2"/>
  <c r="M81" i="2"/>
  <c r="N81" i="2"/>
  <c r="R81" i="2"/>
  <c r="T81" i="2"/>
  <c r="V81" i="2"/>
  <c r="X81" i="2"/>
  <c r="Z81" i="2"/>
  <c r="P81" i="2"/>
  <c r="L81" i="2"/>
  <c r="A82" i="2"/>
  <c r="M82" i="2"/>
  <c r="N82" i="2"/>
  <c r="R82" i="2"/>
  <c r="T82" i="2"/>
  <c r="V82" i="2"/>
  <c r="X82" i="2"/>
  <c r="Z82" i="2"/>
  <c r="P82" i="2"/>
  <c r="L82" i="2"/>
  <c r="A83" i="2"/>
  <c r="M83" i="2"/>
  <c r="N83" i="2"/>
  <c r="R83" i="2"/>
  <c r="T83" i="2"/>
  <c r="V83" i="2"/>
  <c r="X83" i="2"/>
  <c r="Z83" i="2"/>
  <c r="P83" i="2"/>
  <c r="L83" i="2"/>
  <c r="A84" i="2"/>
  <c r="M84" i="2"/>
  <c r="N84" i="2"/>
  <c r="R84" i="2"/>
  <c r="T84" i="2"/>
  <c r="V84" i="2"/>
  <c r="X84" i="2"/>
  <c r="Z84" i="2"/>
  <c r="P84" i="2"/>
  <c r="L84" i="2"/>
  <c r="A85" i="2"/>
  <c r="M85" i="2"/>
  <c r="N85" i="2"/>
  <c r="R85" i="2"/>
  <c r="T85" i="2"/>
  <c r="V85" i="2"/>
  <c r="X85" i="2"/>
  <c r="Z85" i="2"/>
  <c r="P85" i="2"/>
  <c r="L85" i="2"/>
  <c r="A86" i="2"/>
  <c r="M86" i="2"/>
  <c r="N86" i="2"/>
  <c r="R86" i="2"/>
  <c r="T86" i="2"/>
  <c r="V86" i="2"/>
  <c r="X86" i="2"/>
  <c r="Z86" i="2"/>
  <c r="P86" i="2"/>
  <c r="L86" i="2"/>
  <c r="A87" i="2"/>
  <c r="M87" i="2"/>
  <c r="N87" i="2"/>
  <c r="R87" i="2"/>
  <c r="T87" i="2"/>
  <c r="V87" i="2"/>
  <c r="X87" i="2"/>
  <c r="Z87" i="2"/>
  <c r="P87" i="2"/>
  <c r="L87" i="2"/>
  <c r="A88" i="2"/>
  <c r="M88" i="2"/>
  <c r="N88" i="2"/>
  <c r="R88" i="2"/>
  <c r="T88" i="2"/>
  <c r="V88" i="2"/>
  <c r="X88" i="2"/>
  <c r="Z88" i="2"/>
  <c r="P88" i="2"/>
  <c r="L88" i="2"/>
  <c r="A89" i="2"/>
  <c r="M89" i="2"/>
  <c r="N89" i="2"/>
  <c r="R89" i="2"/>
  <c r="T89" i="2"/>
  <c r="V89" i="2"/>
  <c r="X89" i="2"/>
  <c r="Z89" i="2"/>
  <c r="P89" i="2"/>
  <c r="L89" i="2"/>
  <c r="A90" i="2"/>
  <c r="M90" i="2"/>
  <c r="N90" i="2"/>
  <c r="R90" i="2"/>
  <c r="T90" i="2"/>
  <c r="V90" i="2"/>
  <c r="X90" i="2"/>
  <c r="Z90" i="2"/>
  <c r="P90" i="2"/>
  <c r="L90" i="2"/>
  <c r="A91" i="2"/>
  <c r="M91" i="2"/>
  <c r="N91" i="2"/>
  <c r="R91" i="2"/>
  <c r="T91" i="2"/>
  <c r="V91" i="2"/>
  <c r="X91" i="2"/>
  <c r="Z91" i="2"/>
  <c r="P91" i="2"/>
  <c r="L91" i="2"/>
  <c r="A92" i="2"/>
  <c r="M92" i="2"/>
  <c r="N92" i="2"/>
  <c r="R92" i="2"/>
  <c r="T92" i="2"/>
  <c r="V92" i="2"/>
  <c r="X92" i="2"/>
  <c r="Z92" i="2"/>
  <c r="P92" i="2"/>
  <c r="L92" i="2"/>
  <c r="A93" i="2"/>
  <c r="M93" i="2"/>
  <c r="N93" i="2"/>
  <c r="R93" i="2"/>
  <c r="T93" i="2"/>
  <c r="V93" i="2"/>
  <c r="X93" i="2"/>
  <c r="Z93" i="2"/>
  <c r="P93" i="2"/>
  <c r="L93" i="2"/>
  <c r="A94" i="2"/>
  <c r="M94" i="2"/>
  <c r="N94" i="2"/>
  <c r="R94" i="2"/>
  <c r="T94" i="2"/>
  <c r="V94" i="2"/>
  <c r="X94" i="2"/>
  <c r="Z94" i="2"/>
  <c r="P94" i="2"/>
  <c r="L94" i="2"/>
  <c r="A95" i="2"/>
  <c r="M95" i="2"/>
  <c r="N95" i="2"/>
  <c r="R95" i="2"/>
  <c r="T95" i="2"/>
  <c r="V95" i="2"/>
  <c r="X95" i="2"/>
  <c r="Z95" i="2"/>
  <c r="P95" i="2"/>
  <c r="L95" i="2"/>
  <c r="A96" i="2"/>
  <c r="M96" i="2"/>
  <c r="N96" i="2"/>
  <c r="R96" i="2"/>
  <c r="T96" i="2"/>
  <c r="V96" i="2"/>
  <c r="X96" i="2"/>
  <c r="Z96" i="2"/>
  <c r="P96" i="2"/>
  <c r="L96" i="2"/>
  <c r="A97" i="2"/>
  <c r="M97" i="2"/>
  <c r="N97" i="2"/>
  <c r="R97" i="2"/>
  <c r="T97" i="2"/>
  <c r="V97" i="2"/>
  <c r="X97" i="2"/>
  <c r="Z97" i="2"/>
  <c r="P97" i="2"/>
  <c r="L97" i="2"/>
  <c r="A98" i="2"/>
  <c r="M98" i="2"/>
  <c r="N98" i="2"/>
  <c r="R98" i="2"/>
  <c r="T98" i="2"/>
  <c r="V98" i="2"/>
  <c r="X98" i="2"/>
  <c r="Z98" i="2"/>
  <c r="P98" i="2"/>
  <c r="L98" i="2"/>
  <c r="A99" i="2"/>
  <c r="M99" i="2"/>
  <c r="N99" i="2"/>
  <c r="R99" i="2"/>
  <c r="T99" i="2"/>
  <c r="V99" i="2"/>
  <c r="X99" i="2"/>
  <c r="Z99" i="2"/>
  <c r="P99" i="2"/>
  <c r="L99" i="2"/>
  <c r="A100" i="2"/>
  <c r="M100" i="2"/>
  <c r="N100" i="2"/>
  <c r="R100" i="2"/>
  <c r="T100" i="2"/>
  <c r="V100" i="2"/>
  <c r="X100" i="2"/>
  <c r="Z100" i="2"/>
  <c r="P100" i="2"/>
  <c r="L100" i="2"/>
  <c r="A101" i="2"/>
  <c r="M101" i="2"/>
  <c r="N101" i="2"/>
  <c r="R101" i="2"/>
  <c r="T101" i="2"/>
  <c r="V101" i="2"/>
  <c r="X101" i="2"/>
  <c r="Z101" i="2"/>
  <c r="P101" i="2"/>
  <c r="L101" i="2"/>
  <c r="A102" i="2"/>
  <c r="M102" i="2"/>
  <c r="N102" i="2"/>
  <c r="R102" i="2"/>
  <c r="T102" i="2"/>
  <c r="V102" i="2"/>
  <c r="X102" i="2"/>
  <c r="Z102" i="2"/>
  <c r="P102" i="2"/>
  <c r="L102" i="2"/>
  <c r="A103" i="2"/>
  <c r="M103" i="2"/>
  <c r="N103" i="2"/>
  <c r="R103" i="2"/>
  <c r="T103" i="2"/>
  <c r="V103" i="2"/>
  <c r="X103" i="2"/>
  <c r="Z103" i="2"/>
  <c r="P103" i="2"/>
  <c r="L103" i="2"/>
  <c r="A104" i="2"/>
  <c r="M104" i="2"/>
  <c r="N104" i="2"/>
  <c r="R104" i="2"/>
  <c r="T104" i="2"/>
  <c r="V104" i="2"/>
  <c r="X104" i="2"/>
  <c r="Z104" i="2"/>
  <c r="P104" i="2"/>
  <c r="L104" i="2"/>
  <c r="A105" i="2"/>
  <c r="M105" i="2"/>
  <c r="N105" i="2"/>
  <c r="R105" i="2"/>
  <c r="T105" i="2"/>
  <c r="V105" i="2"/>
  <c r="X105" i="2"/>
  <c r="Z105" i="2"/>
  <c r="P105" i="2"/>
  <c r="L105" i="2"/>
  <c r="A106" i="2"/>
  <c r="M106" i="2"/>
  <c r="N106" i="2"/>
  <c r="R106" i="2"/>
  <c r="T106" i="2"/>
  <c r="V106" i="2"/>
  <c r="X106" i="2"/>
  <c r="Z106" i="2"/>
  <c r="P106" i="2"/>
  <c r="L106" i="2"/>
  <c r="A107" i="2"/>
  <c r="M107" i="2"/>
  <c r="N107" i="2"/>
  <c r="R107" i="2"/>
  <c r="T107" i="2"/>
  <c r="V107" i="2"/>
  <c r="X107" i="2"/>
  <c r="Z107" i="2"/>
  <c r="P107" i="2"/>
  <c r="L107" i="2"/>
  <c r="A108" i="2"/>
  <c r="M108" i="2"/>
  <c r="N108" i="2"/>
  <c r="R108" i="2"/>
  <c r="T108" i="2"/>
  <c r="V108" i="2"/>
  <c r="X108" i="2"/>
  <c r="Z108" i="2"/>
  <c r="P108" i="2"/>
  <c r="L108" i="2"/>
  <c r="A109" i="2"/>
  <c r="M109" i="2"/>
  <c r="N109" i="2"/>
  <c r="R109" i="2"/>
  <c r="T109" i="2"/>
  <c r="V109" i="2"/>
  <c r="X109" i="2"/>
  <c r="Z109" i="2"/>
  <c r="P109" i="2"/>
  <c r="L109" i="2"/>
  <c r="A110" i="2"/>
  <c r="M110" i="2"/>
  <c r="N110" i="2"/>
  <c r="R110" i="2"/>
  <c r="T110" i="2"/>
  <c r="V110" i="2"/>
  <c r="X110" i="2"/>
  <c r="Z110" i="2"/>
  <c r="P110" i="2"/>
  <c r="L110" i="2"/>
  <c r="A111" i="2"/>
  <c r="M111" i="2"/>
  <c r="N111" i="2"/>
  <c r="R111" i="2"/>
  <c r="T111" i="2"/>
  <c r="V111" i="2"/>
  <c r="X111" i="2"/>
  <c r="Z111" i="2"/>
  <c r="P111" i="2"/>
  <c r="L111" i="2"/>
  <c r="A112" i="2"/>
  <c r="M112" i="2"/>
  <c r="N112" i="2"/>
  <c r="R112" i="2"/>
  <c r="T112" i="2"/>
  <c r="V112" i="2"/>
  <c r="X112" i="2"/>
  <c r="Z112" i="2"/>
  <c r="P112" i="2"/>
  <c r="L112" i="2"/>
  <c r="A113" i="2"/>
  <c r="M113" i="2"/>
  <c r="N113" i="2"/>
  <c r="R113" i="2"/>
  <c r="T113" i="2"/>
  <c r="V113" i="2"/>
  <c r="X113" i="2"/>
  <c r="Z113" i="2"/>
  <c r="P113" i="2"/>
  <c r="L113" i="2"/>
  <c r="A114" i="2"/>
  <c r="M114" i="2"/>
  <c r="N114" i="2"/>
  <c r="R114" i="2"/>
  <c r="T114" i="2"/>
  <c r="V114" i="2"/>
  <c r="X114" i="2"/>
  <c r="Z114" i="2"/>
  <c r="P114" i="2"/>
  <c r="L114" i="2"/>
  <c r="A115" i="2"/>
  <c r="M115" i="2"/>
  <c r="N115" i="2"/>
  <c r="R115" i="2"/>
  <c r="T115" i="2"/>
  <c r="V115" i="2"/>
  <c r="X115" i="2"/>
  <c r="Z115" i="2"/>
  <c r="P115" i="2"/>
  <c r="L115" i="2"/>
  <c r="A116" i="2"/>
  <c r="M116" i="2"/>
  <c r="N116" i="2"/>
  <c r="R116" i="2"/>
  <c r="T116" i="2"/>
  <c r="V116" i="2"/>
  <c r="X116" i="2"/>
  <c r="Z116" i="2"/>
  <c r="P116" i="2"/>
  <c r="L116" i="2"/>
  <c r="A117" i="2"/>
  <c r="M117" i="2"/>
  <c r="N117" i="2"/>
  <c r="R117" i="2"/>
  <c r="T117" i="2"/>
  <c r="V117" i="2"/>
  <c r="X117" i="2"/>
  <c r="Z117" i="2"/>
  <c r="P117" i="2"/>
  <c r="L117" i="2"/>
  <c r="A118" i="2"/>
  <c r="M118" i="2"/>
  <c r="N118" i="2"/>
  <c r="R118" i="2"/>
  <c r="T118" i="2"/>
  <c r="V118" i="2"/>
  <c r="X118" i="2"/>
  <c r="Z118" i="2"/>
  <c r="P118" i="2"/>
  <c r="L118" i="2"/>
  <c r="A119" i="2"/>
  <c r="M119" i="2"/>
  <c r="N119" i="2"/>
  <c r="R119" i="2"/>
  <c r="T119" i="2"/>
  <c r="V119" i="2"/>
  <c r="X119" i="2"/>
  <c r="Z119" i="2"/>
  <c r="P119" i="2"/>
  <c r="L119" i="2"/>
  <c r="A120" i="2"/>
  <c r="M120" i="2"/>
  <c r="N120" i="2"/>
  <c r="R120" i="2"/>
  <c r="T120" i="2"/>
  <c r="V120" i="2"/>
  <c r="X120" i="2"/>
  <c r="Z120" i="2"/>
  <c r="P120" i="2"/>
  <c r="L120" i="2"/>
  <c r="A121" i="2"/>
  <c r="M121" i="2"/>
  <c r="N121" i="2"/>
  <c r="R121" i="2"/>
  <c r="T121" i="2"/>
  <c r="V121" i="2"/>
  <c r="X121" i="2"/>
  <c r="Z121" i="2"/>
  <c r="P121" i="2"/>
  <c r="L121" i="2"/>
  <c r="A122" i="2"/>
  <c r="M122" i="2"/>
  <c r="N122" i="2"/>
  <c r="R122" i="2"/>
  <c r="T122" i="2"/>
  <c r="V122" i="2"/>
  <c r="X122" i="2"/>
  <c r="Z122" i="2"/>
  <c r="P122" i="2"/>
  <c r="L122" i="2"/>
  <c r="A123" i="2"/>
  <c r="M123" i="2"/>
  <c r="N123" i="2"/>
  <c r="R123" i="2"/>
  <c r="T123" i="2"/>
  <c r="V123" i="2"/>
  <c r="X123" i="2"/>
  <c r="Z123" i="2"/>
  <c r="P123" i="2"/>
  <c r="L123" i="2"/>
  <c r="A124" i="2"/>
  <c r="M124" i="2"/>
  <c r="N124" i="2"/>
  <c r="R124" i="2"/>
  <c r="T124" i="2"/>
  <c r="V124" i="2"/>
  <c r="X124" i="2"/>
  <c r="Z124" i="2"/>
  <c r="P124" i="2"/>
  <c r="L124" i="2"/>
  <c r="A125" i="2"/>
  <c r="M125" i="2"/>
  <c r="N125" i="2"/>
  <c r="R125" i="2"/>
  <c r="T125" i="2"/>
  <c r="V125" i="2"/>
  <c r="X125" i="2"/>
  <c r="Z125" i="2"/>
  <c r="P125" i="2"/>
  <c r="L125" i="2"/>
  <c r="A126" i="2"/>
  <c r="M126" i="2"/>
  <c r="N126" i="2"/>
  <c r="R126" i="2"/>
  <c r="T126" i="2"/>
  <c r="V126" i="2"/>
  <c r="X126" i="2"/>
  <c r="Z126" i="2"/>
  <c r="P126" i="2"/>
  <c r="L126" i="2"/>
  <c r="A127" i="2"/>
  <c r="M127" i="2"/>
  <c r="N127" i="2"/>
  <c r="R127" i="2"/>
  <c r="T127" i="2"/>
  <c r="V127" i="2"/>
  <c r="X127" i="2"/>
  <c r="Z127" i="2"/>
  <c r="P127" i="2"/>
  <c r="L127" i="2"/>
  <c r="A128" i="2"/>
  <c r="M128" i="2"/>
  <c r="N128" i="2"/>
  <c r="R128" i="2"/>
  <c r="T128" i="2"/>
  <c r="V128" i="2"/>
  <c r="X128" i="2"/>
  <c r="Z128" i="2"/>
  <c r="P128" i="2"/>
  <c r="L128" i="2"/>
  <c r="A129" i="2"/>
  <c r="M129" i="2"/>
  <c r="N129" i="2"/>
  <c r="R129" i="2"/>
  <c r="T129" i="2"/>
  <c r="V129" i="2"/>
  <c r="X129" i="2"/>
  <c r="Z129" i="2"/>
  <c r="P129" i="2"/>
  <c r="L129" i="2"/>
  <c r="A130" i="2"/>
  <c r="M130" i="2"/>
  <c r="N130" i="2"/>
  <c r="R130" i="2"/>
  <c r="T130" i="2"/>
  <c r="V130" i="2"/>
  <c r="X130" i="2"/>
  <c r="Z130" i="2"/>
  <c r="P130" i="2"/>
  <c r="L130" i="2"/>
  <c r="A131" i="2"/>
  <c r="M131" i="2"/>
  <c r="N131" i="2"/>
  <c r="R131" i="2"/>
  <c r="T131" i="2"/>
  <c r="V131" i="2"/>
  <c r="X131" i="2"/>
  <c r="Z131" i="2"/>
  <c r="P131" i="2"/>
  <c r="L131" i="2"/>
  <c r="A132" i="2"/>
  <c r="M132" i="2"/>
  <c r="N132" i="2"/>
  <c r="R132" i="2"/>
  <c r="T132" i="2"/>
  <c r="V132" i="2"/>
  <c r="X132" i="2"/>
  <c r="Z132" i="2"/>
  <c r="P132" i="2"/>
  <c r="L132" i="2"/>
  <c r="A133" i="2"/>
  <c r="M133" i="2"/>
  <c r="N133" i="2"/>
  <c r="R133" i="2"/>
  <c r="T133" i="2"/>
  <c r="V133" i="2"/>
  <c r="X133" i="2"/>
  <c r="Z133" i="2"/>
  <c r="P133" i="2"/>
  <c r="L133" i="2"/>
  <c r="A134" i="2"/>
  <c r="M134" i="2"/>
  <c r="N134" i="2"/>
  <c r="R134" i="2"/>
  <c r="T134" i="2"/>
  <c r="V134" i="2"/>
  <c r="X134" i="2"/>
  <c r="Z134" i="2"/>
  <c r="P134" i="2"/>
  <c r="L134" i="2"/>
  <c r="A135" i="2"/>
  <c r="M135" i="2"/>
  <c r="N135" i="2"/>
  <c r="R135" i="2"/>
  <c r="T135" i="2"/>
  <c r="V135" i="2"/>
  <c r="X135" i="2"/>
  <c r="Z135" i="2"/>
  <c r="P135" i="2"/>
  <c r="L135" i="2"/>
  <c r="A136" i="2"/>
  <c r="M136" i="2"/>
  <c r="N136" i="2"/>
  <c r="R136" i="2"/>
  <c r="T136" i="2"/>
  <c r="V136" i="2"/>
  <c r="X136" i="2"/>
  <c r="Z136" i="2"/>
  <c r="P136" i="2"/>
  <c r="L136" i="2"/>
  <c r="A137" i="2"/>
  <c r="M137" i="2"/>
  <c r="N137" i="2"/>
  <c r="R137" i="2"/>
  <c r="T137" i="2"/>
  <c r="V137" i="2"/>
  <c r="X137" i="2"/>
  <c r="Z137" i="2"/>
  <c r="P137" i="2"/>
  <c r="L137" i="2"/>
  <c r="A138" i="2"/>
  <c r="M138" i="2"/>
  <c r="N138" i="2"/>
  <c r="R138" i="2"/>
  <c r="T138" i="2"/>
  <c r="V138" i="2"/>
  <c r="X138" i="2"/>
  <c r="Z138" i="2"/>
  <c r="P138" i="2"/>
  <c r="L138" i="2"/>
  <c r="A139" i="2"/>
  <c r="M139" i="2"/>
  <c r="N139" i="2"/>
  <c r="R139" i="2"/>
  <c r="T139" i="2"/>
  <c r="V139" i="2"/>
  <c r="X139" i="2"/>
  <c r="Z139" i="2"/>
  <c r="P139" i="2"/>
  <c r="L139" i="2"/>
  <c r="A140" i="2"/>
  <c r="M140" i="2"/>
  <c r="N140" i="2"/>
  <c r="R140" i="2"/>
  <c r="T140" i="2"/>
  <c r="V140" i="2"/>
  <c r="X140" i="2"/>
  <c r="Z140" i="2"/>
  <c r="P140" i="2"/>
  <c r="L140" i="2"/>
  <c r="A141" i="2"/>
  <c r="M141" i="2"/>
  <c r="N141" i="2"/>
  <c r="R141" i="2"/>
  <c r="T141" i="2"/>
  <c r="V141" i="2"/>
  <c r="X141" i="2"/>
  <c r="Z141" i="2"/>
  <c r="P141" i="2"/>
  <c r="L141" i="2"/>
  <c r="A142" i="2"/>
  <c r="M142" i="2"/>
  <c r="N142" i="2"/>
  <c r="R142" i="2"/>
  <c r="T142" i="2"/>
  <c r="V142" i="2"/>
  <c r="X142" i="2"/>
  <c r="Z142" i="2"/>
  <c r="P142" i="2"/>
  <c r="L142" i="2"/>
  <c r="A143" i="2"/>
  <c r="M143" i="2"/>
  <c r="N143" i="2"/>
  <c r="R143" i="2"/>
  <c r="T143" i="2"/>
  <c r="V143" i="2"/>
  <c r="X143" i="2"/>
  <c r="Z143" i="2"/>
  <c r="P143" i="2"/>
  <c r="L143" i="2"/>
  <c r="A144" i="2"/>
  <c r="M144" i="2"/>
  <c r="N144" i="2"/>
  <c r="R144" i="2"/>
  <c r="T144" i="2"/>
  <c r="V144" i="2"/>
  <c r="X144" i="2"/>
  <c r="Z144" i="2"/>
  <c r="P144" i="2"/>
  <c r="L144" i="2"/>
  <c r="A145" i="2"/>
  <c r="M145" i="2"/>
  <c r="N145" i="2"/>
  <c r="R145" i="2"/>
  <c r="T145" i="2"/>
  <c r="V145" i="2"/>
  <c r="X145" i="2"/>
  <c r="Z145" i="2"/>
  <c r="P145" i="2"/>
  <c r="L145" i="2"/>
  <c r="A146" i="2"/>
  <c r="M146" i="2"/>
  <c r="N146" i="2"/>
  <c r="R146" i="2"/>
  <c r="T146" i="2"/>
  <c r="V146" i="2"/>
  <c r="X146" i="2"/>
  <c r="Z146" i="2"/>
  <c r="P146" i="2"/>
  <c r="L146" i="2"/>
  <c r="A147" i="2"/>
  <c r="M147" i="2"/>
  <c r="N147" i="2"/>
  <c r="R147" i="2"/>
  <c r="T147" i="2"/>
  <c r="V147" i="2"/>
  <c r="X147" i="2"/>
  <c r="Z147" i="2"/>
  <c r="P147" i="2"/>
  <c r="L147" i="2"/>
  <c r="A148" i="2"/>
  <c r="M148" i="2"/>
  <c r="N148" i="2"/>
  <c r="R148" i="2"/>
  <c r="T148" i="2"/>
  <c r="V148" i="2"/>
  <c r="X148" i="2"/>
  <c r="Z148" i="2"/>
  <c r="P148" i="2"/>
  <c r="L148" i="2"/>
  <c r="A149" i="2"/>
  <c r="M149" i="2"/>
  <c r="N149" i="2"/>
  <c r="R149" i="2"/>
  <c r="T149" i="2"/>
  <c r="V149" i="2"/>
  <c r="X149" i="2"/>
  <c r="Z149" i="2"/>
  <c r="P149" i="2"/>
  <c r="L149" i="2"/>
  <c r="A150" i="2"/>
  <c r="M150" i="2"/>
  <c r="N150" i="2"/>
  <c r="R150" i="2"/>
  <c r="T150" i="2"/>
  <c r="V150" i="2"/>
  <c r="X150" i="2"/>
  <c r="Z150" i="2"/>
  <c r="P150" i="2"/>
  <c r="L150" i="2"/>
  <c r="A151" i="2"/>
  <c r="M151" i="2"/>
  <c r="N151" i="2"/>
  <c r="R151" i="2"/>
  <c r="T151" i="2"/>
  <c r="V151" i="2"/>
  <c r="X151" i="2"/>
  <c r="Z151" i="2"/>
  <c r="P151" i="2"/>
  <c r="L151" i="2"/>
  <c r="A152" i="2"/>
  <c r="M152" i="2"/>
  <c r="N152" i="2"/>
  <c r="R152" i="2"/>
  <c r="T152" i="2"/>
  <c r="V152" i="2"/>
  <c r="X152" i="2"/>
  <c r="Z152" i="2"/>
  <c r="P152" i="2"/>
  <c r="L152" i="2"/>
  <c r="A153" i="2"/>
  <c r="M153" i="2"/>
  <c r="N153" i="2"/>
  <c r="R153" i="2"/>
  <c r="T153" i="2"/>
  <c r="V153" i="2"/>
  <c r="X153" i="2"/>
  <c r="Z153" i="2"/>
  <c r="P153" i="2"/>
  <c r="L153" i="2"/>
  <c r="A154" i="2"/>
  <c r="M154" i="2"/>
  <c r="N154" i="2"/>
  <c r="R154" i="2"/>
  <c r="T154" i="2"/>
  <c r="V154" i="2"/>
  <c r="X154" i="2"/>
  <c r="Z154" i="2"/>
  <c r="P154" i="2"/>
  <c r="L154" i="2"/>
  <c r="A155" i="2"/>
  <c r="M155" i="2"/>
  <c r="N155" i="2"/>
  <c r="R155" i="2"/>
  <c r="T155" i="2"/>
  <c r="V155" i="2"/>
  <c r="X155" i="2"/>
  <c r="Z155" i="2"/>
  <c r="P155" i="2"/>
  <c r="L155" i="2"/>
  <c r="A156" i="2"/>
  <c r="M156" i="2"/>
  <c r="N156" i="2"/>
  <c r="R156" i="2"/>
  <c r="T156" i="2"/>
  <c r="V156" i="2"/>
  <c r="X156" i="2"/>
  <c r="Z156" i="2"/>
  <c r="P156" i="2"/>
  <c r="L156" i="2"/>
  <c r="A157" i="2"/>
  <c r="M157" i="2"/>
  <c r="N157" i="2"/>
  <c r="R157" i="2"/>
  <c r="T157" i="2"/>
  <c r="V157" i="2"/>
  <c r="X157" i="2"/>
  <c r="Z157" i="2"/>
  <c r="P157" i="2"/>
  <c r="L157" i="2"/>
  <c r="A158" i="2"/>
  <c r="M158" i="2"/>
  <c r="N158" i="2"/>
  <c r="R158" i="2"/>
  <c r="T158" i="2"/>
  <c r="V158" i="2"/>
  <c r="X158" i="2"/>
  <c r="Z158" i="2"/>
  <c r="P158" i="2"/>
  <c r="L158" i="2"/>
  <c r="A159" i="2"/>
  <c r="M159" i="2"/>
  <c r="N159" i="2"/>
  <c r="R159" i="2"/>
  <c r="T159" i="2"/>
  <c r="V159" i="2"/>
  <c r="X159" i="2"/>
  <c r="Z159" i="2"/>
  <c r="P159" i="2"/>
  <c r="L159" i="2"/>
  <c r="A160" i="2"/>
  <c r="M160" i="2"/>
  <c r="N160" i="2"/>
  <c r="R160" i="2"/>
  <c r="T160" i="2"/>
  <c r="V160" i="2"/>
  <c r="X160" i="2"/>
  <c r="Z160" i="2"/>
  <c r="P160" i="2"/>
  <c r="L160" i="2"/>
  <c r="A161" i="2"/>
  <c r="M161" i="2"/>
  <c r="N161" i="2"/>
  <c r="R161" i="2"/>
  <c r="T161" i="2"/>
  <c r="V161" i="2"/>
  <c r="X161" i="2"/>
  <c r="Z161" i="2"/>
  <c r="P161" i="2"/>
  <c r="L161" i="2"/>
  <c r="A162" i="2"/>
  <c r="M162" i="2"/>
  <c r="N162" i="2"/>
  <c r="R162" i="2"/>
  <c r="T162" i="2"/>
  <c r="V162" i="2"/>
  <c r="X162" i="2"/>
  <c r="Z162" i="2"/>
  <c r="P162" i="2"/>
  <c r="L162" i="2"/>
  <c r="A163" i="2"/>
  <c r="M163" i="2"/>
  <c r="N163" i="2"/>
  <c r="R163" i="2"/>
  <c r="T163" i="2"/>
  <c r="V163" i="2"/>
  <c r="X163" i="2"/>
  <c r="Z163" i="2"/>
  <c r="P163" i="2"/>
  <c r="L163" i="2"/>
  <c r="A164" i="2"/>
  <c r="M164" i="2"/>
  <c r="N164" i="2"/>
  <c r="R164" i="2"/>
  <c r="T164" i="2"/>
  <c r="V164" i="2"/>
  <c r="X164" i="2"/>
  <c r="Z164" i="2"/>
  <c r="P164" i="2"/>
  <c r="L164" i="2"/>
  <c r="A165" i="2"/>
  <c r="M165" i="2"/>
  <c r="N165" i="2"/>
  <c r="R165" i="2"/>
  <c r="T165" i="2"/>
  <c r="V165" i="2"/>
  <c r="X165" i="2"/>
  <c r="Z165" i="2"/>
  <c r="P165" i="2"/>
  <c r="L165" i="2"/>
  <c r="A166" i="2"/>
  <c r="M166" i="2"/>
  <c r="N166" i="2"/>
  <c r="R166" i="2"/>
  <c r="T166" i="2"/>
  <c r="V166" i="2"/>
  <c r="X166" i="2"/>
  <c r="Z166" i="2"/>
  <c r="P166" i="2"/>
  <c r="L166" i="2"/>
  <c r="A167" i="2"/>
  <c r="M167" i="2"/>
  <c r="N167" i="2"/>
  <c r="R167" i="2"/>
  <c r="T167" i="2"/>
  <c r="V167" i="2"/>
  <c r="X167" i="2"/>
  <c r="Z167" i="2"/>
  <c r="P167" i="2"/>
  <c r="L167" i="2"/>
  <c r="A168" i="2"/>
  <c r="M168" i="2"/>
  <c r="N168" i="2"/>
  <c r="R168" i="2"/>
  <c r="T168" i="2"/>
  <c r="V168" i="2"/>
  <c r="X168" i="2"/>
  <c r="Z168" i="2"/>
  <c r="P168" i="2"/>
  <c r="L168" i="2"/>
  <c r="A169" i="2"/>
  <c r="M169" i="2"/>
  <c r="N169" i="2"/>
  <c r="R169" i="2"/>
  <c r="T169" i="2"/>
  <c r="V169" i="2"/>
  <c r="X169" i="2"/>
  <c r="Z169" i="2"/>
  <c r="P169" i="2"/>
  <c r="L169" i="2"/>
  <c r="A170" i="2"/>
  <c r="M170" i="2"/>
  <c r="N170" i="2"/>
  <c r="R170" i="2"/>
  <c r="T170" i="2"/>
  <c r="V170" i="2"/>
  <c r="X170" i="2"/>
  <c r="Z170" i="2"/>
  <c r="P170" i="2"/>
  <c r="L170" i="2"/>
  <c r="A171" i="2"/>
  <c r="M171" i="2"/>
  <c r="N171" i="2"/>
  <c r="R171" i="2"/>
  <c r="T171" i="2"/>
  <c r="V171" i="2"/>
  <c r="X171" i="2"/>
  <c r="Z171" i="2"/>
  <c r="P171" i="2"/>
  <c r="L171" i="2"/>
  <c r="A172" i="2"/>
  <c r="M172" i="2"/>
  <c r="N172" i="2"/>
  <c r="R172" i="2"/>
  <c r="T172" i="2"/>
  <c r="V172" i="2"/>
  <c r="X172" i="2"/>
  <c r="Z172" i="2"/>
  <c r="P172" i="2"/>
  <c r="L172" i="2"/>
  <c r="A173" i="2"/>
  <c r="M173" i="2"/>
  <c r="N173" i="2"/>
  <c r="R173" i="2"/>
  <c r="T173" i="2"/>
  <c r="V173" i="2"/>
  <c r="X173" i="2"/>
  <c r="Z173" i="2"/>
  <c r="P173" i="2"/>
  <c r="L173" i="2"/>
  <c r="A174" i="2"/>
  <c r="L174" i="2"/>
  <c r="A175" i="2"/>
  <c r="L175" i="2"/>
  <c r="A176" i="2"/>
  <c r="L176" i="2"/>
  <c r="A3" i="2"/>
  <c r="M3" i="2"/>
  <c r="N3" i="2"/>
  <c r="R3" i="2"/>
  <c r="T3" i="2"/>
  <c r="V3" i="2"/>
  <c r="X3" i="2"/>
  <c r="Z3" i="2"/>
  <c r="P3" i="2"/>
  <c r="L3" i="2"/>
  <c r="L14" i="1"/>
  <c r="N22" i="4"/>
  <c r="N25" i="4"/>
  <c r="P22" i="4"/>
  <c r="K22" i="4"/>
  <c r="M22" i="4"/>
  <c r="N21" i="4"/>
  <c r="P21" i="4"/>
  <c r="N24" i="4"/>
  <c r="O24" i="4"/>
  <c r="K21" i="4"/>
  <c r="M21" i="4"/>
  <c r="B18" i="4"/>
  <c r="B21" i="4"/>
  <c r="B17" i="4"/>
  <c r="D17" i="4"/>
  <c r="B19" i="4"/>
  <c r="C19" i="4"/>
  <c r="K23" i="4"/>
  <c r="L23" i="4"/>
  <c r="K24" i="4"/>
  <c r="K25" i="4"/>
  <c r="B20" i="4"/>
  <c r="C20" i="4"/>
  <c r="D18" i="4"/>
  <c r="N23" i="4"/>
  <c r="O23" i="4"/>
  <c r="L24" i="4"/>
  <c r="D176" i="2"/>
  <c r="AB2" i="2"/>
  <c r="AA2" i="2"/>
  <c r="M2" i="2"/>
  <c r="D174" i="2"/>
  <c r="O176" i="2"/>
  <c r="A2" i="2"/>
  <c r="G174" i="2"/>
  <c r="C174" i="2"/>
  <c r="G176" i="2"/>
  <c r="E176" i="2"/>
  <c r="F176" i="2"/>
  <c r="F174" i="2"/>
  <c r="O175" i="2"/>
  <c r="D175" i="2"/>
  <c r="F175" i="2"/>
  <c r="E175" i="2"/>
  <c r="G175" i="2"/>
  <c r="E174" i="2"/>
  <c r="AB164" i="2"/>
  <c r="AB156" i="2"/>
  <c r="AB148" i="2"/>
  <c r="AB140" i="2"/>
  <c r="AB132" i="2"/>
  <c r="AB124" i="2"/>
  <c r="AB116" i="2"/>
  <c r="AB108" i="2"/>
  <c r="AB100" i="2"/>
  <c r="AB92" i="2"/>
  <c r="AB84" i="2"/>
  <c r="AB76" i="2"/>
  <c r="AB68" i="2"/>
  <c r="AB60" i="2"/>
  <c r="AB52" i="2"/>
  <c r="AB44" i="2"/>
  <c r="AB36" i="2"/>
  <c r="AB28" i="2"/>
  <c r="AB20" i="2"/>
  <c r="AB12" i="2"/>
  <c r="AB4" i="2"/>
  <c r="AB174" i="2"/>
  <c r="K174" i="2"/>
  <c r="H174" i="2"/>
  <c r="I174" i="2"/>
  <c r="P174" i="2"/>
  <c r="AA171" i="2"/>
  <c r="AA3" i="2"/>
  <c r="AB170" i="2"/>
  <c r="AB166" i="2"/>
  <c r="AB162" i="2"/>
  <c r="AA158" i="2"/>
  <c r="AB154" i="2"/>
  <c r="AB146" i="2"/>
  <c r="AA142" i="2"/>
  <c r="AB138" i="2"/>
  <c r="AB134" i="2"/>
  <c r="AB130" i="2"/>
  <c r="AA126" i="2"/>
  <c r="AB122" i="2"/>
  <c r="AB118" i="2"/>
  <c r="AB114" i="2"/>
  <c r="AA110" i="2"/>
  <c r="AB106" i="2"/>
  <c r="AB102" i="2"/>
  <c r="AB98" i="2"/>
  <c r="AA94" i="2"/>
  <c r="AB90" i="2"/>
  <c r="AB86" i="2"/>
  <c r="AB82" i="2"/>
  <c r="AA78" i="2"/>
  <c r="AB74" i="2"/>
  <c r="AB70" i="2"/>
  <c r="AB66" i="2"/>
  <c r="AA62" i="2"/>
  <c r="AB58" i="2"/>
  <c r="AB54" i="2"/>
  <c r="AB50" i="2"/>
  <c r="AA46" i="2"/>
  <c r="AB42" i="2"/>
  <c r="AB38" i="2"/>
  <c r="AB34" i="2"/>
  <c r="AA30" i="2"/>
  <c r="AB26" i="2"/>
  <c r="AB22" i="2"/>
  <c r="AB18" i="2"/>
  <c r="AA14" i="2"/>
  <c r="AB10" i="2"/>
  <c r="AB6" i="2"/>
  <c r="AB176" i="2"/>
  <c r="I176" i="2"/>
  <c r="P176" i="2"/>
  <c r="K176" i="2"/>
  <c r="H176" i="2"/>
  <c r="AA173" i="2"/>
  <c r="AB175" i="2"/>
  <c r="K175" i="2"/>
  <c r="H175" i="2"/>
  <c r="I175" i="2"/>
  <c r="P175" i="2"/>
  <c r="O174" i="2"/>
  <c r="M175" i="2"/>
  <c r="N175" i="2"/>
  <c r="M174" i="2"/>
  <c r="N174" i="2"/>
  <c r="M176" i="2"/>
  <c r="N176" i="2"/>
  <c r="AA174" i="2"/>
  <c r="AA166" i="2"/>
  <c r="AA150" i="2"/>
  <c r="AA134" i="2"/>
  <c r="AA118" i="2"/>
  <c r="AA102" i="2"/>
  <c r="AA86" i="2"/>
  <c r="AA70" i="2"/>
  <c r="AA54" i="2"/>
  <c r="AA38" i="2"/>
  <c r="AA22" i="2"/>
  <c r="AA6" i="2"/>
  <c r="AB160" i="2"/>
  <c r="AB144" i="2"/>
  <c r="AB128" i="2"/>
  <c r="AB112" i="2"/>
  <c r="AB96" i="2"/>
  <c r="AB80" i="2"/>
  <c r="AB64" i="2"/>
  <c r="AB48" i="2"/>
  <c r="AB32" i="2"/>
  <c r="AB16" i="2"/>
  <c r="AA176" i="2"/>
  <c r="AA162" i="2"/>
  <c r="AA146" i="2"/>
  <c r="AA130" i="2"/>
  <c r="AA114" i="2"/>
  <c r="AA98" i="2"/>
  <c r="AA82" i="2"/>
  <c r="AA66" i="2"/>
  <c r="AA50" i="2"/>
  <c r="AA34" i="2"/>
  <c r="AA18" i="2"/>
  <c r="AB158" i="2"/>
  <c r="AB142" i="2"/>
  <c r="AB126" i="2"/>
  <c r="AB110" i="2"/>
  <c r="AB94" i="2"/>
  <c r="AB78" i="2"/>
  <c r="AB62" i="2"/>
  <c r="AB46" i="2"/>
  <c r="AB30" i="2"/>
  <c r="AB14" i="2"/>
  <c r="AB168" i="2"/>
  <c r="AB152" i="2"/>
  <c r="AB136" i="2"/>
  <c r="AB120" i="2"/>
  <c r="AB104" i="2"/>
  <c r="AB88" i="2"/>
  <c r="AB72" i="2"/>
  <c r="AB56" i="2"/>
  <c r="AB40" i="2"/>
  <c r="AB24" i="2"/>
  <c r="AB8" i="2"/>
  <c r="AA170" i="2"/>
  <c r="AA154" i="2"/>
  <c r="AA138" i="2"/>
  <c r="AA122" i="2"/>
  <c r="AA106" i="2"/>
  <c r="AA90" i="2"/>
  <c r="AA74" i="2"/>
  <c r="AA58" i="2"/>
  <c r="AA42" i="2"/>
  <c r="AA26" i="2"/>
  <c r="AA10" i="2"/>
  <c r="AB150" i="2"/>
  <c r="AB157" i="2"/>
  <c r="AA157" i="2"/>
  <c r="AA160" i="2"/>
  <c r="AA144" i="2"/>
  <c r="AA128" i="2"/>
  <c r="AA96" i="2"/>
  <c r="AA80" i="2"/>
  <c r="AA64" i="2"/>
  <c r="AA48" i="2"/>
  <c r="AA40" i="2"/>
  <c r="AA24" i="2"/>
  <c r="AA167" i="2"/>
  <c r="AB167" i="2"/>
  <c r="AA155" i="2"/>
  <c r="AB155" i="2"/>
  <c r="AA147" i="2"/>
  <c r="AB147" i="2"/>
  <c r="AA143" i="2"/>
  <c r="AB143" i="2"/>
  <c r="AA135" i="2"/>
  <c r="AB135" i="2"/>
  <c r="AA127" i="2"/>
  <c r="AB127" i="2"/>
  <c r="AA123" i="2"/>
  <c r="AB123" i="2"/>
  <c r="S115" i="2"/>
  <c r="AA115" i="2"/>
  <c r="AB115" i="2"/>
  <c r="AA107" i="2"/>
  <c r="AB107" i="2"/>
  <c r="AA95" i="2"/>
  <c r="AB95" i="2"/>
  <c r="AA87" i="2"/>
  <c r="AB87" i="2"/>
  <c r="AA83" i="2"/>
  <c r="AB83" i="2"/>
  <c r="S79" i="2"/>
  <c r="AA79" i="2"/>
  <c r="AB79" i="2"/>
  <c r="Q75" i="2"/>
  <c r="AA75" i="2"/>
  <c r="AB75" i="2"/>
  <c r="AA71" i="2"/>
  <c r="AB71" i="2"/>
  <c r="AA67" i="2"/>
  <c r="AB67" i="2"/>
  <c r="AA59" i="2"/>
  <c r="AB59" i="2"/>
  <c r="AA55" i="2"/>
  <c r="AB55" i="2"/>
  <c r="AA51" i="2"/>
  <c r="AB51" i="2"/>
  <c r="AA47" i="2"/>
  <c r="AB47" i="2"/>
  <c r="S43" i="2"/>
  <c r="AA43" i="2"/>
  <c r="AB43" i="2"/>
  <c r="AA39" i="2"/>
  <c r="AB39" i="2"/>
  <c r="AA35" i="2"/>
  <c r="AB35" i="2"/>
  <c r="AA31" i="2"/>
  <c r="AB31" i="2"/>
  <c r="AA27" i="2"/>
  <c r="AB27" i="2"/>
  <c r="AA23" i="2"/>
  <c r="AB23" i="2"/>
  <c r="AA19" i="2"/>
  <c r="AB19" i="2"/>
  <c r="AA15" i="2"/>
  <c r="AB15" i="2"/>
  <c r="U11" i="2"/>
  <c r="AA11" i="2"/>
  <c r="AB11" i="2"/>
  <c r="AA7" i="2"/>
  <c r="AB7" i="2"/>
  <c r="Q3" i="2"/>
  <c r="AB3" i="2"/>
  <c r="AA172" i="2"/>
  <c r="AA175" i="2"/>
  <c r="AA164" i="2"/>
  <c r="AA156" i="2"/>
  <c r="AA148" i="2"/>
  <c r="AA140" i="2"/>
  <c r="AA132" i="2"/>
  <c r="AA124" i="2"/>
  <c r="AA116" i="2"/>
  <c r="AA108" i="2"/>
  <c r="AA100" i="2"/>
  <c r="AA92" i="2"/>
  <c r="AA84" i="2"/>
  <c r="AA76" i="2"/>
  <c r="AA68" i="2"/>
  <c r="AA60" i="2"/>
  <c r="AA52" i="2"/>
  <c r="AA44" i="2"/>
  <c r="AA36" i="2"/>
  <c r="AA28" i="2"/>
  <c r="AA20" i="2"/>
  <c r="AA12" i="2"/>
  <c r="AA4" i="2"/>
  <c r="AB173" i="2"/>
  <c r="AB169" i="2"/>
  <c r="AA169" i="2"/>
  <c r="AB165" i="2"/>
  <c r="AA165" i="2"/>
  <c r="AB161" i="2"/>
  <c r="AA161" i="2"/>
  <c r="AB153" i="2"/>
  <c r="AA153" i="2"/>
  <c r="AB149" i="2"/>
  <c r="AA149" i="2"/>
  <c r="AB145" i="2"/>
  <c r="AA145" i="2"/>
  <c r="AB141" i="2"/>
  <c r="AA141" i="2"/>
  <c r="AB137" i="2"/>
  <c r="AA137" i="2"/>
  <c r="AB133" i="2"/>
  <c r="AA133" i="2"/>
  <c r="AB129" i="2"/>
  <c r="AA129" i="2"/>
  <c r="AB125" i="2"/>
  <c r="AA125" i="2"/>
  <c r="AB121" i="2"/>
  <c r="AA121" i="2"/>
  <c r="AB117" i="2"/>
  <c r="AA117" i="2"/>
  <c r="AB113" i="2"/>
  <c r="AA113" i="2"/>
  <c r="AB109" i="2"/>
  <c r="AA109" i="2"/>
  <c r="AB105" i="2"/>
  <c r="AA105" i="2"/>
  <c r="AB101" i="2"/>
  <c r="AA101" i="2"/>
  <c r="AB97" i="2"/>
  <c r="AA97" i="2"/>
  <c r="AB93" i="2"/>
  <c r="AA93" i="2"/>
  <c r="AB89" i="2"/>
  <c r="AA89" i="2"/>
  <c r="AB85" i="2"/>
  <c r="AA85" i="2"/>
  <c r="AB81" i="2"/>
  <c r="AA81" i="2"/>
  <c r="AB77" i="2"/>
  <c r="AA77" i="2"/>
  <c r="AB73" i="2"/>
  <c r="AA73" i="2"/>
  <c r="AB69" i="2"/>
  <c r="AA69" i="2"/>
  <c r="AB65" i="2"/>
  <c r="AA65" i="2"/>
  <c r="AB61" i="2"/>
  <c r="AA61" i="2"/>
  <c r="AB57" i="2"/>
  <c r="AA57" i="2"/>
  <c r="AB53" i="2"/>
  <c r="AA53" i="2"/>
  <c r="AB49" i="2"/>
  <c r="AA49" i="2"/>
  <c r="S45" i="2"/>
  <c r="AB45" i="2"/>
  <c r="AA45" i="2"/>
  <c r="AB41" i="2"/>
  <c r="AA41" i="2"/>
  <c r="W37" i="2"/>
  <c r="AB37" i="2"/>
  <c r="AA37" i="2"/>
  <c r="AB33" i="2"/>
  <c r="AA33" i="2"/>
  <c r="AB29" i="2"/>
  <c r="AA29" i="2"/>
  <c r="AB25" i="2"/>
  <c r="AA25" i="2"/>
  <c r="AB21" i="2"/>
  <c r="AA21" i="2"/>
  <c r="AB17" i="2"/>
  <c r="AA17" i="2"/>
  <c r="Q13" i="2"/>
  <c r="AB13" i="2"/>
  <c r="AA13" i="2"/>
  <c r="AB9" i="2"/>
  <c r="AA9" i="2"/>
  <c r="AB5" i="2"/>
  <c r="AA5" i="2"/>
  <c r="AA168" i="2"/>
  <c r="AA152" i="2"/>
  <c r="AA136" i="2"/>
  <c r="AA120" i="2"/>
  <c r="AA112" i="2"/>
  <c r="AA104" i="2"/>
  <c r="AA88" i="2"/>
  <c r="AA72" i="2"/>
  <c r="AA56" i="2"/>
  <c r="AA32" i="2"/>
  <c r="AA16" i="2"/>
  <c r="AA8" i="2"/>
  <c r="AB171" i="2"/>
  <c r="AA163" i="2"/>
  <c r="AB163" i="2"/>
  <c r="AA159" i="2"/>
  <c r="AB159" i="2"/>
  <c r="AA151" i="2"/>
  <c r="AB151" i="2"/>
  <c r="U139" i="2"/>
  <c r="AA139" i="2"/>
  <c r="AB139" i="2"/>
  <c r="AA131" i="2"/>
  <c r="AB131" i="2"/>
  <c r="AA119" i="2"/>
  <c r="AB119" i="2"/>
  <c r="AA111" i="2"/>
  <c r="AB111" i="2"/>
  <c r="AA103" i="2"/>
  <c r="AB103" i="2"/>
  <c r="AA99" i="2"/>
  <c r="AB99" i="2"/>
  <c r="Q91" i="2"/>
  <c r="AA91" i="2"/>
  <c r="AB91" i="2"/>
  <c r="S63" i="2"/>
  <c r="AA63" i="2"/>
  <c r="AB63" i="2"/>
  <c r="AB172" i="2"/>
  <c r="R174" i="2"/>
  <c r="S152" i="2"/>
  <c r="S80" i="2"/>
  <c r="S159" i="2"/>
  <c r="U147" i="2"/>
  <c r="U123" i="2"/>
  <c r="Q111" i="2"/>
  <c r="Y95" i="2"/>
  <c r="Y138" i="2"/>
  <c r="W122" i="2"/>
  <c r="W114" i="2"/>
  <c r="U110" i="2"/>
  <c r="W102" i="2"/>
  <c r="W90" i="2"/>
  <c r="U78" i="2"/>
  <c r="Y66" i="2"/>
  <c r="U50" i="2"/>
  <c r="Q42" i="2"/>
  <c r="W38" i="2"/>
  <c r="Q26" i="2"/>
  <c r="W18" i="2"/>
  <c r="U14" i="2"/>
  <c r="U6" i="2"/>
  <c r="R176" i="2"/>
  <c r="Q95" i="2"/>
  <c r="Q55" i="2"/>
  <c r="S131" i="2"/>
  <c r="U167" i="2"/>
  <c r="U75" i="2"/>
  <c r="S143" i="2"/>
  <c r="S107" i="2"/>
  <c r="Q87" i="2"/>
  <c r="Y79" i="2"/>
  <c r="U59" i="2"/>
  <c r="S51" i="2"/>
  <c r="U39" i="2"/>
  <c r="U3" i="2"/>
  <c r="Q23" i="2"/>
  <c r="U91" i="2"/>
  <c r="W161" i="2"/>
  <c r="S157" i="2"/>
  <c r="W129" i="2"/>
  <c r="U125" i="2"/>
  <c r="S109" i="2"/>
  <c r="Q101" i="2"/>
  <c r="U93" i="2"/>
  <c r="W61" i="2"/>
  <c r="U57" i="2"/>
  <c r="W53" i="2"/>
  <c r="Q37" i="2"/>
  <c r="U29" i="2"/>
  <c r="S25" i="2"/>
  <c r="S9" i="2"/>
  <c r="X175" i="2"/>
  <c r="Q159" i="2"/>
  <c r="Q31" i="2"/>
  <c r="Q11" i="2"/>
  <c r="S31" i="2"/>
  <c r="U51" i="2"/>
  <c r="Y100" i="2"/>
  <c r="S163" i="2"/>
  <c r="Q151" i="2"/>
  <c r="Q139" i="2"/>
  <c r="Q127" i="2"/>
  <c r="S91" i="2"/>
  <c r="U83" i="2"/>
  <c r="Q63" i="2"/>
  <c r="U55" i="2"/>
  <c r="Q47" i="2"/>
  <c r="Y35" i="2"/>
  <c r="U19" i="2"/>
  <c r="Q119" i="2"/>
  <c r="S15" i="2"/>
  <c r="U23" i="2"/>
  <c r="W172" i="2"/>
  <c r="S164" i="2"/>
  <c r="S136" i="2"/>
  <c r="S128" i="2"/>
  <c r="W124" i="2"/>
  <c r="S116" i="2"/>
  <c r="W96" i="2"/>
  <c r="W72" i="2"/>
  <c r="S52" i="2"/>
  <c r="W48" i="2"/>
  <c r="S40" i="2"/>
  <c r="S24" i="2"/>
  <c r="S16" i="2"/>
  <c r="Q141" i="2"/>
  <c r="Q77" i="2"/>
  <c r="Q27" i="2"/>
  <c r="S165" i="2"/>
  <c r="S99" i="2"/>
  <c r="S59" i="2"/>
  <c r="S27" i="2"/>
  <c r="U115" i="2"/>
  <c r="U27" i="2"/>
  <c r="W112" i="2"/>
  <c r="R175" i="2"/>
  <c r="Q167" i="2"/>
  <c r="Q149" i="2"/>
  <c r="Q123" i="2"/>
  <c r="Q103" i="2"/>
  <c r="Q85" i="2"/>
  <c r="Q59" i="2"/>
  <c r="Q39" i="2"/>
  <c r="Q21" i="2"/>
  <c r="S171" i="2"/>
  <c r="S155" i="2"/>
  <c r="S137" i="2"/>
  <c r="S101" i="2"/>
  <c r="S88" i="2"/>
  <c r="S67" i="2"/>
  <c r="S35" i="2"/>
  <c r="U169" i="2"/>
  <c r="U141" i="2"/>
  <c r="U119" i="2"/>
  <c r="U103" i="2"/>
  <c r="U77" i="2"/>
  <c r="U13" i="2"/>
  <c r="Y156" i="2"/>
  <c r="Q155" i="2"/>
  <c r="Q113" i="2"/>
  <c r="Q49" i="2"/>
  <c r="S144" i="2"/>
  <c r="S127" i="2"/>
  <c r="S95" i="2"/>
  <c r="U155" i="2"/>
  <c r="U131" i="2"/>
  <c r="U113" i="2"/>
  <c r="U87" i="2"/>
  <c r="U67" i="2"/>
  <c r="U49" i="2"/>
  <c r="W101" i="2"/>
  <c r="W24" i="2"/>
  <c r="S173" i="2"/>
  <c r="S123" i="2"/>
  <c r="S73" i="2"/>
  <c r="S37" i="2"/>
  <c r="U105" i="2"/>
  <c r="U41" i="2"/>
  <c r="B166" i="2"/>
  <c r="Y166" i="2"/>
  <c r="S166" i="2"/>
  <c r="B154" i="2"/>
  <c r="S154" i="2"/>
  <c r="W154" i="2"/>
  <c r="U154" i="2"/>
  <c r="B142" i="2"/>
  <c r="W142" i="2"/>
  <c r="S142" i="2"/>
  <c r="Y142" i="2"/>
  <c r="Q142" i="2"/>
  <c r="B130" i="2"/>
  <c r="S130" i="2"/>
  <c r="Y130" i="2"/>
  <c r="B118" i="2"/>
  <c r="Y118" i="2"/>
  <c r="S118" i="2"/>
  <c r="B106" i="2"/>
  <c r="S106" i="2"/>
  <c r="W106" i="2"/>
  <c r="U106" i="2"/>
  <c r="B94" i="2"/>
  <c r="W94" i="2"/>
  <c r="S94" i="2"/>
  <c r="Y94" i="2"/>
  <c r="Q94" i="2"/>
  <c r="B82" i="2"/>
  <c r="S82" i="2"/>
  <c r="B70" i="2"/>
  <c r="Y70" i="2"/>
  <c r="S70" i="2"/>
  <c r="W70" i="2"/>
  <c r="B58" i="2"/>
  <c r="Y58" i="2"/>
  <c r="S58" i="2"/>
  <c r="U58" i="2"/>
  <c r="B46" i="2"/>
  <c r="W46" i="2"/>
  <c r="S46" i="2"/>
  <c r="Y46" i="2"/>
  <c r="Q46" i="2"/>
  <c r="B34" i="2"/>
  <c r="Y34" i="2"/>
  <c r="S34" i="2"/>
  <c r="W34" i="2"/>
  <c r="B22" i="2"/>
  <c r="Y22" i="2"/>
  <c r="S22" i="2"/>
  <c r="W22" i="2"/>
  <c r="B10" i="2"/>
  <c r="Y10" i="2"/>
  <c r="S10" i="2"/>
  <c r="U10" i="2"/>
  <c r="Q162" i="2"/>
  <c r="Q106" i="2"/>
  <c r="Q34" i="2"/>
  <c r="U134" i="2"/>
  <c r="U34" i="2"/>
  <c r="W176" i="2"/>
  <c r="W138" i="2"/>
  <c r="W86" i="2"/>
  <c r="W10" i="2"/>
  <c r="Y122" i="2"/>
  <c r="Y82" i="2"/>
  <c r="Y165" i="2"/>
  <c r="W165" i="2"/>
  <c r="U165" i="2"/>
  <c r="Y153" i="2"/>
  <c r="W153" i="2"/>
  <c r="Q153" i="2"/>
  <c r="Y141" i="2"/>
  <c r="W141" i="2"/>
  <c r="Y133" i="2"/>
  <c r="U133" i="2"/>
  <c r="Y121" i="2"/>
  <c r="W121" i="2"/>
  <c r="Q121" i="2"/>
  <c r="Y109" i="2"/>
  <c r="Y97" i="2"/>
  <c r="W97" i="2"/>
  <c r="S97" i="2"/>
  <c r="Y89" i="2"/>
  <c r="W89" i="2"/>
  <c r="Q89" i="2"/>
  <c r="B81" i="2"/>
  <c r="Y81" i="2"/>
  <c r="S81" i="2"/>
  <c r="Y61" i="2"/>
  <c r="B168" i="2"/>
  <c r="U168" i="2"/>
  <c r="Q168" i="2"/>
  <c r="Y168" i="2"/>
  <c r="B160" i="2"/>
  <c r="Y160" i="2"/>
  <c r="U160" i="2"/>
  <c r="Q160" i="2"/>
  <c r="B152" i="2"/>
  <c r="U152" i="2"/>
  <c r="Q152" i="2"/>
  <c r="Y152" i="2"/>
  <c r="B148" i="2"/>
  <c r="W148" i="2"/>
  <c r="U148" i="2"/>
  <c r="Q148" i="2"/>
  <c r="B140" i="2"/>
  <c r="U140" i="2"/>
  <c r="Q140" i="2"/>
  <c r="Y140" i="2"/>
  <c r="S140" i="2"/>
  <c r="B132" i="2"/>
  <c r="W132" i="2"/>
  <c r="U132" i="2"/>
  <c r="Q132" i="2"/>
  <c r="Y132" i="2"/>
  <c r="B124" i="2"/>
  <c r="U124" i="2"/>
  <c r="Q124" i="2"/>
  <c r="S124" i="2"/>
  <c r="B116" i="2"/>
  <c r="W116" i="2"/>
  <c r="U116" i="2"/>
  <c r="Q116" i="2"/>
  <c r="Y116" i="2"/>
  <c r="B108" i="2"/>
  <c r="U108" i="2"/>
  <c r="Q108" i="2"/>
  <c r="Y108" i="2"/>
  <c r="W108" i="2"/>
  <c r="S108" i="2"/>
  <c r="B100" i="2"/>
  <c r="W100" i="2"/>
  <c r="U100" i="2"/>
  <c r="Q100" i="2"/>
  <c r="B92" i="2"/>
  <c r="U92" i="2"/>
  <c r="Q92" i="2"/>
  <c r="W92" i="2"/>
  <c r="S92" i="2"/>
  <c r="B84" i="2"/>
  <c r="W84" i="2"/>
  <c r="U84" i="2"/>
  <c r="Q84" i="2"/>
  <c r="B76" i="2"/>
  <c r="U76" i="2"/>
  <c r="Q76" i="2"/>
  <c r="Y76" i="2"/>
  <c r="S76" i="2"/>
  <c r="B68" i="2"/>
  <c r="Y68" i="2"/>
  <c r="W68" i="2"/>
  <c r="U68" i="2"/>
  <c r="Q68" i="2"/>
  <c r="B60" i="2"/>
  <c r="U60" i="2"/>
  <c r="Q60" i="2"/>
  <c r="Y60" i="2"/>
  <c r="W60" i="2"/>
  <c r="S60" i="2"/>
  <c r="B52" i="2"/>
  <c r="Y52" i="2"/>
  <c r="W52" i="2"/>
  <c r="U52" i="2"/>
  <c r="Q52" i="2"/>
  <c r="B44" i="2"/>
  <c r="Y44" i="2"/>
  <c r="U44" i="2"/>
  <c r="Q44" i="2"/>
  <c r="S44" i="2"/>
  <c r="B36" i="2"/>
  <c r="W36" i="2"/>
  <c r="U36" i="2"/>
  <c r="Q36" i="2"/>
  <c r="Y36" i="2"/>
  <c r="B28" i="2"/>
  <c r="Y28" i="2"/>
  <c r="U28" i="2"/>
  <c r="Q28" i="2"/>
  <c r="W28" i="2"/>
  <c r="S28" i="2"/>
  <c r="B24" i="2"/>
  <c r="U24" i="2"/>
  <c r="Q24" i="2"/>
  <c r="Y24" i="2"/>
  <c r="B16" i="2"/>
  <c r="Y16" i="2"/>
  <c r="U16" i="2"/>
  <c r="Q16" i="2"/>
  <c r="B12" i="2"/>
  <c r="Y12" i="2"/>
  <c r="U12" i="2"/>
  <c r="Q12" i="2"/>
  <c r="W12" i="2"/>
  <c r="S12" i="2"/>
  <c r="B8" i="2"/>
  <c r="Y8" i="2"/>
  <c r="U8" i="2"/>
  <c r="Q8" i="2"/>
  <c r="Z174" i="2"/>
  <c r="W174" i="2"/>
  <c r="V174" i="2"/>
  <c r="S174" i="2"/>
  <c r="T174" i="2"/>
  <c r="Y174" i="2"/>
  <c r="X174" i="2"/>
  <c r="Q174" i="2"/>
  <c r="B171" i="2"/>
  <c r="W171" i="2"/>
  <c r="Y171" i="2"/>
  <c r="B167" i="2"/>
  <c r="W167" i="2"/>
  <c r="S167" i="2"/>
  <c r="W163" i="2"/>
  <c r="Y163" i="2"/>
  <c r="Q163" i="2"/>
  <c r="W159" i="2"/>
  <c r="Y159" i="2"/>
  <c r="U159" i="2"/>
  <c r="B155" i="2"/>
  <c r="W155" i="2"/>
  <c r="Y155" i="2"/>
  <c r="W151" i="2"/>
  <c r="Y151" i="2"/>
  <c r="S151" i="2"/>
  <c r="B147" i="2"/>
  <c r="W147" i="2"/>
  <c r="Y147" i="2"/>
  <c r="Q147" i="2"/>
  <c r="W143" i="2"/>
  <c r="U143" i="2"/>
  <c r="B139" i="2"/>
  <c r="W139" i="2"/>
  <c r="Y139" i="2"/>
  <c r="W135" i="2"/>
  <c r="S135" i="2"/>
  <c r="W131" i="2"/>
  <c r="Y131" i="2"/>
  <c r="Q131" i="2"/>
  <c r="W127" i="2"/>
  <c r="U127" i="2"/>
  <c r="W123" i="2"/>
  <c r="Y123" i="2"/>
  <c r="W119" i="2"/>
  <c r="Y119" i="2"/>
  <c r="S119" i="2"/>
  <c r="B115" i="2"/>
  <c r="W115" i="2"/>
  <c r="Y115" i="2"/>
  <c r="Q115" i="2"/>
  <c r="W111" i="2"/>
  <c r="U111" i="2"/>
  <c r="B107" i="2"/>
  <c r="W107" i="2"/>
  <c r="Y107" i="2"/>
  <c r="W103" i="2"/>
  <c r="Y103" i="2"/>
  <c r="S103" i="2"/>
  <c r="W99" i="2"/>
  <c r="Y99" i="2"/>
  <c r="Q99" i="2"/>
  <c r="W95" i="2"/>
  <c r="U95" i="2"/>
  <c r="W91" i="2"/>
  <c r="Y91" i="2"/>
  <c r="W87" i="2"/>
  <c r="Y87" i="2"/>
  <c r="S87" i="2"/>
  <c r="B83" i="2"/>
  <c r="W83" i="2"/>
  <c r="Y83" i="2"/>
  <c r="Q83" i="2"/>
  <c r="W79" i="2"/>
  <c r="U79" i="2"/>
  <c r="B75" i="2"/>
  <c r="W75" i="2"/>
  <c r="Y75" i="2"/>
  <c r="W71" i="2"/>
  <c r="S71" i="2"/>
  <c r="W67" i="2"/>
  <c r="Y67" i="2"/>
  <c r="Q67" i="2"/>
  <c r="W63" i="2"/>
  <c r="Y63" i="2"/>
  <c r="U63" i="2"/>
  <c r="W59" i="2"/>
  <c r="Y59" i="2"/>
  <c r="W55" i="2"/>
  <c r="Y55" i="2"/>
  <c r="S55" i="2"/>
  <c r="B51" i="2"/>
  <c r="W51" i="2"/>
  <c r="Y51" i="2"/>
  <c r="Q51" i="2"/>
  <c r="W47" i="2"/>
  <c r="Y47" i="2"/>
  <c r="U47" i="2"/>
  <c r="B43" i="2"/>
  <c r="Y43" i="2"/>
  <c r="W43" i="2"/>
  <c r="Y39" i="2"/>
  <c r="W39" i="2"/>
  <c r="S39" i="2"/>
  <c r="W35" i="2"/>
  <c r="Q35" i="2"/>
  <c r="W31" i="2"/>
  <c r="Y31" i="2"/>
  <c r="U31" i="2"/>
  <c r="Y27" i="2"/>
  <c r="W27" i="2"/>
  <c r="Y23" i="2"/>
  <c r="W23" i="2"/>
  <c r="S23" i="2"/>
  <c r="B19" i="2"/>
  <c r="W19" i="2"/>
  <c r="Y19" i="2"/>
  <c r="Q19" i="2"/>
  <c r="W15" i="2"/>
  <c r="Y15" i="2"/>
  <c r="U15" i="2"/>
  <c r="B11" i="2"/>
  <c r="Y11" i="2"/>
  <c r="W11" i="2"/>
  <c r="Y7" i="2"/>
  <c r="W7" i="2"/>
  <c r="S7" i="2"/>
  <c r="Y3" i="2"/>
  <c r="W3" i="2"/>
  <c r="S3" i="2"/>
  <c r="T175" i="2"/>
  <c r="Q171" i="2"/>
  <c r="Q165" i="2"/>
  <c r="O165" i="2"/>
  <c r="Q157" i="2"/>
  <c r="Q150" i="2"/>
  <c r="Q143" i="2"/>
  <c r="Q135" i="2"/>
  <c r="Q129" i="2"/>
  <c r="S129" i="2"/>
  <c r="U129" i="2"/>
  <c r="Y129" i="2"/>
  <c r="O129" i="2"/>
  <c r="Q122" i="2"/>
  <c r="Q114" i="2"/>
  <c r="Q107" i="2"/>
  <c r="Q93" i="2"/>
  <c r="Q86" i="2"/>
  <c r="Q79" i="2"/>
  <c r="Q71" i="2"/>
  <c r="Q65" i="2"/>
  <c r="Q58" i="2"/>
  <c r="Q50" i="2"/>
  <c r="Q43" i="2"/>
  <c r="Q29" i="2"/>
  <c r="Q22" i="2"/>
  <c r="Q15" i="2"/>
  <c r="Q7" i="2"/>
  <c r="S175" i="2"/>
  <c r="S168" i="2"/>
  <c r="S160" i="2"/>
  <c r="S153" i="2"/>
  <c r="S147" i="2"/>
  <c r="S139" i="2"/>
  <c r="S132" i="2"/>
  <c r="S125" i="2"/>
  <c r="S117" i="2"/>
  <c r="S111" i="2"/>
  <c r="S104" i="2"/>
  <c r="S96" i="2"/>
  <c r="S89" i="2"/>
  <c r="S83" i="2"/>
  <c r="S75" i="2"/>
  <c r="S68" i="2"/>
  <c r="S61" i="2"/>
  <c r="S53" i="2"/>
  <c r="S47" i="2"/>
  <c r="S32" i="2"/>
  <c r="S19" i="2"/>
  <c r="S11" i="2"/>
  <c r="S4" i="2"/>
  <c r="U171" i="2"/>
  <c r="U163" i="2"/>
  <c r="U157" i="2"/>
  <c r="U150" i="2"/>
  <c r="U142" i="2"/>
  <c r="U135" i="2"/>
  <c r="U121" i="2"/>
  <c r="U114" i="2"/>
  <c r="U107" i="2"/>
  <c r="U99" i="2"/>
  <c r="U86" i="2"/>
  <c r="U71" i="2"/>
  <c r="U65" i="2"/>
  <c r="U43" i="2"/>
  <c r="U35" i="2"/>
  <c r="U22" i="2"/>
  <c r="U7" i="2"/>
  <c r="V175" i="2"/>
  <c r="W166" i="2"/>
  <c r="W152" i="2"/>
  <c r="W140" i="2"/>
  <c r="W76" i="2"/>
  <c r="W65" i="2"/>
  <c r="W26" i="2"/>
  <c r="W16" i="2"/>
  <c r="Y164" i="2"/>
  <c r="Y143" i="2"/>
  <c r="Y124" i="2"/>
  <c r="Y106" i="2"/>
  <c r="Y84" i="2"/>
  <c r="B170" i="2"/>
  <c r="S170" i="2"/>
  <c r="W170" i="2"/>
  <c r="U170" i="2"/>
  <c r="B158" i="2"/>
  <c r="W158" i="2"/>
  <c r="S158" i="2"/>
  <c r="Y158" i="2"/>
  <c r="Q158" i="2"/>
  <c r="B146" i="2"/>
  <c r="S146" i="2"/>
  <c r="Y146" i="2"/>
  <c r="B138" i="2"/>
  <c r="S138" i="2"/>
  <c r="U138" i="2"/>
  <c r="B126" i="2"/>
  <c r="W126" i="2"/>
  <c r="S126" i="2"/>
  <c r="Y126" i="2"/>
  <c r="Q126" i="2"/>
  <c r="B114" i="2"/>
  <c r="S114" i="2"/>
  <c r="B102" i="2"/>
  <c r="Y102" i="2"/>
  <c r="S102" i="2"/>
  <c r="B90" i="2"/>
  <c r="S90" i="2"/>
  <c r="Y90" i="2"/>
  <c r="U90" i="2"/>
  <c r="B78" i="2"/>
  <c r="W78" i="2"/>
  <c r="S78" i="2"/>
  <c r="Y78" i="2"/>
  <c r="Q78" i="2"/>
  <c r="B66" i="2"/>
  <c r="S66" i="2"/>
  <c r="B54" i="2"/>
  <c r="S54" i="2"/>
  <c r="B42" i="2"/>
  <c r="Y42" i="2"/>
  <c r="S42" i="2"/>
  <c r="W42" i="2"/>
  <c r="U42" i="2"/>
  <c r="B30" i="2"/>
  <c r="Y30" i="2"/>
  <c r="W30" i="2"/>
  <c r="S30" i="2"/>
  <c r="Q30" i="2"/>
  <c r="B14" i="2"/>
  <c r="W14" i="2"/>
  <c r="S14" i="2"/>
  <c r="Q14" i="2"/>
  <c r="Z176" i="2"/>
  <c r="Y176" i="2"/>
  <c r="U176" i="2"/>
  <c r="Q176" i="2"/>
  <c r="X176" i="2"/>
  <c r="Q134" i="2"/>
  <c r="Q70" i="2"/>
  <c r="Q6" i="2"/>
  <c r="U98" i="2"/>
  <c r="U70" i="2"/>
  <c r="Y54" i="2"/>
  <c r="Y173" i="2"/>
  <c r="W173" i="2"/>
  <c r="Y161" i="2"/>
  <c r="S161" i="2"/>
  <c r="Y149" i="2"/>
  <c r="W149" i="2"/>
  <c r="U149" i="2"/>
  <c r="Y117" i="2"/>
  <c r="W117" i="2"/>
  <c r="U117" i="2"/>
  <c r="B105" i="2"/>
  <c r="Y105" i="2"/>
  <c r="W105" i="2"/>
  <c r="Q105" i="2"/>
  <c r="B93" i="2"/>
  <c r="Y93" i="2"/>
  <c r="Y85" i="2"/>
  <c r="W85" i="2"/>
  <c r="U85" i="2"/>
  <c r="Y73" i="2"/>
  <c r="W73" i="2"/>
  <c r="Q73" i="2"/>
  <c r="B69" i="2"/>
  <c r="Y69" i="2"/>
  <c r="W69" i="2"/>
  <c r="U69" i="2"/>
  <c r="Y65" i="2"/>
  <c r="S65" i="2"/>
  <c r="B57" i="2"/>
  <c r="Y57" i="2"/>
  <c r="W57" i="2"/>
  <c r="Q57" i="2"/>
  <c r="Y53" i="2"/>
  <c r="U53" i="2"/>
  <c r="Y49" i="2"/>
  <c r="W49" i="2"/>
  <c r="S49" i="2"/>
  <c r="B45" i="2"/>
  <c r="Y45" i="2"/>
  <c r="Y41" i="2"/>
  <c r="W41" i="2"/>
  <c r="Q41" i="2"/>
  <c r="B37" i="2"/>
  <c r="Y37" i="2"/>
  <c r="U37" i="2"/>
  <c r="Y33" i="2"/>
  <c r="S33" i="2"/>
  <c r="B29" i="2"/>
  <c r="Y29" i="2"/>
  <c r="Y25" i="2"/>
  <c r="W25" i="2"/>
  <c r="Q25" i="2"/>
  <c r="Y21" i="2"/>
  <c r="W21" i="2"/>
  <c r="U21" i="2"/>
  <c r="B17" i="2"/>
  <c r="Y17" i="2"/>
  <c r="S17" i="2"/>
  <c r="Y13" i="2"/>
  <c r="W13" i="2"/>
  <c r="Y9" i="2"/>
  <c r="W9" i="2"/>
  <c r="Q9" i="2"/>
  <c r="B5" i="2"/>
  <c r="Y5" i="2"/>
  <c r="U5" i="2"/>
  <c r="Z175" i="2"/>
  <c r="W175" i="2"/>
  <c r="Y175" i="2"/>
  <c r="U175" i="2"/>
  <c r="Q175" i="2"/>
  <c r="Q161" i="2"/>
  <c r="Q154" i="2"/>
  <c r="Q146" i="2"/>
  <c r="Q133" i="2"/>
  <c r="Q125" i="2"/>
  <c r="Q118" i="2"/>
  <c r="Q97" i="2"/>
  <c r="Q90" i="2"/>
  <c r="Q82" i="2"/>
  <c r="Q69" i="2"/>
  <c r="Q61" i="2"/>
  <c r="Q54" i="2"/>
  <c r="Q33" i="2"/>
  <c r="Q18" i="2"/>
  <c r="Q5" i="2"/>
  <c r="S149" i="2"/>
  <c r="S121" i="2"/>
  <c r="S100" i="2"/>
  <c r="S93" i="2"/>
  <c r="S85" i="2"/>
  <c r="S72" i="2"/>
  <c r="S64" i="2"/>
  <c r="S57" i="2"/>
  <c r="S36" i="2"/>
  <c r="S29" i="2"/>
  <c r="S21" i="2"/>
  <c r="S8" i="2"/>
  <c r="U174" i="2"/>
  <c r="U161" i="2"/>
  <c r="U153" i="2"/>
  <c r="U146" i="2"/>
  <c r="U118" i="2"/>
  <c r="U97" i="2"/>
  <c r="U89" i="2"/>
  <c r="U82" i="2"/>
  <c r="U61" i="2"/>
  <c r="U54" i="2"/>
  <c r="U46" i="2"/>
  <c r="U33" i="2"/>
  <c r="U25" i="2"/>
  <c r="U18" i="2"/>
  <c r="W160" i="2"/>
  <c r="W146" i="2"/>
  <c r="W133" i="2"/>
  <c r="W109" i="2"/>
  <c r="W82" i="2"/>
  <c r="W58" i="2"/>
  <c r="W45" i="2"/>
  <c r="W33" i="2"/>
  <c r="W8" i="2"/>
  <c r="Y170" i="2"/>
  <c r="Y154" i="2"/>
  <c r="Y135" i="2"/>
  <c r="Y114" i="2"/>
  <c r="B162" i="2"/>
  <c r="S162" i="2"/>
  <c r="Y162" i="2"/>
  <c r="W162" i="2"/>
  <c r="B150" i="2"/>
  <c r="Y150" i="2"/>
  <c r="S150" i="2"/>
  <c r="B134" i="2"/>
  <c r="Y134" i="2"/>
  <c r="S134" i="2"/>
  <c r="W134" i="2"/>
  <c r="B122" i="2"/>
  <c r="S122" i="2"/>
  <c r="U122" i="2"/>
  <c r="B110" i="2"/>
  <c r="W110" i="2"/>
  <c r="S110" i="2"/>
  <c r="Y110" i="2"/>
  <c r="Q110" i="2"/>
  <c r="B98" i="2"/>
  <c r="S98" i="2"/>
  <c r="Y98" i="2"/>
  <c r="W98" i="2"/>
  <c r="B86" i="2"/>
  <c r="Y86" i="2"/>
  <c r="S86" i="2"/>
  <c r="B74" i="2"/>
  <c r="S74" i="2"/>
  <c r="Y74" i="2"/>
  <c r="U74" i="2"/>
  <c r="B62" i="2"/>
  <c r="W62" i="2"/>
  <c r="S62" i="2"/>
  <c r="Y62" i="2"/>
  <c r="Q62" i="2"/>
  <c r="B50" i="2"/>
  <c r="Y50" i="2"/>
  <c r="S50" i="2"/>
  <c r="W50" i="2"/>
  <c r="B38" i="2"/>
  <c r="Y38" i="2"/>
  <c r="S38" i="2"/>
  <c r="B26" i="2"/>
  <c r="S26" i="2"/>
  <c r="Y26" i="2"/>
  <c r="U26" i="2"/>
  <c r="B18" i="2"/>
  <c r="Y18" i="2"/>
  <c r="S18" i="2"/>
  <c r="B6" i="2"/>
  <c r="Y6" i="2"/>
  <c r="S6" i="2"/>
  <c r="W6" i="2"/>
  <c r="Q170" i="2"/>
  <c r="Q98" i="2"/>
  <c r="U162" i="2"/>
  <c r="U126" i="2"/>
  <c r="U62" i="2"/>
  <c r="W150" i="2"/>
  <c r="W74" i="2"/>
  <c r="B169" i="2"/>
  <c r="Y169" i="2"/>
  <c r="W169" i="2"/>
  <c r="Q169" i="2"/>
  <c r="B157" i="2"/>
  <c r="Y157" i="2"/>
  <c r="B145" i="2"/>
  <c r="Y145" i="2"/>
  <c r="W145" i="2"/>
  <c r="S145" i="2"/>
  <c r="Y137" i="2"/>
  <c r="W137" i="2"/>
  <c r="Q137" i="2"/>
  <c r="B125" i="2"/>
  <c r="Y125" i="2"/>
  <c r="W125" i="2"/>
  <c r="Y113" i="2"/>
  <c r="W113" i="2"/>
  <c r="S113" i="2"/>
  <c r="Y101" i="2"/>
  <c r="U101" i="2"/>
  <c r="Y77" i="2"/>
  <c r="W77" i="2"/>
  <c r="B172" i="2"/>
  <c r="U172" i="2"/>
  <c r="Q172" i="2"/>
  <c r="Y172" i="2"/>
  <c r="S172" i="2"/>
  <c r="B164" i="2"/>
  <c r="W164" i="2"/>
  <c r="U164" i="2"/>
  <c r="Q164" i="2"/>
  <c r="B156" i="2"/>
  <c r="U156" i="2"/>
  <c r="Q156" i="2"/>
  <c r="W156" i="2"/>
  <c r="S156" i="2"/>
  <c r="B144" i="2"/>
  <c r="Y144" i="2"/>
  <c r="U144" i="2"/>
  <c r="Q144" i="2"/>
  <c r="B136" i="2"/>
  <c r="U136" i="2"/>
  <c r="Q136" i="2"/>
  <c r="Y136" i="2"/>
  <c r="W136" i="2"/>
  <c r="B128" i="2"/>
  <c r="Y128" i="2"/>
  <c r="U128" i="2"/>
  <c r="Q128" i="2"/>
  <c r="W128" i="2"/>
  <c r="B120" i="2"/>
  <c r="U120" i="2"/>
  <c r="Q120" i="2"/>
  <c r="Y120" i="2"/>
  <c r="W120" i="2"/>
  <c r="B112" i="2"/>
  <c r="Y112" i="2"/>
  <c r="U112" i="2"/>
  <c r="Q112" i="2"/>
  <c r="B104" i="2"/>
  <c r="U104" i="2"/>
  <c r="Q104" i="2"/>
  <c r="Y104" i="2"/>
  <c r="B96" i="2"/>
  <c r="Y96" i="2"/>
  <c r="U96" i="2"/>
  <c r="Q96" i="2"/>
  <c r="B88" i="2"/>
  <c r="U88" i="2"/>
  <c r="Q88" i="2"/>
  <c r="Y88" i="2"/>
  <c r="W88" i="2"/>
  <c r="B80" i="2"/>
  <c r="Y80" i="2"/>
  <c r="U80" i="2"/>
  <c r="Q80" i="2"/>
  <c r="W80" i="2"/>
  <c r="B72" i="2"/>
  <c r="U72" i="2"/>
  <c r="Q72" i="2"/>
  <c r="Y72" i="2"/>
  <c r="B64" i="2"/>
  <c r="Y64" i="2"/>
  <c r="U64" i="2"/>
  <c r="Q64" i="2"/>
  <c r="W64" i="2"/>
  <c r="B56" i="2"/>
  <c r="Y56" i="2"/>
  <c r="U56" i="2"/>
  <c r="Q56" i="2"/>
  <c r="W56" i="2"/>
  <c r="B48" i="2"/>
  <c r="Y48" i="2"/>
  <c r="U48" i="2"/>
  <c r="Q48" i="2"/>
  <c r="B40" i="2"/>
  <c r="Y40" i="2"/>
  <c r="U40" i="2"/>
  <c r="Q40" i="2"/>
  <c r="W40" i="2"/>
  <c r="B32" i="2"/>
  <c r="Y32" i="2"/>
  <c r="U32" i="2"/>
  <c r="Q32" i="2"/>
  <c r="W32" i="2"/>
  <c r="B20" i="2"/>
  <c r="Y20" i="2"/>
  <c r="W20" i="2"/>
  <c r="U20" i="2"/>
  <c r="Q20" i="2"/>
  <c r="B4" i="2"/>
  <c r="W4" i="2"/>
  <c r="U4" i="2"/>
  <c r="Q4" i="2"/>
  <c r="Y4" i="2"/>
  <c r="T176" i="2"/>
  <c r="Q173" i="2"/>
  <c r="Q166" i="2"/>
  <c r="Q145" i="2"/>
  <c r="Q138" i="2"/>
  <c r="Q130" i="2"/>
  <c r="Q117" i="2"/>
  <c r="Q109" i="2"/>
  <c r="Q102" i="2"/>
  <c r="Q81" i="2"/>
  <c r="Q74" i="2"/>
  <c r="Q66" i="2"/>
  <c r="Q53" i="2"/>
  <c r="Q45" i="2"/>
  <c r="Q38" i="2"/>
  <c r="Q17" i="2"/>
  <c r="Q10" i="2"/>
  <c r="O10" i="2"/>
  <c r="S176" i="2"/>
  <c r="S169" i="2"/>
  <c r="S148" i="2"/>
  <c r="S141" i="2"/>
  <c r="S133" i="2"/>
  <c r="S120" i="2"/>
  <c r="S112" i="2"/>
  <c r="S105" i="2"/>
  <c r="S84" i="2"/>
  <c r="S77" i="2"/>
  <c r="S69" i="2"/>
  <c r="S56" i="2"/>
  <c r="S48" i="2"/>
  <c r="S41" i="2"/>
  <c r="S20" i="2"/>
  <c r="S13" i="2"/>
  <c r="S5" i="2"/>
  <c r="U173" i="2"/>
  <c r="U166" i="2"/>
  <c r="U158" i="2"/>
  <c r="U151" i="2"/>
  <c r="U145" i="2"/>
  <c r="U137" i="2"/>
  <c r="U130" i="2"/>
  <c r="U109" i="2"/>
  <c r="U102" i="2"/>
  <c r="U94" i="2"/>
  <c r="U81" i="2"/>
  <c r="U73" i="2"/>
  <c r="U66" i="2"/>
  <c r="U45" i="2"/>
  <c r="U38" i="2"/>
  <c r="U30" i="2"/>
  <c r="U17" i="2"/>
  <c r="U9" i="2"/>
  <c r="V176" i="2"/>
  <c r="W168" i="2"/>
  <c r="W157" i="2"/>
  <c r="W144" i="2"/>
  <c r="W130" i="2"/>
  <c r="W118" i="2"/>
  <c r="W104" i="2"/>
  <c r="W93" i="2"/>
  <c r="W81" i="2"/>
  <c r="W66" i="2"/>
  <c r="W54" i="2"/>
  <c r="W44" i="2"/>
  <c r="W29" i="2"/>
  <c r="W17" i="2"/>
  <c r="W5" i="2"/>
  <c r="Y167" i="2"/>
  <c r="Y148" i="2"/>
  <c r="Y127" i="2"/>
  <c r="Y111" i="2"/>
  <c r="Y92" i="2"/>
  <c r="Y71" i="2"/>
  <c r="Y14" i="2"/>
  <c r="B159" i="2"/>
  <c r="B151" i="2"/>
  <c r="B143" i="2"/>
  <c r="B135" i="2"/>
  <c r="B127" i="2"/>
  <c r="B119" i="2"/>
  <c r="B111" i="2"/>
  <c r="B103" i="2"/>
  <c r="B95" i="2"/>
  <c r="B87" i="2"/>
  <c r="B79" i="2"/>
  <c r="B71" i="2"/>
  <c r="B63" i="2"/>
  <c r="B55" i="2"/>
  <c r="B47" i="2"/>
  <c r="B39" i="2"/>
  <c r="B31" i="2"/>
  <c r="B23" i="2"/>
  <c r="B15" i="2"/>
  <c r="B7" i="2"/>
  <c r="B163" i="2"/>
  <c r="B131" i="2"/>
  <c r="B123" i="2"/>
  <c r="B99" i="2"/>
  <c r="B91" i="2"/>
  <c r="B67" i="2"/>
  <c r="B59" i="2"/>
  <c r="B35" i="2"/>
  <c r="B27" i="2"/>
  <c r="B3" i="2"/>
  <c r="B174" i="2"/>
  <c r="B173" i="2"/>
  <c r="B165" i="2"/>
  <c r="B161" i="2"/>
  <c r="B153" i="2"/>
  <c r="B149" i="2"/>
  <c r="B141" i="2"/>
  <c r="B137" i="2"/>
  <c r="B133" i="2"/>
  <c r="B129" i="2"/>
  <c r="B121" i="2"/>
  <c r="B117" i="2"/>
  <c r="B113" i="2"/>
  <c r="B109" i="2"/>
  <c r="B101" i="2"/>
  <c r="B97" i="2"/>
  <c r="B89" i="2"/>
  <c r="B85" i="2"/>
  <c r="B77" i="2"/>
  <c r="B73" i="2"/>
  <c r="B65" i="2"/>
  <c r="B61" i="2"/>
  <c r="B53" i="2"/>
  <c r="B49" i="2"/>
  <c r="B41" i="2"/>
  <c r="B33" i="2"/>
  <c r="B25" i="2"/>
  <c r="B21" i="2"/>
  <c r="B13" i="2"/>
  <c r="B9" i="2"/>
  <c r="B175" i="2"/>
  <c r="J175" i="2"/>
  <c r="J174" i="2"/>
  <c r="J176" i="2"/>
  <c r="O53" i="2"/>
  <c r="K53" i="2"/>
  <c r="H53" i="2"/>
  <c r="E53" i="2"/>
  <c r="O170" i="2"/>
  <c r="I114" i="2"/>
  <c r="O138" i="2"/>
  <c r="K138" i="2"/>
  <c r="H138" i="2"/>
  <c r="E138" i="2"/>
  <c r="O117" i="2"/>
  <c r="I153" i="2"/>
  <c r="O82" i="2"/>
  <c r="K82" i="2"/>
  <c r="H82" i="2"/>
  <c r="E82" i="2"/>
  <c r="I118" i="2"/>
  <c r="O45" i="2"/>
  <c r="O81" i="2"/>
  <c r="K81" i="2"/>
  <c r="H81" i="2"/>
  <c r="E81" i="2"/>
  <c r="O130" i="2"/>
  <c r="K130" i="2"/>
  <c r="H130" i="2"/>
  <c r="E130" i="2"/>
  <c r="O173" i="2"/>
  <c r="I121" i="2"/>
  <c r="O90" i="2"/>
  <c r="K90" i="2"/>
  <c r="H90" i="2"/>
  <c r="E90" i="2"/>
  <c r="I166" i="2"/>
  <c r="O15" i="2"/>
  <c r="O115" i="2"/>
  <c r="K115" i="2"/>
  <c r="H115" i="2"/>
  <c r="E115" i="2"/>
  <c r="I58" i="2"/>
  <c r="O61" i="2"/>
  <c r="K61" i="2"/>
  <c r="H61" i="2"/>
  <c r="E61" i="2"/>
  <c r="O34" i="2"/>
  <c r="K34" i="2"/>
  <c r="H34" i="2"/>
  <c r="E34" i="2"/>
  <c r="I53" i="2"/>
  <c r="O103" i="2"/>
  <c r="K103" i="2"/>
  <c r="H103" i="2"/>
  <c r="E103" i="2"/>
  <c r="O31" i="2"/>
  <c r="I94" i="2"/>
  <c r="O17" i="2"/>
  <c r="O66" i="2"/>
  <c r="K66" i="2"/>
  <c r="H66" i="2"/>
  <c r="E66" i="2"/>
  <c r="O109" i="2"/>
  <c r="O145" i="2"/>
  <c r="K145" i="2"/>
  <c r="H145" i="2"/>
  <c r="E145" i="2"/>
  <c r="O32" i="2"/>
  <c r="K32" i="2"/>
  <c r="H32" i="2"/>
  <c r="E32" i="2"/>
  <c r="O56" i="2"/>
  <c r="I72" i="2"/>
  <c r="O96" i="2"/>
  <c r="K96" i="2"/>
  <c r="H96" i="2"/>
  <c r="E96" i="2"/>
  <c r="O120" i="2"/>
  <c r="K120" i="2"/>
  <c r="H120" i="2"/>
  <c r="E120" i="2"/>
  <c r="O156" i="2"/>
  <c r="O164" i="2"/>
  <c r="K164" i="2"/>
  <c r="H164" i="2"/>
  <c r="E164" i="2"/>
  <c r="O18" i="2"/>
  <c r="I30" i="2"/>
  <c r="O70" i="2"/>
  <c r="O14" i="2"/>
  <c r="K14" i="2"/>
  <c r="H14" i="2"/>
  <c r="E14" i="2"/>
  <c r="O29" i="2"/>
  <c r="K29" i="2"/>
  <c r="H29" i="2"/>
  <c r="E29" i="2"/>
  <c r="O93" i="2"/>
  <c r="O157" i="2"/>
  <c r="O51" i="2"/>
  <c r="K51" i="2"/>
  <c r="H51" i="2"/>
  <c r="E51" i="2"/>
  <c r="I117" i="2"/>
  <c r="I141" i="2"/>
  <c r="I76" i="2"/>
  <c r="O106" i="2"/>
  <c r="K106" i="2"/>
  <c r="H106" i="2"/>
  <c r="E106" i="2"/>
  <c r="I69" i="2"/>
  <c r="O39" i="2"/>
  <c r="K39" i="2"/>
  <c r="H39" i="2"/>
  <c r="E39" i="2"/>
  <c r="O77" i="2"/>
  <c r="K77" i="2"/>
  <c r="H77" i="2"/>
  <c r="E77" i="2"/>
  <c r="I10" i="2"/>
  <c r="O125" i="2"/>
  <c r="K125" i="2"/>
  <c r="H125" i="2"/>
  <c r="E125" i="2"/>
  <c r="O7" i="2"/>
  <c r="O71" i="2"/>
  <c r="K71" i="2"/>
  <c r="H71" i="2"/>
  <c r="E71" i="2"/>
  <c r="O135" i="2"/>
  <c r="K135" i="2"/>
  <c r="H135" i="2"/>
  <c r="E135" i="2"/>
  <c r="I140" i="2"/>
  <c r="O163" i="2"/>
  <c r="K163" i="2"/>
  <c r="H163" i="2"/>
  <c r="E163" i="2"/>
  <c r="O162" i="2"/>
  <c r="O141" i="2"/>
  <c r="K141" i="2"/>
  <c r="H141" i="2"/>
  <c r="E141" i="2"/>
  <c r="I5" i="2"/>
  <c r="I149" i="2"/>
  <c r="O13" i="2"/>
  <c r="I42" i="2"/>
  <c r="I26" i="2"/>
  <c r="O50" i="2"/>
  <c r="K50" i="2"/>
  <c r="H50" i="2"/>
  <c r="E50" i="2"/>
  <c r="I108" i="2"/>
  <c r="I101" i="2"/>
  <c r="I37" i="2"/>
  <c r="I143" i="2"/>
  <c r="O23" i="2"/>
  <c r="K23" i="2"/>
  <c r="H23" i="2"/>
  <c r="E23" i="2"/>
  <c r="I111" i="2"/>
  <c r="K93" i="2"/>
  <c r="H93" i="2"/>
  <c r="E93" i="2"/>
  <c r="O20" i="2"/>
  <c r="K20" i="2"/>
  <c r="H20" i="2"/>
  <c r="E20" i="2"/>
  <c r="O144" i="2"/>
  <c r="K144" i="2"/>
  <c r="H144" i="2"/>
  <c r="E144" i="2"/>
  <c r="O69" i="2"/>
  <c r="K69" i="2"/>
  <c r="H69" i="2"/>
  <c r="E69" i="2"/>
  <c r="O118" i="2"/>
  <c r="K118" i="2"/>
  <c r="H118" i="2"/>
  <c r="E118" i="2"/>
  <c r="O154" i="2"/>
  <c r="K154" i="2"/>
  <c r="H154" i="2"/>
  <c r="E154" i="2"/>
  <c r="O65" i="2"/>
  <c r="I43" i="2"/>
  <c r="I116" i="2"/>
  <c r="I136" i="2"/>
  <c r="I156" i="2"/>
  <c r="I172" i="2"/>
  <c r="I8" i="2"/>
  <c r="O16" i="2"/>
  <c r="K16" i="2"/>
  <c r="H16" i="2"/>
  <c r="E16" i="2"/>
  <c r="I36" i="2"/>
  <c r="O44" i="2"/>
  <c r="O100" i="2"/>
  <c r="O108" i="2"/>
  <c r="O153" i="2"/>
  <c r="O155" i="2"/>
  <c r="K155" i="2"/>
  <c r="H155" i="2"/>
  <c r="E155" i="2"/>
  <c r="O123" i="2"/>
  <c r="I19" i="2"/>
  <c r="I83" i="2"/>
  <c r="I163" i="2"/>
  <c r="J163" i="2"/>
  <c r="K170" i="2"/>
  <c r="H170" i="2"/>
  <c r="E170" i="2"/>
  <c r="I31" i="2"/>
  <c r="I155" i="2"/>
  <c r="O119" i="2"/>
  <c r="O127" i="2"/>
  <c r="K127" i="2"/>
  <c r="H127" i="2"/>
  <c r="E127" i="2"/>
  <c r="O159" i="2"/>
  <c r="K159" i="2"/>
  <c r="H159" i="2"/>
  <c r="E159" i="2"/>
  <c r="I71" i="2"/>
  <c r="I21" i="2"/>
  <c r="I45" i="2"/>
  <c r="I61" i="2"/>
  <c r="J61" i="2"/>
  <c r="I133" i="2"/>
  <c r="I173" i="2"/>
  <c r="K31" i="2"/>
  <c r="H31" i="2"/>
  <c r="E31" i="2"/>
  <c r="I135" i="2"/>
  <c r="O75" i="2"/>
  <c r="K75" i="2"/>
  <c r="H75" i="2"/>
  <c r="E75" i="2"/>
  <c r="O38" i="2"/>
  <c r="K38" i="2"/>
  <c r="H38" i="2"/>
  <c r="E38" i="2"/>
  <c r="O74" i="2"/>
  <c r="K74" i="2"/>
  <c r="H74" i="2"/>
  <c r="E74" i="2"/>
  <c r="O166" i="2"/>
  <c r="I34" i="2"/>
  <c r="I113" i="2"/>
  <c r="I4" i="2"/>
  <c r="I48" i="2"/>
  <c r="O72" i="2"/>
  <c r="O104" i="2"/>
  <c r="K104" i="2"/>
  <c r="H104" i="2"/>
  <c r="E104" i="2"/>
  <c r="O128" i="2"/>
  <c r="K128" i="2"/>
  <c r="H128" i="2"/>
  <c r="E128" i="2"/>
  <c r="O33" i="2"/>
  <c r="O161" i="2"/>
  <c r="K161" i="2"/>
  <c r="H161" i="2"/>
  <c r="E161" i="2"/>
  <c r="I9" i="2"/>
  <c r="I41" i="2"/>
  <c r="I102" i="2"/>
  <c r="I138" i="2"/>
  <c r="I158" i="2"/>
  <c r="O41" i="2"/>
  <c r="O105" i="2"/>
  <c r="O134" i="2"/>
  <c r="O30" i="2"/>
  <c r="K30" i="2"/>
  <c r="H30" i="2"/>
  <c r="E30" i="2"/>
  <c r="O158" i="2"/>
  <c r="O43" i="2"/>
  <c r="K43" i="2"/>
  <c r="H43" i="2"/>
  <c r="E43" i="2"/>
  <c r="O107" i="2"/>
  <c r="K107" i="2"/>
  <c r="H107" i="2"/>
  <c r="E107" i="2"/>
  <c r="I27" i="2"/>
  <c r="I84" i="2"/>
  <c r="I104" i="2"/>
  <c r="J104" i="2"/>
  <c r="I124" i="2"/>
  <c r="I160" i="2"/>
  <c r="I66" i="2"/>
  <c r="I97" i="2"/>
  <c r="I125" i="2"/>
  <c r="I157" i="2"/>
  <c r="O8" i="2"/>
  <c r="O24" i="2"/>
  <c r="K24" i="2"/>
  <c r="H24" i="2"/>
  <c r="E24" i="2"/>
  <c r="O28" i="2"/>
  <c r="K28" i="2"/>
  <c r="H28" i="2"/>
  <c r="E28" i="2"/>
  <c r="O36" i="2"/>
  <c r="I60" i="2"/>
  <c r="O76" i="2"/>
  <c r="O84" i="2"/>
  <c r="K84" i="2"/>
  <c r="H84" i="2"/>
  <c r="E84" i="2"/>
  <c r="O92" i="2"/>
  <c r="K92" i="2"/>
  <c r="H92" i="2"/>
  <c r="E92" i="2"/>
  <c r="O152" i="2"/>
  <c r="O160" i="2"/>
  <c r="K160" i="2"/>
  <c r="H160" i="2"/>
  <c r="E160" i="2"/>
  <c r="O121" i="2"/>
  <c r="K121" i="2"/>
  <c r="H121" i="2"/>
  <c r="E121" i="2"/>
  <c r="O94" i="2"/>
  <c r="O59" i="2"/>
  <c r="O149" i="2"/>
  <c r="K149" i="2"/>
  <c r="H149" i="2"/>
  <c r="E149" i="2"/>
  <c r="I115" i="2"/>
  <c r="I63" i="2"/>
  <c r="I80" i="2"/>
  <c r="I87" i="2"/>
  <c r="I47" i="2"/>
  <c r="O139" i="2"/>
  <c r="K139" i="2"/>
  <c r="H139" i="2"/>
  <c r="E139" i="2"/>
  <c r="I95" i="2"/>
  <c r="I13" i="2"/>
  <c r="O37" i="2"/>
  <c r="K37" i="2"/>
  <c r="H37" i="2"/>
  <c r="E37" i="2"/>
  <c r="I77" i="2"/>
  <c r="I109" i="2"/>
  <c r="K117" i="2"/>
  <c r="H117" i="2"/>
  <c r="E117" i="2"/>
  <c r="I162" i="2"/>
  <c r="K15" i="2"/>
  <c r="H15" i="2"/>
  <c r="E15" i="2"/>
  <c r="O87" i="2"/>
  <c r="K87" i="2"/>
  <c r="H87" i="2"/>
  <c r="E87" i="2"/>
  <c r="I54" i="2"/>
  <c r="I86" i="2"/>
  <c r="I150" i="2"/>
  <c r="K165" i="2"/>
  <c r="H165" i="2"/>
  <c r="E165" i="2"/>
  <c r="K173" i="2"/>
  <c r="H173" i="2"/>
  <c r="E173" i="2"/>
  <c r="K18" i="2"/>
  <c r="H18" i="2"/>
  <c r="E18" i="2"/>
  <c r="I161" i="2"/>
  <c r="O4" i="2"/>
  <c r="K4" i="2"/>
  <c r="H4" i="2"/>
  <c r="E4" i="2"/>
  <c r="O48" i="2"/>
  <c r="K48" i="2"/>
  <c r="H48" i="2"/>
  <c r="E48" i="2"/>
  <c r="I64" i="2"/>
  <c r="O112" i="2"/>
  <c r="K112" i="2"/>
  <c r="H112" i="2"/>
  <c r="E112" i="2"/>
  <c r="O54" i="2"/>
  <c r="O133" i="2"/>
  <c r="K133" i="2"/>
  <c r="H133" i="2"/>
  <c r="E133" i="2"/>
  <c r="I14" i="2"/>
  <c r="J14" i="2"/>
  <c r="I122" i="2"/>
  <c r="I142" i="2"/>
  <c r="O25" i="2"/>
  <c r="K25" i="2"/>
  <c r="H25" i="2"/>
  <c r="E25" i="2"/>
  <c r="O78" i="2"/>
  <c r="O126" i="2"/>
  <c r="K126" i="2"/>
  <c r="H126" i="2"/>
  <c r="E126" i="2"/>
  <c r="O79" i="2"/>
  <c r="K79" i="2"/>
  <c r="H79" i="2"/>
  <c r="E79" i="2"/>
  <c r="O114" i="2"/>
  <c r="K114" i="2"/>
  <c r="H114" i="2"/>
  <c r="E114" i="2"/>
  <c r="O143" i="2"/>
  <c r="O171" i="2"/>
  <c r="K171" i="2"/>
  <c r="H171" i="2"/>
  <c r="E171" i="2"/>
  <c r="I6" i="2"/>
  <c r="I33" i="2"/>
  <c r="I65" i="2"/>
  <c r="I128" i="2"/>
  <c r="I148" i="2"/>
  <c r="O67" i="2"/>
  <c r="O83" i="2"/>
  <c r="K83" i="2"/>
  <c r="H83" i="2"/>
  <c r="E83" i="2"/>
  <c r="O147" i="2"/>
  <c r="K147" i="2"/>
  <c r="H147" i="2"/>
  <c r="E147" i="2"/>
  <c r="I29" i="2"/>
  <c r="J29" i="2"/>
  <c r="I81" i="2"/>
  <c r="I129" i="2"/>
  <c r="O12" i="2"/>
  <c r="K12" i="2"/>
  <c r="H12" i="2"/>
  <c r="E12" i="2"/>
  <c r="I52" i="2"/>
  <c r="O60" i="2"/>
  <c r="K60" i="2"/>
  <c r="H60" i="2"/>
  <c r="E60" i="2"/>
  <c r="I68" i="2"/>
  <c r="O116" i="2"/>
  <c r="K116" i="2"/>
  <c r="H116" i="2"/>
  <c r="E116" i="2"/>
  <c r="O124" i="2"/>
  <c r="K124" i="2"/>
  <c r="H124" i="2"/>
  <c r="E124" i="2"/>
  <c r="O168" i="2"/>
  <c r="K168" i="2"/>
  <c r="H168" i="2"/>
  <c r="E168" i="2"/>
  <c r="O46" i="2"/>
  <c r="K46" i="2"/>
  <c r="H46" i="2"/>
  <c r="E46" i="2"/>
  <c r="I151" i="2"/>
  <c r="O49" i="2"/>
  <c r="O85" i="2"/>
  <c r="K85" i="2"/>
  <c r="H85" i="2"/>
  <c r="E85" i="2"/>
  <c r="O167" i="2"/>
  <c r="K167" i="2"/>
  <c r="H167" i="2"/>
  <c r="E167" i="2"/>
  <c r="I51" i="2"/>
  <c r="J51" i="2"/>
  <c r="I131" i="2"/>
  <c r="K119" i="2"/>
  <c r="H119" i="2"/>
  <c r="E119" i="2"/>
  <c r="I119" i="2"/>
  <c r="I91" i="2"/>
  <c r="I88" i="2"/>
  <c r="O47" i="2"/>
  <c r="K47" i="2"/>
  <c r="H47" i="2"/>
  <c r="E47" i="2"/>
  <c r="O63" i="2"/>
  <c r="K63" i="2"/>
  <c r="H63" i="2"/>
  <c r="E63" i="2"/>
  <c r="I103" i="2"/>
  <c r="J103" i="2"/>
  <c r="O151" i="2"/>
  <c r="K151" i="2"/>
  <c r="H151" i="2"/>
  <c r="E151" i="2"/>
  <c r="O11" i="2"/>
  <c r="K11" i="2"/>
  <c r="H11" i="2"/>
  <c r="E11" i="2"/>
  <c r="I159" i="2"/>
  <c r="K17" i="2"/>
  <c r="H17" i="2"/>
  <c r="E17" i="2"/>
  <c r="K33" i="2"/>
  <c r="H33" i="2"/>
  <c r="E33" i="2"/>
  <c r="K41" i="2"/>
  <c r="H41" i="2"/>
  <c r="E41" i="2"/>
  <c r="K49" i="2"/>
  <c r="H49" i="2"/>
  <c r="E49" i="2"/>
  <c r="K65" i="2"/>
  <c r="H65" i="2"/>
  <c r="E65" i="2"/>
  <c r="I73" i="2"/>
  <c r="I93" i="2"/>
  <c r="J93" i="2"/>
  <c r="O101" i="2"/>
  <c r="K101" i="2"/>
  <c r="H101" i="2"/>
  <c r="E101" i="2"/>
  <c r="K129" i="2"/>
  <c r="H129" i="2"/>
  <c r="E129" i="2"/>
  <c r="K153" i="2"/>
  <c r="H153" i="2"/>
  <c r="E153" i="2"/>
  <c r="I79" i="2"/>
  <c r="O55" i="2"/>
  <c r="O26" i="2"/>
  <c r="O42" i="2"/>
  <c r="K42" i="2"/>
  <c r="H42" i="2"/>
  <c r="E42" i="2"/>
  <c r="I74" i="2"/>
  <c r="J74" i="2"/>
  <c r="K67" i="2"/>
  <c r="H67" i="2"/>
  <c r="E67" i="2"/>
  <c r="O111" i="2"/>
  <c r="K111" i="2"/>
  <c r="H111" i="2"/>
  <c r="E111" i="2"/>
  <c r="O91" i="2"/>
  <c r="K91" i="2"/>
  <c r="H91" i="2"/>
  <c r="E91" i="2"/>
  <c r="I22" i="2"/>
  <c r="I145" i="2"/>
  <c r="I165" i="2"/>
  <c r="O102" i="2"/>
  <c r="I89" i="2"/>
  <c r="I20" i="2"/>
  <c r="I32" i="2"/>
  <c r="O40" i="2"/>
  <c r="O64" i="2"/>
  <c r="K64" i="2"/>
  <c r="H64" i="2"/>
  <c r="E64" i="2"/>
  <c r="O80" i="2"/>
  <c r="K80" i="2"/>
  <c r="H80" i="2"/>
  <c r="E80" i="2"/>
  <c r="O88" i="2"/>
  <c r="O136" i="2"/>
  <c r="K136" i="2"/>
  <c r="H136" i="2"/>
  <c r="E136" i="2"/>
  <c r="O172" i="2"/>
  <c r="K172" i="2"/>
  <c r="H172" i="2"/>
  <c r="E172" i="2"/>
  <c r="O137" i="2"/>
  <c r="K137" i="2"/>
  <c r="H137" i="2"/>
  <c r="E137" i="2"/>
  <c r="O169" i="2"/>
  <c r="O98" i="2"/>
  <c r="K98" i="2"/>
  <c r="H98" i="2"/>
  <c r="E98" i="2"/>
  <c r="O62" i="2"/>
  <c r="K62" i="2"/>
  <c r="H62" i="2"/>
  <c r="E62" i="2"/>
  <c r="O110" i="2"/>
  <c r="K110" i="2"/>
  <c r="H110" i="2"/>
  <c r="E110" i="2"/>
  <c r="O5" i="2"/>
  <c r="K5" i="2"/>
  <c r="H5" i="2"/>
  <c r="E5" i="2"/>
  <c r="O97" i="2"/>
  <c r="K97" i="2"/>
  <c r="H97" i="2"/>
  <c r="E97" i="2"/>
  <c r="O146" i="2"/>
  <c r="K146" i="2"/>
  <c r="H146" i="2"/>
  <c r="E146" i="2"/>
  <c r="I25" i="2"/>
  <c r="J25" i="2"/>
  <c r="I57" i="2"/>
  <c r="I90" i="2"/>
  <c r="I110" i="2"/>
  <c r="I126" i="2"/>
  <c r="I146" i="2"/>
  <c r="I170" i="2"/>
  <c r="O9" i="2"/>
  <c r="K9" i="2"/>
  <c r="H9" i="2"/>
  <c r="E9" i="2"/>
  <c r="O57" i="2"/>
  <c r="K57" i="2"/>
  <c r="H57" i="2"/>
  <c r="E57" i="2"/>
  <c r="O73" i="2"/>
  <c r="K73" i="2"/>
  <c r="H73" i="2"/>
  <c r="E73" i="2"/>
  <c r="O6" i="2"/>
  <c r="K6" i="2"/>
  <c r="H6" i="2"/>
  <c r="E6" i="2"/>
  <c r="O22" i="2"/>
  <c r="K22" i="2"/>
  <c r="H22" i="2"/>
  <c r="E22" i="2"/>
  <c r="O58" i="2"/>
  <c r="K58" i="2"/>
  <c r="H58" i="2"/>
  <c r="E58" i="2"/>
  <c r="O86" i="2"/>
  <c r="K86" i="2"/>
  <c r="H86" i="2"/>
  <c r="E86" i="2"/>
  <c r="O122" i="2"/>
  <c r="K122" i="2"/>
  <c r="H122" i="2"/>
  <c r="E122" i="2"/>
  <c r="O150" i="2"/>
  <c r="K150" i="2"/>
  <c r="H150" i="2"/>
  <c r="E150" i="2"/>
  <c r="I11" i="2"/>
  <c r="I38" i="2"/>
  <c r="J38" i="2"/>
  <c r="I96" i="2"/>
  <c r="I112" i="2"/>
  <c r="I152" i="2"/>
  <c r="I168" i="2"/>
  <c r="O19" i="2"/>
  <c r="K19" i="2"/>
  <c r="H19" i="2"/>
  <c r="E19" i="2"/>
  <c r="O35" i="2"/>
  <c r="O99" i="2"/>
  <c r="K99" i="2"/>
  <c r="H99" i="2"/>
  <c r="E99" i="2"/>
  <c r="O131" i="2"/>
  <c r="K131" i="2"/>
  <c r="H131" i="2"/>
  <c r="E131" i="2"/>
  <c r="I50" i="2"/>
  <c r="J50" i="2"/>
  <c r="I137" i="2"/>
  <c r="J137" i="2"/>
  <c r="I16" i="2"/>
  <c r="O52" i="2"/>
  <c r="K52" i="2"/>
  <c r="H52" i="2"/>
  <c r="E52" i="2"/>
  <c r="O68" i="2"/>
  <c r="K68" i="2"/>
  <c r="H68" i="2"/>
  <c r="E68" i="2"/>
  <c r="O132" i="2"/>
  <c r="O140" i="2"/>
  <c r="K140" i="2"/>
  <c r="H140" i="2"/>
  <c r="E140" i="2"/>
  <c r="O148" i="2"/>
  <c r="K148" i="2"/>
  <c r="H148" i="2"/>
  <c r="E148" i="2"/>
  <c r="O89" i="2"/>
  <c r="K89" i="2"/>
  <c r="H89" i="2"/>
  <c r="E89" i="2"/>
  <c r="O142" i="2"/>
  <c r="K142" i="2"/>
  <c r="H142" i="2"/>
  <c r="E142" i="2"/>
  <c r="O113" i="2"/>
  <c r="K113" i="2"/>
  <c r="H113" i="2"/>
  <c r="E113" i="2"/>
  <c r="O21" i="2"/>
  <c r="K21" i="2"/>
  <c r="H21" i="2"/>
  <c r="E21" i="2"/>
  <c r="I67" i="2"/>
  <c r="I147" i="2"/>
  <c r="J147" i="2"/>
  <c r="I127" i="2"/>
  <c r="K162" i="2"/>
  <c r="H162" i="2"/>
  <c r="E162" i="2"/>
  <c r="O27" i="2"/>
  <c r="K27" i="2"/>
  <c r="H27" i="2"/>
  <c r="E27" i="2"/>
  <c r="I123" i="2"/>
  <c r="I144" i="2"/>
  <c r="K7" i="2"/>
  <c r="H7" i="2"/>
  <c r="E7" i="2"/>
  <c r="I7" i="2"/>
  <c r="I35" i="2"/>
  <c r="K35" i="2"/>
  <c r="H35" i="2"/>
  <c r="E35" i="2"/>
  <c r="K55" i="2"/>
  <c r="H55" i="2"/>
  <c r="E55" i="2"/>
  <c r="I75" i="2"/>
  <c r="J75" i="2"/>
  <c r="I171" i="2"/>
  <c r="I39" i="2"/>
  <c r="I17" i="2"/>
  <c r="I49" i="2"/>
  <c r="I85" i="2"/>
  <c r="K105" i="2"/>
  <c r="H105" i="2"/>
  <c r="E105" i="2"/>
  <c r="I105" i="2"/>
  <c r="K157" i="2"/>
  <c r="H157" i="2"/>
  <c r="E157" i="2"/>
  <c r="I139" i="2"/>
  <c r="J139" i="2"/>
  <c r="I23" i="2"/>
  <c r="I59" i="2"/>
  <c r="K59" i="2"/>
  <c r="H59" i="2"/>
  <c r="E59" i="2"/>
  <c r="I99" i="2"/>
  <c r="J99" i="2"/>
  <c r="K123" i="2"/>
  <c r="H123" i="2"/>
  <c r="E123" i="2"/>
  <c r="O95" i="2"/>
  <c r="K95" i="2"/>
  <c r="H95" i="2"/>
  <c r="E95" i="2"/>
  <c r="I107" i="2"/>
  <c r="J107" i="2"/>
  <c r="I46" i="2"/>
  <c r="I62" i="2"/>
  <c r="K78" i="2"/>
  <c r="H78" i="2"/>
  <c r="E78" i="2"/>
  <c r="I78" i="2"/>
  <c r="K94" i="2"/>
  <c r="H94" i="2"/>
  <c r="E94" i="2"/>
  <c r="I134" i="2"/>
  <c r="I167" i="2"/>
  <c r="K169" i="2"/>
  <c r="H169" i="2"/>
  <c r="E169" i="2"/>
  <c r="I169" i="2"/>
  <c r="I15" i="2"/>
  <c r="K10" i="2"/>
  <c r="H10" i="2"/>
  <c r="E10" i="2"/>
  <c r="K26" i="2"/>
  <c r="H26" i="2"/>
  <c r="E26" i="2"/>
  <c r="K13" i="2"/>
  <c r="H13" i="2"/>
  <c r="E13" i="2"/>
  <c r="K45" i="2"/>
  <c r="H45" i="2"/>
  <c r="E45" i="2"/>
  <c r="K109" i="2"/>
  <c r="H109" i="2"/>
  <c r="E109" i="2"/>
  <c r="O3" i="2"/>
  <c r="K143" i="2"/>
  <c r="H143" i="2"/>
  <c r="E143" i="2"/>
  <c r="I24" i="2"/>
  <c r="I40" i="2"/>
  <c r="I56" i="2"/>
  <c r="K56" i="2"/>
  <c r="H56" i="2"/>
  <c r="E56" i="2"/>
  <c r="K88" i="2"/>
  <c r="H88" i="2"/>
  <c r="E88" i="2"/>
  <c r="I120" i="2"/>
  <c r="J120" i="2"/>
  <c r="K152" i="2"/>
  <c r="H152" i="2"/>
  <c r="E152" i="2"/>
  <c r="K70" i="2"/>
  <c r="H70" i="2"/>
  <c r="E70" i="2"/>
  <c r="K102" i="2"/>
  <c r="H102" i="2"/>
  <c r="E102" i="2"/>
  <c r="K134" i="2"/>
  <c r="H134" i="2"/>
  <c r="E134" i="2"/>
  <c r="I18" i="2"/>
  <c r="J18" i="2"/>
  <c r="K54" i="2"/>
  <c r="H54" i="2"/>
  <c r="E54" i="2"/>
  <c r="I55" i="2"/>
  <c r="I12" i="2"/>
  <c r="I28" i="2"/>
  <c r="J28" i="2"/>
  <c r="I44" i="2"/>
  <c r="K44" i="2"/>
  <c r="H44" i="2"/>
  <c r="E44" i="2"/>
  <c r="K76" i="2"/>
  <c r="H76" i="2"/>
  <c r="E76" i="2"/>
  <c r="I92" i="2"/>
  <c r="K108" i="2"/>
  <c r="H108" i="2"/>
  <c r="E108" i="2"/>
  <c r="K156" i="2"/>
  <c r="H156" i="2"/>
  <c r="E156" i="2"/>
  <c r="I106" i="2"/>
  <c r="K158" i="2"/>
  <c r="H158" i="2"/>
  <c r="E158" i="2"/>
  <c r="I70" i="2"/>
  <c r="J70" i="2"/>
  <c r="I154" i="2"/>
  <c r="K8" i="2"/>
  <c r="H8" i="2"/>
  <c r="E8" i="2"/>
  <c r="K40" i="2"/>
  <c r="H40" i="2"/>
  <c r="E40" i="2"/>
  <c r="K72" i="2"/>
  <c r="H72" i="2"/>
  <c r="E72" i="2"/>
  <c r="K36" i="2"/>
  <c r="H36" i="2"/>
  <c r="E36" i="2"/>
  <c r="K100" i="2"/>
  <c r="H100" i="2"/>
  <c r="E100" i="2"/>
  <c r="I100" i="2"/>
  <c r="K132" i="2"/>
  <c r="H132" i="2"/>
  <c r="E132" i="2"/>
  <c r="I132" i="2"/>
  <c r="I164" i="2"/>
  <c r="J164" i="2"/>
  <c r="K3" i="2"/>
  <c r="H3" i="2"/>
  <c r="E3" i="2"/>
  <c r="I82" i="2"/>
  <c r="I98" i="2"/>
  <c r="J98" i="2"/>
  <c r="I130" i="2"/>
  <c r="K166" i="2"/>
  <c r="H166" i="2"/>
  <c r="E166" i="2"/>
  <c r="I3" i="2"/>
  <c r="J126" i="2"/>
  <c r="J106" i="2"/>
  <c r="J105" i="2"/>
  <c r="J17" i="2"/>
  <c r="J127" i="2"/>
  <c r="J12" i="2"/>
  <c r="J67" i="2"/>
  <c r="J112" i="2"/>
  <c r="J77" i="2"/>
  <c r="J138" i="2"/>
  <c r="J132" i="2"/>
  <c r="J24" i="2"/>
  <c r="J15" i="2"/>
  <c r="J144" i="2"/>
  <c r="J168" i="2"/>
  <c r="J170" i="2"/>
  <c r="J145" i="2"/>
  <c r="J81" i="2"/>
  <c r="J66" i="2"/>
  <c r="J34" i="2"/>
  <c r="J92" i="2"/>
  <c r="J49" i="2"/>
  <c r="J32" i="2"/>
  <c r="J125" i="2"/>
  <c r="J71" i="2"/>
  <c r="J53" i="2"/>
  <c r="J165" i="2"/>
  <c r="J154" i="2"/>
  <c r="J39" i="2"/>
  <c r="J96" i="2"/>
  <c r="J90" i="2"/>
  <c r="J82" i="2"/>
  <c r="J46" i="2"/>
  <c r="J85" i="2"/>
  <c r="J171" i="2"/>
  <c r="J159" i="2"/>
  <c r="J128" i="2"/>
  <c r="J155" i="2"/>
  <c r="J130" i="2"/>
  <c r="J40" i="2"/>
  <c r="J59" i="2"/>
  <c r="J110" i="2"/>
  <c r="J20" i="2"/>
  <c r="J62" i="2"/>
  <c r="J23" i="2"/>
  <c r="J115" i="2"/>
  <c r="J56" i="2"/>
  <c r="J11" i="2"/>
  <c r="J79" i="2"/>
  <c r="J119" i="2"/>
  <c r="J161" i="2"/>
  <c r="J124" i="2"/>
  <c r="J73" i="2"/>
  <c r="J31" i="2"/>
  <c r="J43" i="2"/>
  <c r="J151" i="2"/>
  <c r="J135" i="2"/>
  <c r="J55" i="2"/>
  <c r="J134" i="2"/>
  <c r="J3" i="2"/>
  <c r="J44" i="2"/>
  <c r="J169" i="2"/>
  <c r="J35" i="2"/>
  <c r="J16" i="2"/>
  <c r="J152" i="2"/>
  <c r="J146" i="2"/>
  <c r="J57" i="2"/>
  <c r="J89" i="2"/>
  <c r="J22" i="2"/>
  <c r="J88" i="2"/>
  <c r="J131" i="2"/>
  <c r="J52" i="2"/>
  <c r="J122" i="2"/>
  <c r="J86" i="2"/>
  <c r="J162" i="2"/>
  <c r="J47" i="2"/>
  <c r="J60" i="2"/>
  <c r="J84" i="2"/>
  <c r="J102" i="2"/>
  <c r="J172" i="2"/>
  <c r="J111" i="2"/>
  <c r="J101" i="2"/>
  <c r="J42" i="2"/>
  <c r="J5" i="2"/>
  <c r="J76" i="2"/>
  <c r="J30" i="2"/>
  <c r="J118" i="2"/>
  <c r="J100" i="2"/>
  <c r="J78" i="2"/>
  <c r="J7" i="2"/>
  <c r="J123" i="2"/>
  <c r="J91" i="2"/>
  <c r="J65" i="2"/>
  <c r="J54" i="2"/>
  <c r="J13" i="2"/>
  <c r="J87" i="2"/>
  <c r="J157" i="2"/>
  <c r="J160" i="2"/>
  <c r="J48" i="2"/>
  <c r="J156" i="2"/>
  <c r="J108" i="2"/>
  <c r="J141" i="2"/>
  <c r="J68" i="2"/>
  <c r="J148" i="2"/>
  <c r="J33" i="2"/>
  <c r="J64" i="2"/>
  <c r="J109" i="2"/>
  <c r="J95" i="2"/>
  <c r="J80" i="2"/>
  <c r="J27" i="2"/>
  <c r="J158" i="2"/>
  <c r="J41" i="2"/>
  <c r="J4" i="2"/>
  <c r="J173" i="2"/>
  <c r="J45" i="2"/>
  <c r="J83" i="2"/>
  <c r="J36" i="2"/>
  <c r="J8" i="2"/>
  <c r="J136" i="2"/>
  <c r="J143" i="2"/>
  <c r="J149" i="2"/>
  <c r="J140" i="2"/>
  <c r="J69" i="2"/>
  <c r="J117" i="2"/>
  <c r="J72" i="2"/>
  <c r="J94" i="2"/>
  <c r="J121" i="2"/>
  <c r="J153" i="2"/>
  <c r="J114" i="2"/>
  <c r="J167" i="2"/>
  <c r="J129" i="2"/>
  <c r="J6" i="2"/>
  <c r="J142" i="2"/>
  <c r="J150" i="2"/>
  <c r="J63" i="2"/>
  <c r="J97" i="2"/>
  <c r="J9" i="2"/>
  <c r="J113" i="2"/>
  <c r="J133" i="2"/>
  <c r="J21" i="2"/>
  <c r="J19" i="2"/>
  <c r="J116" i="2"/>
  <c r="J37" i="2"/>
  <c r="J26" i="2"/>
  <c r="J10" i="2"/>
  <c r="J58" i="2"/>
  <c r="J166" i="2"/>
  <c r="F8" i="2"/>
  <c r="G8" i="2"/>
  <c r="D8" i="2"/>
  <c r="C8" i="2"/>
  <c r="G136" i="2"/>
  <c r="D136" i="2"/>
  <c r="C136" i="2"/>
  <c r="F136" i="2"/>
  <c r="G149" i="2"/>
  <c r="D149" i="2"/>
  <c r="C149" i="2"/>
  <c r="F149" i="2"/>
  <c r="G72" i="2"/>
  <c r="D72" i="2"/>
  <c r="C72" i="2"/>
  <c r="F72" i="2"/>
  <c r="F83" i="2"/>
  <c r="G83" i="2"/>
  <c r="D83" i="2"/>
  <c r="C83" i="2"/>
  <c r="F140" i="2"/>
  <c r="G140" i="2"/>
  <c r="D140" i="2"/>
  <c r="C140" i="2"/>
  <c r="G69" i="2"/>
  <c r="D69" i="2"/>
  <c r="C69" i="2"/>
  <c r="F69" i="2"/>
  <c r="F114" i="2"/>
  <c r="G114" i="2"/>
  <c r="D114" i="2"/>
  <c r="C114" i="2"/>
  <c r="F50" i="2"/>
  <c r="G50" i="2"/>
  <c r="D50" i="2"/>
  <c r="C50" i="2"/>
  <c r="F14" i="2"/>
  <c r="G14" i="2"/>
  <c r="D14" i="2"/>
  <c r="C14" i="2"/>
  <c r="G4" i="2"/>
  <c r="D4" i="2"/>
  <c r="C4" i="2"/>
  <c r="F4" i="2"/>
  <c r="F55" i="2"/>
  <c r="G55" i="2"/>
  <c r="D55" i="2"/>
  <c r="C55" i="2"/>
  <c r="F18" i="2"/>
  <c r="G18" i="2"/>
  <c r="D18" i="2"/>
  <c r="C18" i="2"/>
  <c r="F40" i="2"/>
  <c r="G40" i="2"/>
  <c r="D40" i="2"/>
  <c r="C40" i="2"/>
  <c r="F15" i="2"/>
  <c r="G15" i="2"/>
  <c r="D15" i="2"/>
  <c r="C15" i="2"/>
  <c r="F62" i="2"/>
  <c r="G62" i="2"/>
  <c r="D62" i="2"/>
  <c r="C62" i="2"/>
  <c r="F59" i="2"/>
  <c r="G59" i="2"/>
  <c r="D59" i="2"/>
  <c r="C59" i="2"/>
  <c r="F171" i="2"/>
  <c r="G171" i="2"/>
  <c r="D171" i="2"/>
  <c r="C171" i="2"/>
  <c r="F144" i="2"/>
  <c r="G144" i="2"/>
  <c r="D144" i="2"/>
  <c r="C144" i="2"/>
  <c r="F67" i="2"/>
  <c r="G67" i="2"/>
  <c r="D67" i="2"/>
  <c r="C67" i="2"/>
  <c r="G165" i="2"/>
  <c r="D165" i="2"/>
  <c r="C165" i="2"/>
  <c r="F165" i="2"/>
  <c r="G93" i="2"/>
  <c r="D93" i="2"/>
  <c r="C93" i="2"/>
  <c r="F93" i="2"/>
  <c r="G33" i="2"/>
  <c r="D33" i="2"/>
  <c r="C33" i="2"/>
  <c r="F33" i="2"/>
  <c r="G64" i="2"/>
  <c r="D64" i="2"/>
  <c r="C64" i="2"/>
  <c r="F64" i="2"/>
  <c r="G125" i="2"/>
  <c r="D125" i="2"/>
  <c r="C125" i="2"/>
  <c r="F125" i="2"/>
  <c r="G41" i="2"/>
  <c r="D41" i="2"/>
  <c r="C41" i="2"/>
  <c r="F41" i="2"/>
  <c r="F31" i="2"/>
  <c r="G31" i="2"/>
  <c r="D31" i="2"/>
  <c r="C31" i="2"/>
  <c r="F94" i="2"/>
  <c r="G94" i="2"/>
  <c r="D94" i="2"/>
  <c r="C94" i="2"/>
  <c r="F164" i="2"/>
  <c r="G164" i="2"/>
  <c r="D164" i="2"/>
  <c r="C164" i="2"/>
  <c r="F106" i="2"/>
  <c r="G106" i="2"/>
  <c r="D106" i="2"/>
  <c r="C106" i="2"/>
  <c r="F92" i="2"/>
  <c r="G92" i="2"/>
  <c r="D92" i="2"/>
  <c r="C92" i="2"/>
  <c r="F28" i="2"/>
  <c r="G28" i="2"/>
  <c r="D28" i="2"/>
  <c r="C28" i="2"/>
  <c r="F24" i="2"/>
  <c r="G24" i="2"/>
  <c r="D24" i="2"/>
  <c r="C24" i="2"/>
  <c r="G169" i="2"/>
  <c r="D169" i="2"/>
  <c r="C169" i="2"/>
  <c r="F169" i="2"/>
  <c r="F46" i="2"/>
  <c r="G46" i="2"/>
  <c r="D46" i="2"/>
  <c r="C46" i="2"/>
  <c r="F23" i="2"/>
  <c r="G23" i="2"/>
  <c r="D23" i="2"/>
  <c r="C23" i="2"/>
  <c r="G49" i="2"/>
  <c r="D49" i="2"/>
  <c r="C49" i="2"/>
  <c r="F49" i="2"/>
  <c r="F35" i="2"/>
  <c r="G35" i="2"/>
  <c r="D35" i="2"/>
  <c r="C35" i="2"/>
  <c r="F127" i="2"/>
  <c r="G127" i="2"/>
  <c r="D127" i="2"/>
  <c r="C127" i="2"/>
  <c r="G168" i="2"/>
  <c r="D168" i="2"/>
  <c r="C168" i="2"/>
  <c r="F168" i="2"/>
  <c r="G96" i="2"/>
  <c r="D96" i="2"/>
  <c r="C96" i="2"/>
  <c r="F96" i="2"/>
  <c r="G170" i="2"/>
  <c r="D170" i="2"/>
  <c r="C170" i="2"/>
  <c r="F170" i="2"/>
  <c r="F90" i="2"/>
  <c r="G90" i="2"/>
  <c r="D90" i="2"/>
  <c r="C90" i="2"/>
  <c r="G145" i="2"/>
  <c r="D145" i="2"/>
  <c r="C145" i="2"/>
  <c r="F145" i="2"/>
  <c r="F159" i="2"/>
  <c r="G159" i="2"/>
  <c r="D159" i="2"/>
  <c r="C159" i="2"/>
  <c r="F88" i="2"/>
  <c r="G88" i="2"/>
  <c r="D88" i="2"/>
  <c r="C88" i="2"/>
  <c r="G129" i="2"/>
  <c r="D129" i="2"/>
  <c r="C129" i="2"/>
  <c r="F129" i="2"/>
  <c r="G128" i="2"/>
  <c r="D128" i="2"/>
  <c r="C128" i="2"/>
  <c r="F128" i="2"/>
  <c r="F6" i="2"/>
  <c r="G6" i="2"/>
  <c r="D6" i="2"/>
  <c r="C6" i="2"/>
  <c r="F142" i="2"/>
  <c r="G142" i="2"/>
  <c r="D142" i="2"/>
  <c r="C142" i="2"/>
  <c r="F86" i="2"/>
  <c r="G86" i="2"/>
  <c r="D86" i="2"/>
  <c r="C86" i="2"/>
  <c r="F162" i="2"/>
  <c r="G162" i="2"/>
  <c r="D162" i="2"/>
  <c r="C162" i="2"/>
  <c r="F63" i="2"/>
  <c r="G63" i="2"/>
  <c r="D63" i="2"/>
  <c r="C63" i="2"/>
  <c r="G97" i="2"/>
  <c r="D97" i="2"/>
  <c r="C97" i="2"/>
  <c r="F97" i="2"/>
  <c r="G104" i="2"/>
  <c r="D104" i="2"/>
  <c r="C104" i="2"/>
  <c r="F104" i="2"/>
  <c r="F138" i="2"/>
  <c r="G138" i="2"/>
  <c r="D138" i="2"/>
  <c r="C138" i="2"/>
  <c r="G9" i="2"/>
  <c r="D9" i="2"/>
  <c r="C9" i="2"/>
  <c r="F9" i="2"/>
  <c r="G113" i="2"/>
  <c r="D113" i="2"/>
  <c r="C113" i="2"/>
  <c r="F113" i="2"/>
  <c r="F135" i="2"/>
  <c r="G135" i="2"/>
  <c r="D135" i="2"/>
  <c r="C135" i="2"/>
  <c r="G173" i="2"/>
  <c r="D173" i="2"/>
  <c r="C173" i="2"/>
  <c r="F173" i="2"/>
  <c r="G21" i="2"/>
  <c r="D21" i="2"/>
  <c r="C21" i="2"/>
  <c r="F21" i="2"/>
  <c r="F19" i="2"/>
  <c r="G19" i="2"/>
  <c r="D19" i="2"/>
  <c r="C19" i="2"/>
  <c r="F116" i="2"/>
  <c r="G116" i="2"/>
  <c r="D116" i="2"/>
  <c r="C116" i="2"/>
  <c r="G37" i="2"/>
  <c r="D37" i="2"/>
  <c r="C37" i="2"/>
  <c r="F37" i="2"/>
  <c r="F26" i="2"/>
  <c r="G26" i="2"/>
  <c r="D26" i="2"/>
  <c r="C26" i="2"/>
  <c r="F10" i="2"/>
  <c r="G10" i="2"/>
  <c r="D10" i="2"/>
  <c r="C10" i="2"/>
  <c r="F58" i="2"/>
  <c r="G58" i="2"/>
  <c r="D58" i="2"/>
  <c r="C58" i="2"/>
  <c r="F166" i="2"/>
  <c r="G166" i="2"/>
  <c r="D166" i="2"/>
  <c r="C166" i="2"/>
  <c r="F130" i="2"/>
  <c r="G130" i="2"/>
  <c r="D130" i="2"/>
  <c r="C130" i="2"/>
  <c r="F100" i="2"/>
  <c r="G100" i="2"/>
  <c r="D100" i="2"/>
  <c r="C100" i="2"/>
  <c r="F134" i="2"/>
  <c r="G134" i="2"/>
  <c r="D134" i="2"/>
  <c r="C134" i="2"/>
  <c r="G20" i="2"/>
  <c r="D20" i="2"/>
  <c r="C20" i="2"/>
  <c r="F20" i="2"/>
  <c r="G68" i="2"/>
  <c r="D68" i="2"/>
  <c r="C68" i="2"/>
  <c r="F68" i="2"/>
  <c r="G161" i="2"/>
  <c r="D161" i="2"/>
  <c r="C161" i="2"/>
  <c r="F161" i="2"/>
  <c r="F150" i="2"/>
  <c r="G150" i="2"/>
  <c r="D150" i="2"/>
  <c r="C150" i="2"/>
  <c r="F80" i="2"/>
  <c r="G80" i="2"/>
  <c r="D80" i="2"/>
  <c r="C80" i="2"/>
  <c r="F27" i="2"/>
  <c r="G27" i="2"/>
  <c r="D27" i="2"/>
  <c r="C27" i="2"/>
  <c r="G45" i="2"/>
  <c r="D45" i="2"/>
  <c r="C45" i="2"/>
  <c r="F45" i="2"/>
  <c r="G36" i="2"/>
  <c r="D36" i="2"/>
  <c r="C36" i="2"/>
  <c r="F36" i="2"/>
  <c r="G117" i="2"/>
  <c r="D117" i="2"/>
  <c r="C117" i="2"/>
  <c r="F117" i="2"/>
  <c r="G153" i="2"/>
  <c r="D153" i="2"/>
  <c r="C153" i="2"/>
  <c r="F153" i="2"/>
  <c r="G3" i="2"/>
  <c r="D3" i="2"/>
  <c r="C3" i="2"/>
  <c r="F3" i="2"/>
  <c r="F98" i="2"/>
  <c r="G98" i="2"/>
  <c r="D98" i="2"/>
  <c r="C98" i="2"/>
  <c r="G132" i="2"/>
  <c r="D132" i="2"/>
  <c r="C132" i="2"/>
  <c r="F132" i="2"/>
  <c r="F154" i="2"/>
  <c r="G154" i="2"/>
  <c r="D154" i="2"/>
  <c r="C154" i="2"/>
  <c r="F12" i="2"/>
  <c r="G12" i="2"/>
  <c r="D12" i="2"/>
  <c r="C12" i="2"/>
  <c r="F78" i="2"/>
  <c r="G78" i="2"/>
  <c r="D78" i="2"/>
  <c r="C78" i="2"/>
  <c r="F99" i="2"/>
  <c r="G99" i="2"/>
  <c r="D99" i="2"/>
  <c r="C99" i="2"/>
  <c r="G105" i="2"/>
  <c r="D105" i="2"/>
  <c r="C105" i="2"/>
  <c r="F105" i="2"/>
  <c r="G17" i="2"/>
  <c r="D17" i="2"/>
  <c r="C17" i="2"/>
  <c r="F17" i="2"/>
  <c r="F75" i="2"/>
  <c r="G75" i="2"/>
  <c r="D75" i="2"/>
  <c r="C75" i="2"/>
  <c r="F7" i="2"/>
  <c r="G7" i="2"/>
  <c r="D7" i="2"/>
  <c r="C7" i="2"/>
  <c r="F123" i="2"/>
  <c r="G123" i="2"/>
  <c r="D123" i="2"/>
  <c r="C123" i="2"/>
  <c r="G16" i="2"/>
  <c r="D16" i="2"/>
  <c r="C16" i="2"/>
  <c r="F16" i="2"/>
  <c r="F152" i="2"/>
  <c r="G152" i="2"/>
  <c r="D152" i="2"/>
  <c r="C152" i="2"/>
  <c r="F38" i="2"/>
  <c r="G38" i="2"/>
  <c r="D38" i="2"/>
  <c r="C38" i="2"/>
  <c r="F146" i="2"/>
  <c r="G146" i="2"/>
  <c r="D146" i="2"/>
  <c r="C146" i="2"/>
  <c r="G57" i="2"/>
  <c r="D57" i="2"/>
  <c r="C57" i="2"/>
  <c r="F57" i="2"/>
  <c r="G89" i="2"/>
  <c r="D89" i="2"/>
  <c r="C89" i="2"/>
  <c r="F89" i="2"/>
  <c r="F22" i="2"/>
  <c r="G22" i="2"/>
  <c r="D22" i="2"/>
  <c r="C22" i="2"/>
  <c r="G73" i="2"/>
  <c r="D73" i="2"/>
  <c r="C73" i="2"/>
  <c r="F73" i="2"/>
  <c r="F103" i="2"/>
  <c r="G103" i="2"/>
  <c r="D103" i="2"/>
  <c r="C103" i="2"/>
  <c r="F91" i="2"/>
  <c r="G91" i="2"/>
  <c r="D91" i="2"/>
  <c r="C91" i="2"/>
  <c r="F131" i="2"/>
  <c r="G131" i="2"/>
  <c r="D131" i="2"/>
  <c r="C131" i="2"/>
  <c r="G52" i="2"/>
  <c r="D52" i="2"/>
  <c r="C52" i="2"/>
  <c r="F52" i="2"/>
  <c r="G81" i="2"/>
  <c r="D81" i="2"/>
  <c r="C81" i="2"/>
  <c r="F81" i="2"/>
  <c r="F122" i="2"/>
  <c r="G122" i="2"/>
  <c r="D122" i="2"/>
  <c r="C122" i="2"/>
  <c r="F54" i="2"/>
  <c r="G54" i="2"/>
  <c r="D54" i="2"/>
  <c r="C54" i="2"/>
  <c r="G13" i="2"/>
  <c r="D13" i="2"/>
  <c r="C13" i="2"/>
  <c r="F13" i="2"/>
  <c r="F47" i="2"/>
  <c r="G47" i="2"/>
  <c r="D47" i="2"/>
  <c r="C47" i="2"/>
  <c r="F115" i="2"/>
  <c r="G115" i="2"/>
  <c r="D115" i="2"/>
  <c r="C115" i="2"/>
  <c r="F60" i="2"/>
  <c r="G60" i="2"/>
  <c r="D60" i="2"/>
  <c r="C60" i="2"/>
  <c r="F66" i="2"/>
  <c r="G66" i="2"/>
  <c r="D66" i="2"/>
  <c r="C66" i="2"/>
  <c r="G84" i="2"/>
  <c r="D84" i="2"/>
  <c r="C84" i="2"/>
  <c r="F84" i="2"/>
  <c r="F102" i="2"/>
  <c r="G102" i="2"/>
  <c r="D102" i="2"/>
  <c r="C102" i="2"/>
  <c r="F34" i="2"/>
  <c r="G34" i="2"/>
  <c r="D34" i="2"/>
  <c r="C34" i="2"/>
  <c r="G61" i="2"/>
  <c r="D61" i="2"/>
  <c r="C61" i="2"/>
  <c r="F61" i="2"/>
  <c r="F71" i="2"/>
  <c r="G71" i="2"/>
  <c r="D71" i="2"/>
  <c r="C71" i="2"/>
  <c r="G172" i="2"/>
  <c r="D172" i="2"/>
  <c r="C172" i="2"/>
  <c r="F172" i="2"/>
  <c r="F111" i="2"/>
  <c r="G111" i="2"/>
  <c r="D111" i="2"/>
  <c r="C111" i="2"/>
  <c r="G101" i="2"/>
  <c r="D101" i="2"/>
  <c r="C101" i="2"/>
  <c r="F101" i="2"/>
  <c r="F42" i="2"/>
  <c r="G42" i="2"/>
  <c r="D42" i="2"/>
  <c r="C42" i="2"/>
  <c r="G5" i="2"/>
  <c r="D5" i="2"/>
  <c r="C5" i="2"/>
  <c r="F5" i="2"/>
  <c r="F76" i="2"/>
  <c r="G76" i="2"/>
  <c r="D76" i="2"/>
  <c r="C76" i="2"/>
  <c r="F30" i="2"/>
  <c r="G30" i="2"/>
  <c r="D30" i="2"/>
  <c r="C30" i="2"/>
  <c r="F118" i="2"/>
  <c r="G118" i="2"/>
  <c r="D118" i="2"/>
  <c r="C118" i="2"/>
  <c r="F44" i="2"/>
  <c r="G44" i="2"/>
  <c r="D44" i="2"/>
  <c r="C44" i="2"/>
  <c r="G85" i="2"/>
  <c r="D85" i="2"/>
  <c r="C85" i="2"/>
  <c r="F85" i="2"/>
  <c r="F112" i="2"/>
  <c r="G112" i="2"/>
  <c r="D112" i="2"/>
  <c r="C112" i="2"/>
  <c r="F110" i="2"/>
  <c r="G110" i="2"/>
  <c r="D110" i="2"/>
  <c r="C110" i="2"/>
  <c r="G148" i="2"/>
  <c r="D148" i="2"/>
  <c r="C148" i="2"/>
  <c r="F148" i="2"/>
  <c r="G77" i="2"/>
  <c r="D77" i="2"/>
  <c r="C77" i="2"/>
  <c r="F77" i="2"/>
  <c r="F124" i="2"/>
  <c r="G124" i="2"/>
  <c r="D124" i="2"/>
  <c r="C124" i="2"/>
  <c r="F158" i="2"/>
  <c r="G158" i="2"/>
  <c r="D158" i="2"/>
  <c r="C158" i="2"/>
  <c r="F43" i="2"/>
  <c r="G43" i="2"/>
  <c r="D43" i="2"/>
  <c r="C43" i="2"/>
  <c r="F143" i="2"/>
  <c r="G143" i="2"/>
  <c r="D143" i="2"/>
  <c r="C143" i="2"/>
  <c r="G121" i="2"/>
  <c r="D121" i="2"/>
  <c r="C121" i="2"/>
  <c r="F121" i="2"/>
  <c r="F82" i="2"/>
  <c r="G82" i="2"/>
  <c r="D82" i="2"/>
  <c r="C82" i="2"/>
  <c r="F70" i="2"/>
  <c r="G70" i="2"/>
  <c r="D70" i="2"/>
  <c r="C70" i="2"/>
  <c r="F120" i="2"/>
  <c r="G120" i="2"/>
  <c r="D120" i="2"/>
  <c r="C120" i="2"/>
  <c r="F56" i="2"/>
  <c r="G56" i="2"/>
  <c r="D56" i="2"/>
  <c r="C56" i="2"/>
  <c r="F167" i="2"/>
  <c r="G167" i="2"/>
  <c r="D167" i="2"/>
  <c r="C167" i="2"/>
  <c r="F107" i="2"/>
  <c r="G107" i="2"/>
  <c r="D107" i="2"/>
  <c r="C107" i="2"/>
  <c r="F139" i="2"/>
  <c r="G139" i="2"/>
  <c r="D139" i="2"/>
  <c r="C139" i="2"/>
  <c r="F39" i="2"/>
  <c r="G39" i="2"/>
  <c r="D39" i="2"/>
  <c r="C39" i="2"/>
  <c r="F147" i="2"/>
  <c r="G147" i="2"/>
  <c r="D147" i="2"/>
  <c r="C147" i="2"/>
  <c r="G137" i="2"/>
  <c r="D137" i="2"/>
  <c r="C137" i="2"/>
  <c r="F137" i="2"/>
  <c r="F11" i="2"/>
  <c r="G11" i="2"/>
  <c r="D11" i="2"/>
  <c r="C11" i="2"/>
  <c r="F126" i="2"/>
  <c r="G126" i="2"/>
  <c r="D126" i="2"/>
  <c r="C126" i="2"/>
  <c r="G25" i="2"/>
  <c r="D25" i="2"/>
  <c r="C25" i="2"/>
  <c r="F25" i="2"/>
  <c r="G32" i="2"/>
  <c r="D32" i="2"/>
  <c r="C32" i="2"/>
  <c r="F32" i="2"/>
  <c r="F74" i="2"/>
  <c r="G74" i="2"/>
  <c r="D74" i="2"/>
  <c r="C74" i="2"/>
  <c r="F79" i="2"/>
  <c r="G79" i="2"/>
  <c r="D79" i="2"/>
  <c r="C79" i="2"/>
  <c r="F119" i="2"/>
  <c r="G119" i="2"/>
  <c r="D119" i="2"/>
  <c r="C119" i="2"/>
  <c r="F51" i="2"/>
  <c r="G51" i="2"/>
  <c r="D51" i="2"/>
  <c r="C51" i="2"/>
  <c r="F151" i="2"/>
  <c r="G151" i="2"/>
  <c r="D151" i="2"/>
  <c r="C151" i="2"/>
  <c r="G29" i="2"/>
  <c r="D29" i="2"/>
  <c r="C29" i="2"/>
  <c r="F29" i="2"/>
  <c r="G65" i="2"/>
  <c r="D65" i="2"/>
  <c r="C65" i="2"/>
  <c r="F65" i="2"/>
  <c r="G109" i="2"/>
  <c r="D109" i="2"/>
  <c r="C109" i="2"/>
  <c r="F109" i="2"/>
  <c r="F95" i="2"/>
  <c r="G95" i="2"/>
  <c r="D95" i="2"/>
  <c r="C95" i="2"/>
  <c r="F87" i="2"/>
  <c r="G87" i="2"/>
  <c r="D87" i="2"/>
  <c r="C87" i="2"/>
  <c r="G157" i="2"/>
  <c r="D157" i="2"/>
  <c r="C157" i="2"/>
  <c r="F157" i="2"/>
  <c r="G160" i="2"/>
  <c r="D160" i="2"/>
  <c r="C160" i="2"/>
  <c r="F160" i="2"/>
  <c r="F48" i="2"/>
  <c r="G48" i="2"/>
  <c r="D48" i="2"/>
  <c r="C48" i="2"/>
  <c r="G133" i="2"/>
  <c r="D133" i="2"/>
  <c r="C133" i="2"/>
  <c r="F133" i="2"/>
  <c r="F155" i="2"/>
  <c r="G155" i="2"/>
  <c r="D155" i="2"/>
  <c r="C155" i="2"/>
  <c r="F163" i="2"/>
  <c r="G163" i="2"/>
  <c r="D163" i="2"/>
  <c r="C163" i="2"/>
  <c r="F156" i="2"/>
  <c r="G156" i="2"/>
  <c r="D156" i="2"/>
  <c r="C156" i="2"/>
  <c r="F108" i="2"/>
  <c r="G108" i="2"/>
  <c r="D108" i="2"/>
  <c r="C108" i="2"/>
  <c r="G141" i="2"/>
  <c r="D141" i="2"/>
  <c r="C141" i="2"/>
  <c r="F141" i="2"/>
  <c r="G53" i="2"/>
  <c r="D53" i="2"/>
  <c r="C53" i="2"/>
  <c r="F53" i="2"/>
</calcChain>
</file>

<file path=xl/sharedStrings.xml><?xml version="1.0" encoding="utf-8"?>
<sst xmlns="http://schemas.openxmlformats.org/spreadsheetml/2006/main" count="601" uniqueCount="416">
  <si>
    <t>重量=评分*长度加成*宽度加成</t>
    <phoneticPr fontId="1" type="noConversion"/>
  </si>
  <si>
    <t>评分</t>
    <phoneticPr fontId="1" type="noConversion"/>
  </si>
  <si>
    <t>鱼重量</t>
    <phoneticPr fontId="1" type="noConversion"/>
  </si>
  <si>
    <t>玩家当前大鱼加成值=抛竿大鱼加成值+鱼饵大鱼加成值+汽水大鱼加成值+卷线轮/鱼竿附加属性加成值</t>
    <phoneticPr fontId="1" type="noConversion"/>
  </si>
  <si>
    <t>D评分内的随机值=小于D评分的值（但大于E）</t>
    <phoneticPr fontId="1" type="noConversion"/>
  </si>
  <si>
    <t>20%会随机到&gt;（E评分值+D评分值）/2的值</t>
  </si>
  <si>
    <t>鱼ID</t>
    <phoneticPr fontId="1" type="noConversion"/>
  </si>
  <si>
    <t>鱼名字</t>
    <phoneticPr fontId="1" type="noConversion"/>
  </si>
  <si>
    <t>D评分</t>
    <phoneticPr fontId="1" type="noConversion"/>
  </si>
  <si>
    <t>常数</t>
    <phoneticPr fontId="1" type="noConversion"/>
  </si>
  <si>
    <t>E参数</t>
    <phoneticPr fontId="1" type="noConversion"/>
  </si>
  <si>
    <t>评分最小值(E值)=D评分的值 / 1.331578942</t>
    <phoneticPr fontId="1" type="noConversion"/>
  </si>
  <si>
    <t>大鱼加成值参数</t>
    <phoneticPr fontId="1" type="noConversion"/>
  </si>
  <si>
    <t>E</t>
    <phoneticPr fontId="1" type="noConversion"/>
  </si>
  <si>
    <t>抛竿MIN</t>
    <phoneticPr fontId="1" type="noConversion"/>
  </si>
  <si>
    <t>抛竿MAX</t>
    <phoneticPr fontId="1" type="noConversion"/>
  </si>
  <si>
    <t>鱼饵MIN</t>
    <phoneticPr fontId="1" type="noConversion"/>
  </si>
  <si>
    <t>鱼饵MAX</t>
    <phoneticPr fontId="1" type="noConversion"/>
  </si>
  <si>
    <t>汽水MIN</t>
    <phoneticPr fontId="1" type="noConversion"/>
  </si>
  <si>
    <t>汽水MAX</t>
    <phoneticPr fontId="1" type="noConversion"/>
  </si>
  <si>
    <t>卷线轮MIN</t>
    <phoneticPr fontId="1" type="noConversion"/>
  </si>
  <si>
    <t>卷线轮MAX</t>
    <phoneticPr fontId="1" type="noConversion"/>
  </si>
  <si>
    <t>鱼竿MIN</t>
    <phoneticPr fontId="1" type="noConversion"/>
  </si>
  <si>
    <t>鱼竿MAX</t>
    <phoneticPr fontId="1" type="noConversion"/>
  </si>
  <si>
    <t>长度加成</t>
    <phoneticPr fontId="1" type="noConversion"/>
  </si>
  <si>
    <t>宽度加成</t>
    <phoneticPr fontId="1" type="noConversion"/>
  </si>
  <si>
    <t>强化后的属性 = 装备附加的基础属性 + 强化系数*强化次数</t>
    <phoneticPr fontId="1" type="noConversion"/>
  </si>
  <si>
    <t>强化系数</t>
  </si>
  <si>
    <t>鱼竿大鱼基础加成</t>
    <phoneticPr fontId="1" type="noConversion"/>
  </si>
  <si>
    <t>卷线轮大鱼基础加成</t>
    <phoneticPr fontId="1" type="noConversion"/>
  </si>
  <si>
    <t>大鱼汽水</t>
    <phoneticPr fontId="1" type="noConversion"/>
  </si>
  <si>
    <t>大鱼鱼饵</t>
    <phoneticPr fontId="1" type="noConversion"/>
  </si>
  <si>
    <t>抛竿</t>
    <phoneticPr fontId="1" type="noConversion"/>
  </si>
  <si>
    <t>MIN</t>
    <phoneticPr fontId="1" type="noConversion"/>
  </si>
  <si>
    <t>MAX</t>
    <phoneticPr fontId="1" type="noConversion"/>
  </si>
  <si>
    <t>最大强化次数</t>
    <phoneticPr fontId="1" type="noConversion"/>
  </si>
  <si>
    <t>基础值MIN</t>
    <phoneticPr fontId="1" type="noConversion"/>
  </si>
  <si>
    <t>基础值MAX</t>
    <phoneticPr fontId="1" type="noConversion"/>
  </si>
  <si>
    <t>大鱼加成MIN</t>
    <phoneticPr fontId="1" type="noConversion"/>
  </si>
  <si>
    <t>大鱼加成MAX</t>
    <phoneticPr fontId="1" type="noConversion"/>
  </si>
  <si>
    <t>重量MIN</t>
    <phoneticPr fontId="1" type="noConversion"/>
  </si>
  <si>
    <t>重量MAX</t>
    <phoneticPr fontId="1" type="noConversion"/>
  </si>
  <si>
    <t>评分MIN</t>
    <phoneticPr fontId="1" type="noConversion"/>
  </si>
  <si>
    <t>评分MAX</t>
    <phoneticPr fontId="1" type="noConversion"/>
  </si>
  <si>
    <t>鱼的长度公式=【（评分最小值(E值)*玩家当前大鱼加成值/7）+D评分内的随机值】*（1+玩家当前大鱼加成值）</t>
    <phoneticPr fontId="1" type="noConversion"/>
  </si>
  <si>
    <t>D评分内的随机值</t>
  </si>
  <si>
    <t>80%会随机到&lt;（E评分值+D评分值）/2的值</t>
    <phoneticPr fontId="1" type="noConversion"/>
  </si>
  <si>
    <t>E评分值</t>
    <phoneticPr fontId="1" type="noConversion"/>
  </si>
  <si>
    <t>D评分值</t>
    <phoneticPr fontId="1" type="noConversion"/>
  </si>
  <si>
    <t>单位：KG</t>
    <phoneticPr fontId="1" type="noConversion"/>
  </si>
  <si>
    <t>显示重量MIN</t>
    <phoneticPr fontId="1" type="noConversion"/>
  </si>
  <si>
    <t>显示重量MAX</t>
    <phoneticPr fontId="1" type="noConversion"/>
  </si>
  <si>
    <t>刻度数量</t>
    <phoneticPr fontId="1" type="noConversion"/>
  </si>
  <si>
    <t>重量差</t>
    <phoneticPr fontId="1" type="noConversion"/>
  </si>
  <si>
    <t>显示重量差</t>
    <phoneticPr fontId="1" type="noConversion"/>
  </si>
  <si>
    <t>重量比值</t>
    <phoneticPr fontId="1" type="noConversion"/>
  </si>
  <si>
    <t>箭北梭鱼</t>
    <phoneticPr fontId="1" type="noConversion"/>
  </si>
  <si>
    <t>雪印小丑鱼</t>
    <phoneticPr fontId="1" type="noConversion"/>
  </si>
  <si>
    <t>月亮鱼</t>
    <phoneticPr fontId="1" type="noConversion"/>
  </si>
  <si>
    <t>狮子鱼</t>
    <phoneticPr fontId="1" type="noConversion"/>
  </si>
  <si>
    <t>九棘鲈</t>
    <phoneticPr fontId="1" type="noConversion"/>
  </si>
  <si>
    <t>青石斑</t>
    <phoneticPr fontId="1" type="noConversion"/>
  </si>
  <si>
    <t>王后鹦嘴鱼（没钓上来）</t>
    <phoneticPr fontId="1" type="noConversion"/>
  </si>
  <si>
    <t>重量</t>
    <phoneticPr fontId="1" type="noConversion"/>
  </si>
  <si>
    <t>评分</t>
    <phoneticPr fontId="1" type="noConversion"/>
  </si>
  <si>
    <t>星级</t>
    <phoneticPr fontId="1" type="noConversion"/>
  </si>
  <si>
    <t>D</t>
    <phoneticPr fontId="1" type="noConversion"/>
  </si>
  <si>
    <t>B</t>
    <phoneticPr fontId="1" type="noConversion"/>
  </si>
  <si>
    <t>C</t>
    <phoneticPr fontId="1" type="noConversion"/>
  </si>
  <si>
    <t>A</t>
    <phoneticPr fontId="1" type="noConversion"/>
  </si>
  <si>
    <t>C</t>
    <phoneticPr fontId="1" type="noConversion"/>
  </si>
  <si>
    <t>A</t>
    <phoneticPr fontId="1" type="noConversion"/>
  </si>
  <si>
    <t>D</t>
    <phoneticPr fontId="1" type="noConversion"/>
  </si>
  <si>
    <t>个数：126</t>
    <phoneticPr fontId="1" type="noConversion"/>
  </si>
  <si>
    <t>总刻度：86261</t>
    <phoneticPr fontId="1" type="noConversion"/>
  </si>
  <si>
    <t>平均刻度：684.611111111111</t>
    <phoneticPr fontId="1" type="noConversion"/>
  </si>
  <si>
    <t>刻度&lt;100：34</t>
    <phoneticPr fontId="1" type="noConversion"/>
  </si>
  <si>
    <t>刻度&lt;1000：83</t>
    <phoneticPr fontId="1" type="noConversion"/>
  </si>
  <si>
    <t>刻度&lt;10000：8</t>
    <phoneticPr fontId="1" type="noConversion"/>
  </si>
  <si>
    <t>刻度&gt;10000：1</t>
    <phoneticPr fontId="1" type="noConversion"/>
  </si>
  <si>
    <t>重量小于1kg的鱼数量：28</t>
  </si>
  <si>
    <t>鱼ID</t>
  </si>
  <si>
    <t>鱼名字</t>
  </si>
  <si>
    <t>刻度数量</t>
  </si>
  <si>
    <t>显示重量差</t>
  </si>
  <si>
    <t>显示重量MIN</t>
  </si>
  <si>
    <t>显示重量MAX</t>
  </si>
  <si>
    <t>重量差</t>
  </si>
  <si>
    <t>重量MIN</t>
  </si>
  <si>
    <t>重量MAX</t>
  </si>
  <si>
    <t>重量比值</t>
  </si>
  <si>
    <t>评分MIN</t>
  </si>
  <si>
    <t>评分MAX</t>
  </si>
  <si>
    <t>D评分</t>
  </si>
  <si>
    <t>E</t>
  </si>
  <si>
    <t>大鱼加成MIN</t>
  </si>
  <si>
    <t>大鱼加成MAX</t>
  </si>
  <si>
    <t>抛竿MIN</t>
  </si>
  <si>
    <t>抛竿MAX</t>
  </si>
  <si>
    <t>鱼饵MIN</t>
  </si>
  <si>
    <t>鱼饵MAX</t>
  </si>
  <si>
    <t>汽水MIN</t>
  </si>
  <si>
    <t>汽水MAX</t>
  </si>
  <si>
    <t>卷线轮MIN</t>
  </si>
  <si>
    <t>卷线轮MAX</t>
  </si>
  <si>
    <t>鱼竿MIN</t>
  </si>
  <si>
    <t>鱼竿MAX</t>
  </si>
  <si>
    <t>长度加成</t>
  </si>
  <si>
    <t>宽度加成</t>
  </si>
  <si>
    <t>t2:ID</t>
  </si>
  <si>
    <t>t57:长度加成</t>
  </si>
  <si>
    <t>t58:宽度加成</t>
  </si>
  <si>
    <t>ie_1005_01</t>
  </si>
  <si>
    <t>小丑鱼</t>
  </si>
  <si>
    <t/>
  </si>
  <si>
    <t>ie_1005_02</t>
  </si>
  <si>
    <t>王后鹦嘴鱼</t>
  </si>
  <si>
    <t>ie_1005_03</t>
  </si>
  <si>
    <t>苏眉鱼</t>
  </si>
  <si>
    <t>ie_1005_04</t>
  </si>
  <si>
    <t>Fish_01_01_01</t>
  </si>
  <si>
    <t>蓝面神仙鱼</t>
  </si>
  <si>
    <t>Fish_01_01_02</t>
  </si>
  <si>
    <t>河鲀</t>
  </si>
  <si>
    <t>Fish_01_01_03</t>
  </si>
  <si>
    <t>月亮鱼</t>
  </si>
  <si>
    <t>Fish_01_01_04</t>
  </si>
  <si>
    <t>九棘鲈</t>
  </si>
  <si>
    <t>Fish_01_01_05</t>
  </si>
  <si>
    <t>狮子鱼</t>
  </si>
  <si>
    <t>Fish_01_01_06</t>
  </si>
  <si>
    <t>青花鱼</t>
  </si>
  <si>
    <t>Fish_01_01_07</t>
  </si>
  <si>
    <t>Fish_01_01_08</t>
  </si>
  <si>
    <t>三眼比目鱼</t>
  </si>
  <si>
    <t>Fish_01_01_09</t>
  </si>
  <si>
    <t>箭北梭鱼</t>
  </si>
  <si>
    <t>Fish_01_01_10</t>
  </si>
  <si>
    <t>荧光刺尾鲷鱼</t>
  </si>
  <si>
    <t>Fish_01_01_11</t>
  </si>
  <si>
    <t>老鼠斑鱼</t>
  </si>
  <si>
    <t>Fish_01_01_12</t>
  </si>
  <si>
    <t>雪印小丑鱼</t>
  </si>
  <si>
    <t>Fish_01_01_13</t>
  </si>
  <si>
    <t>青石斑</t>
  </si>
  <si>
    <t>Fish_01_01_14</t>
  </si>
  <si>
    <t>异齿鹦嘴鱼</t>
  </si>
  <si>
    <t>Fish_01_02_01</t>
  </si>
  <si>
    <t>桔尾蝴蝶鱼</t>
  </si>
  <si>
    <t>Fish_01_02_02</t>
  </si>
  <si>
    <t>白蕉海鲈</t>
  </si>
  <si>
    <t>Fish_01_02_03</t>
  </si>
  <si>
    <t>鸡仔鱼</t>
  </si>
  <si>
    <t>Fish_01_02_04</t>
  </si>
  <si>
    <t>晶鳞鱼</t>
  </si>
  <si>
    <t>Fish_01_02_05</t>
  </si>
  <si>
    <t>花腹鲭</t>
  </si>
  <si>
    <t>Fish_01_02_06</t>
  </si>
  <si>
    <t>可蓝神仙鱼</t>
  </si>
  <si>
    <t>Fish_01_02_07</t>
  </si>
  <si>
    <t>珍珠比目鱼</t>
  </si>
  <si>
    <t>Fish_01_02_08</t>
  </si>
  <si>
    <t>平鲷鱼</t>
  </si>
  <si>
    <t>Fish_01_02_09</t>
  </si>
  <si>
    <t>三带小丑鱼</t>
  </si>
  <si>
    <t>Fish_01_02_10</t>
  </si>
  <si>
    <t>黑星石鲷</t>
  </si>
  <si>
    <t>Fish_01_02_11</t>
  </si>
  <si>
    <t>虹彩鹦嘴鱼</t>
  </si>
  <si>
    <t>Fish_01_02_12</t>
  </si>
  <si>
    <t>条纹九棘鲈</t>
  </si>
  <si>
    <t>Fish_01_02_13</t>
  </si>
  <si>
    <t>紫红笛鲷</t>
  </si>
  <si>
    <t>Fish_01_02_14</t>
  </si>
  <si>
    <t>红色东星斑</t>
  </si>
  <si>
    <t>Fish_01_03_01</t>
  </si>
  <si>
    <t>皇帝神仙鱼</t>
  </si>
  <si>
    <t>Fish_01_03_02</t>
  </si>
  <si>
    <t>梭鱼</t>
  </si>
  <si>
    <t>Fish_01_03_03</t>
  </si>
  <si>
    <t>条纹异孔石鲈</t>
  </si>
  <si>
    <t>Fish_01_03_04</t>
  </si>
  <si>
    <t>蜂巢石斑鱼</t>
  </si>
  <si>
    <t>Fish_01_03_05</t>
  </si>
  <si>
    <t>大麻哈鱼</t>
  </si>
  <si>
    <t>Fish_01_03_06</t>
  </si>
  <si>
    <t>大西洋鲽鱼</t>
  </si>
  <si>
    <t>Fish_01_03_07</t>
  </si>
  <si>
    <t>鲭鱼</t>
  </si>
  <si>
    <t>Fish_01_03_08</t>
  </si>
  <si>
    <t>Fish_01_03_09</t>
  </si>
  <si>
    <t>欧鲽</t>
  </si>
  <si>
    <t>Fish_01_03_10</t>
  </si>
  <si>
    <t>斑纹小丑鱼</t>
  </si>
  <si>
    <t>Fish_01_03_11</t>
  </si>
  <si>
    <t>条纹石斑鱼</t>
  </si>
  <si>
    <t>Fish_01_03_12</t>
  </si>
  <si>
    <t>七彩鹦嘴鱼</t>
  </si>
  <si>
    <t>Fish_01_03_13</t>
  </si>
  <si>
    <t>点带石斑鱼</t>
  </si>
  <si>
    <t>Fish_01_03_14</t>
  </si>
  <si>
    <t>金钱斑</t>
  </si>
  <si>
    <t>Fish_02_01_01</t>
  </si>
  <si>
    <t>大口鲶鱼</t>
  </si>
  <si>
    <t>Fish_02_01_02</t>
  </si>
  <si>
    <t>三道鳞</t>
  </si>
  <si>
    <t>Fish_02_01_03</t>
  </si>
  <si>
    <t>野嘴鲈鱼</t>
  </si>
  <si>
    <t>Fish_02_01_04</t>
  </si>
  <si>
    <t>金鳟鱼</t>
  </si>
  <si>
    <t>Fish_02_01_05</t>
  </si>
  <si>
    <t>太阳鱼</t>
  </si>
  <si>
    <t>Fish_02_01_06</t>
  </si>
  <si>
    <t>棕鲑</t>
  </si>
  <si>
    <t>Fish_02_01_07</t>
  </si>
  <si>
    <t>虹鳟鱼</t>
  </si>
  <si>
    <t>Fish_02_01_08</t>
  </si>
  <si>
    <t>高背鲫</t>
  </si>
  <si>
    <t>Fish_02_01_09</t>
  </si>
  <si>
    <t>翘嘴鱼</t>
  </si>
  <si>
    <t>Fish_02_01_10</t>
  </si>
  <si>
    <t>琉璃紫鲈</t>
  </si>
  <si>
    <t>Fish_02_01_11</t>
  </si>
  <si>
    <t>桂花鱼</t>
  </si>
  <si>
    <t>Fish_02_01_12</t>
  </si>
  <si>
    <t>红罗非鱼</t>
  </si>
  <si>
    <t>Fish_02_01_13</t>
  </si>
  <si>
    <t>风鱼</t>
  </si>
  <si>
    <t>Fish_02_01_14</t>
  </si>
  <si>
    <t>白化彩虹鲨</t>
  </si>
  <si>
    <t>Fish_02_02_01</t>
  </si>
  <si>
    <t>白袋唇鱼</t>
  </si>
  <si>
    <t>Fish_02_02_02</t>
  </si>
  <si>
    <t>板鲈</t>
  </si>
  <si>
    <t>Fish_02_02_03</t>
  </si>
  <si>
    <t>红尾鲶</t>
  </si>
  <si>
    <t>Fish_02_02_04</t>
  </si>
  <si>
    <t>蓝色太阳鱼</t>
  </si>
  <si>
    <t>Fish_02_02_05</t>
  </si>
  <si>
    <t>红点盖太阳鱼</t>
  </si>
  <si>
    <t>Fish_02_02_06</t>
  </si>
  <si>
    <t>瀑布鱼</t>
  </si>
  <si>
    <t>Fish_02_02_07</t>
  </si>
  <si>
    <t>乌鱼</t>
  </si>
  <si>
    <t>Fish_02_02_08</t>
  </si>
  <si>
    <t>红头鲫</t>
  </si>
  <si>
    <t>Fish_02_02_09</t>
  </si>
  <si>
    <t>白条</t>
  </si>
  <si>
    <t>Fish_02_02_10</t>
  </si>
  <si>
    <t>宝石石斑鱼</t>
  </si>
  <si>
    <t>Fish_02_02_11</t>
  </si>
  <si>
    <t>金色桂鱼</t>
  </si>
  <si>
    <t>Fish_02_02_12</t>
  </si>
  <si>
    <t>蓝尾银鲨</t>
  </si>
  <si>
    <t>Fish_02_02_13</t>
  </si>
  <si>
    <t>驼背大马哈鱼</t>
  </si>
  <si>
    <t>Fish_02_02_14</t>
  </si>
  <si>
    <t>白匙吻鲟</t>
  </si>
  <si>
    <t>Fish_02_03_01</t>
  </si>
  <si>
    <t>黑斑鲶鱼</t>
  </si>
  <si>
    <t>Fish_02_03_02</t>
  </si>
  <si>
    <t>棕色鲈鱼</t>
  </si>
  <si>
    <t>Fish_02_03_03</t>
  </si>
  <si>
    <t>银花鲈鱼</t>
  </si>
  <si>
    <t>Fish_02_03_04</t>
  </si>
  <si>
    <t>白点鲑鱼</t>
  </si>
  <si>
    <t>Fish_02_03_05</t>
  </si>
  <si>
    <t>黄太阳鱼</t>
  </si>
  <si>
    <t>Fish_02_03_06</t>
  </si>
  <si>
    <t>三文鱼</t>
  </si>
  <si>
    <t>Fish_02_03_07</t>
  </si>
  <si>
    <t>Fish_02_03_08</t>
  </si>
  <si>
    <t>红鲤鱼</t>
  </si>
  <si>
    <t>Fish_02_03_09</t>
  </si>
  <si>
    <t>狗鱼</t>
  </si>
  <si>
    <t>Fish_02_03_10</t>
  </si>
  <si>
    <t>台湾鲫</t>
  </si>
  <si>
    <t>Fish_02_03_11</t>
  </si>
  <si>
    <t>大白条</t>
  </si>
  <si>
    <t>Fish_02_03_12</t>
  </si>
  <si>
    <t>蓝色桂鱼</t>
  </si>
  <si>
    <t>Fish_02_03_13</t>
  </si>
  <si>
    <t>蓝色鲶鱼</t>
  </si>
  <si>
    <t>Fish_02_03_14</t>
  </si>
  <si>
    <t>胖头鱼</t>
  </si>
  <si>
    <t>Key_01_01_01</t>
  </si>
  <si>
    <t>青铜钥匙</t>
  </si>
  <si>
    <t>Key_01_01_02</t>
  </si>
  <si>
    <t>白银钥匙</t>
  </si>
  <si>
    <t>Key_01_01_03</t>
  </si>
  <si>
    <t>黄金钥匙</t>
  </si>
  <si>
    <t>Key_01_02_01</t>
  </si>
  <si>
    <t>Key_01_02_02</t>
  </si>
  <si>
    <t>Key_01_02_03</t>
  </si>
  <si>
    <t>Key_01_03_01</t>
  </si>
  <si>
    <t>Key_01_03_02</t>
  </si>
  <si>
    <t>Key_01_03_03</t>
  </si>
  <si>
    <t>Key_02_01_01</t>
  </si>
  <si>
    <t>Key_02_01_02</t>
  </si>
  <si>
    <t>Key_02_01_03</t>
  </si>
  <si>
    <t>Key_02_02_01</t>
  </si>
  <si>
    <t>Key_02_02_02</t>
  </si>
  <si>
    <t>Key_02_02_03</t>
  </si>
  <si>
    <t>Key_02_03_01</t>
  </si>
  <si>
    <t>Key_02_03_02</t>
  </si>
  <si>
    <t>Key_02_03_03</t>
  </si>
  <si>
    <t>Fish_03_01_01</t>
  </si>
  <si>
    <t>条纹金枪鱼</t>
  </si>
  <si>
    <t>Fish_03_01_02</t>
  </si>
  <si>
    <t>巨型沟鲹</t>
  </si>
  <si>
    <t>Fish_03_01_03</t>
  </si>
  <si>
    <t>大眼金枪鱼</t>
  </si>
  <si>
    <t>Fish_03_01_04</t>
  </si>
  <si>
    <t>黄尾琥珀鱼</t>
  </si>
  <si>
    <t>Fish_03_01_05</t>
  </si>
  <si>
    <t>刺盖太阳鱼</t>
  </si>
  <si>
    <t>Fish_03_01_06</t>
  </si>
  <si>
    <t>黄尾金梭鱼</t>
  </si>
  <si>
    <t>Fish_03_01_07</t>
  </si>
  <si>
    <t>蓝纹神仙鱼</t>
  </si>
  <si>
    <t>Fish_03_01_08</t>
  </si>
  <si>
    <t>夏季比目鱼</t>
  </si>
  <si>
    <t>Fish_03_01_09</t>
  </si>
  <si>
    <t>巨型海鲈鱼</t>
  </si>
  <si>
    <t>Fish_03_01_10</t>
  </si>
  <si>
    <t>黑点石斑鱼</t>
  </si>
  <si>
    <t>Fish_03_01_11</t>
  </si>
  <si>
    <t>太平洋刺鳍鱼</t>
  </si>
  <si>
    <t>Fish_03_01_12</t>
  </si>
  <si>
    <t>六带线纹鱼</t>
  </si>
  <si>
    <t>Fish_03_01_13</t>
  </si>
  <si>
    <t>七星鲈鱼</t>
  </si>
  <si>
    <t>Fish_03_01_14</t>
  </si>
  <si>
    <t>安汶雀鲷</t>
  </si>
  <si>
    <t>Fish_03_02_01</t>
  </si>
  <si>
    <t>大西洋犬牙石首鱼</t>
  </si>
  <si>
    <t>Fish_03_02_02</t>
  </si>
  <si>
    <t>青色巨型鲹鱼</t>
  </si>
  <si>
    <t>Fish_03_02_03</t>
  </si>
  <si>
    <t>鲯鳅</t>
  </si>
  <si>
    <t>Fish_03_02_04</t>
  </si>
  <si>
    <t>蓝色鲭鱼</t>
  </si>
  <si>
    <t>Fish_03_02_05</t>
  </si>
  <si>
    <t>海水神仙鱼</t>
  </si>
  <si>
    <t>Fish_03_02_06</t>
  </si>
  <si>
    <t>多纹石首鱼</t>
  </si>
  <si>
    <t>Fish_03_02_07</t>
  </si>
  <si>
    <t>白斑副鲈</t>
  </si>
  <si>
    <t>Fish_03_02_08</t>
  </si>
  <si>
    <t>青印第安梭鱼</t>
  </si>
  <si>
    <t>Fish_03_02_09</t>
  </si>
  <si>
    <t>蝶鱼</t>
  </si>
  <si>
    <t>Fish_03_02_10</t>
  </si>
  <si>
    <t>海湾鲽鱼</t>
  </si>
  <si>
    <t>Fish_03_02_11</t>
  </si>
  <si>
    <t>大海鲢</t>
  </si>
  <si>
    <t>Fish_03_02_12</t>
  </si>
  <si>
    <t>斑点九棘鲈</t>
  </si>
  <si>
    <t>Fish_03_02_13</t>
  </si>
  <si>
    <t>黄棘雀鲷</t>
  </si>
  <si>
    <t>Fish_03_02_14</t>
  </si>
  <si>
    <t>细斑比目鱼</t>
  </si>
  <si>
    <t>Fish_03_03_1</t>
  </si>
  <si>
    <t>巨型鲹鱼</t>
  </si>
  <si>
    <t>Fish_03_03_2</t>
  </si>
  <si>
    <t>银色鲭鱼</t>
  </si>
  <si>
    <t>Fish_03_03_3</t>
  </si>
  <si>
    <t>大白鲨</t>
  </si>
  <si>
    <t>Fish_03_03_4</t>
  </si>
  <si>
    <t>大红甘鱼</t>
  </si>
  <si>
    <t>Fish_03_03_5</t>
  </si>
  <si>
    <t>小嘴鲈鱼</t>
  </si>
  <si>
    <t>Fish_03_03_6</t>
  </si>
  <si>
    <t>红眼梭鱼</t>
  </si>
  <si>
    <t>Fish_03_03_7</t>
  </si>
  <si>
    <t>旗鱼</t>
  </si>
  <si>
    <t>Fish_03_03_8</t>
  </si>
  <si>
    <t>巨型比目鱼</t>
  </si>
  <si>
    <t>Fish_03_03_9</t>
  </si>
  <si>
    <t>珍鲹</t>
  </si>
  <si>
    <t>Fish_03_03_10</t>
  </si>
  <si>
    <t>条纹石鲈鱼</t>
  </si>
  <si>
    <t>Fish_03_03_11</t>
  </si>
  <si>
    <t>杜氏鰤</t>
  </si>
  <si>
    <t>Fish_03_03_12</t>
  </si>
  <si>
    <t>拿骚石斑鱼</t>
  </si>
  <si>
    <t>Fish_03_03_13</t>
  </si>
  <si>
    <t>紫棘雀鲷</t>
  </si>
  <si>
    <t>Fish_03_03_14</t>
  </si>
  <si>
    <t>蓝线鹦鹉鱼</t>
  </si>
  <si>
    <t>Key_03_01_01</t>
  </si>
  <si>
    <t>Key_03_01_02</t>
  </si>
  <si>
    <t>Key_03_01_03</t>
  </si>
  <si>
    <t>Key_03_02_01</t>
  </si>
  <si>
    <t>Key_03_02_02</t>
  </si>
  <si>
    <t>Key_03_02_03</t>
  </si>
  <si>
    <t>painEgg_02_01</t>
  </si>
  <si>
    <t>破旧的鞋子</t>
  </si>
  <si>
    <t>painEgg_01_02</t>
  </si>
  <si>
    <t>干瘪的易拉罐</t>
  </si>
  <si>
    <t>painEgg_02_02</t>
  </si>
  <si>
    <t>painEgg_01_03</t>
  </si>
  <si>
    <t>painEgg_02_03</t>
  </si>
  <si>
    <t>painEgg_01_04</t>
  </si>
  <si>
    <t>painEgg_02_04</t>
  </si>
  <si>
    <t>painEgg_01_05</t>
  </si>
  <si>
    <t>painEgg_02_05</t>
  </si>
  <si>
    <t>painEgg_01_06</t>
  </si>
  <si>
    <t>painEgg_02_06</t>
  </si>
  <si>
    <t>painEgg_01_07</t>
  </si>
  <si>
    <t>painEgg_02_07</t>
  </si>
  <si>
    <t>painEgg_01_08</t>
  </si>
  <si>
    <t>painEgg_02_08</t>
  </si>
  <si>
    <t>painEgg_01_09</t>
  </si>
  <si>
    <t>painEgg_02_09</t>
  </si>
  <si>
    <t>t50:D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</si>
</sst>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sz val="11"/>
      <color rgb="FF000000"/>
      <name val="宋体"/>
      <family val="3"/>
      <charset val="134"/>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Alignment="1">
      <alignment horizontal="center" vertical="center"/>
    </xf>
  </cellXfs>
  <cellStyles count="1">
    <cellStyle name="普通" xfId="0" builtinId="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狮子鱼</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'18日实测'!$K$3:$K$19</c:f>
              <c:numCache>
                <c:formatCode>General</c:formatCode>
                <c:ptCount val="17"/>
                <c:pt idx="0">
                  <c:v>1.03</c:v>
                </c:pt>
                <c:pt idx="1">
                  <c:v>1.13</c:v>
                </c:pt>
                <c:pt idx="2">
                  <c:v>1.35</c:v>
                </c:pt>
                <c:pt idx="3">
                  <c:v>1.17</c:v>
                </c:pt>
                <c:pt idx="4">
                  <c:v>1.04</c:v>
                </c:pt>
                <c:pt idx="5">
                  <c:v>1.12</c:v>
                </c:pt>
                <c:pt idx="6">
                  <c:v>1.11</c:v>
                </c:pt>
                <c:pt idx="7">
                  <c:v>1.14</c:v>
                </c:pt>
                <c:pt idx="8">
                  <c:v>1.18</c:v>
                </c:pt>
                <c:pt idx="9">
                  <c:v>1.3</c:v>
                </c:pt>
                <c:pt idx="10">
                  <c:v>1.06</c:v>
                </c:pt>
                <c:pt idx="11">
                  <c:v>1.08</c:v>
                </c:pt>
                <c:pt idx="12">
                  <c:v>1.14</c:v>
                </c:pt>
                <c:pt idx="13">
                  <c:v>1.07</c:v>
                </c:pt>
                <c:pt idx="14">
                  <c:v>1.18</c:v>
                </c:pt>
                <c:pt idx="15">
                  <c:v>1.35</c:v>
                </c:pt>
                <c:pt idx="16">
                  <c:v>1.1</c:v>
                </c:pt>
              </c:numCache>
            </c:numRef>
          </c:yVal>
          <c:smooth val="0"/>
        </c:ser>
        <c:dLbls>
          <c:showLegendKey val="0"/>
          <c:showVal val="0"/>
          <c:showCatName val="0"/>
          <c:showSerName val="0"/>
          <c:showPercent val="0"/>
          <c:showBubbleSize val="0"/>
        </c:dLbls>
        <c:axId val="2108419352"/>
        <c:axId val="2108411896"/>
      </c:scatterChart>
      <c:valAx>
        <c:axId val="21084193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8411896"/>
        <c:crosses val="autoZero"/>
        <c:crossBetween val="midCat"/>
      </c:valAx>
      <c:valAx>
        <c:axId val="210841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8419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箭北梭鱼</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'18日实测'!$B$3:$B$15</c:f>
              <c:numCache>
                <c:formatCode>General</c:formatCode>
                <c:ptCount val="13"/>
                <c:pt idx="0">
                  <c:v>2.28</c:v>
                </c:pt>
                <c:pt idx="1">
                  <c:v>2.32</c:v>
                </c:pt>
                <c:pt idx="2">
                  <c:v>2.51</c:v>
                </c:pt>
                <c:pt idx="3">
                  <c:v>2.77</c:v>
                </c:pt>
                <c:pt idx="4">
                  <c:v>2.37</c:v>
                </c:pt>
                <c:pt idx="5">
                  <c:v>2.72</c:v>
                </c:pt>
                <c:pt idx="6">
                  <c:v>2.34</c:v>
                </c:pt>
                <c:pt idx="7">
                  <c:v>2.47</c:v>
                </c:pt>
                <c:pt idx="8">
                  <c:v>2.35</c:v>
                </c:pt>
                <c:pt idx="9">
                  <c:v>2.58</c:v>
                </c:pt>
                <c:pt idx="10">
                  <c:v>2.64</c:v>
                </c:pt>
                <c:pt idx="11">
                  <c:v>2.33</c:v>
                </c:pt>
                <c:pt idx="12">
                  <c:v>2.64</c:v>
                </c:pt>
              </c:numCache>
            </c:numRef>
          </c:yVal>
          <c:smooth val="0"/>
        </c:ser>
        <c:dLbls>
          <c:showLegendKey val="0"/>
          <c:showVal val="0"/>
          <c:showCatName val="0"/>
          <c:showSerName val="0"/>
          <c:showPercent val="0"/>
          <c:showBubbleSize val="0"/>
        </c:dLbls>
        <c:axId val="2106856376"/>
        <c:axId val="2106852696"/>
      </c:scatterChart>
      <c:valAx>
        <c:axId val="2106856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6852696"/>
        <c:crosses val="autoZero"/>
        <c:crossBetween val="midCat"/>
      </c:valAx>
      <c:valAx>
        <c:axId val="210685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6856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九棘鲈</a:t>
            </a:r>
          </a:p>
        </c:rich>
      </c:tx>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'18日实测'!$N$3:$N$15</c:f>
              <c:numCache>
                <c:formatCode>General</c:formatCode>
                <c:ptCount val="13"/>
                <c:pt idx="0">
                  <c:v>0.7</c:v>
                </c:pt>
                <c:pt idx="1">
                  <c:v>0.85</c:v>
                </c:pt>
                <c:pt idx="2">
                  <c:v>0.71</c:v>
                </c:pt>
                <c:pt idx="3">
                  <c:v>0.67</c:v>
                </c:pt>
                <c:pt idx="4">
                  <c:v>0.66</c:v>
                </c:pt>
                <c:pt idx="5">
                  <c:v>0.78</c:v>
                </c:pt>
                <c:pt idx="6">
                  <c:v>0.77</c:v>
                </c:pt>
                <c:pt idx="7">
                  <c:v>0.75</c:v>
                </c:pt>
                <c:pt idx="8">
                  <c:v>0.69</c:v>
                </c:pt>
                <c:pt idx="9">
                  <c:v>0.68</c:v>
                </c:pt>
                <c:pt idx="10">
                  <c:v>0.75</c:v>
                </c:pt>
                <c:pt idx="11">
                  <c:v>0.71</c:v>
                </c:pt>
                <c:pt idx="12">
                  <c:v>0.82</c:v>
                </c:pt>
              </c:numCache>
            </c:numRef>
          </c:yVal>
          <c:smooth val="0"/>
        </c:ser>
        <c:dLbls>
          <c:showLegendKey val="0"/>
          <c:showVal val="0"/>
          <c:showCatName val="0"/>
          <c:showSerName val="0"/>
          <c:showPercent val="0"/>
          <c:showBubbleSize val="0"/>
        </c:dLbls>
        <c:axId val="2108457432"/>
        <c:axId val="2108461112"/>
      </c:scatterChart>
      <c:valAx>
        <c:axId val="21084574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8461112"/>
        <c:crosses val="autoZero"/>
        <c:crossBetween val="midCat"/>
      </c:valAx>
      <c:valAx>
        <c:axId val="210846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8457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254000</xdr:colOff>
          <xdr:row>175</xdr:row>
          <xdr:rowOff>0</xdr:rowOff>
        </xdr:from>
        <xdr:to>
          <xdr:col>0</xdr:col>
          <xdr:colOff>1130300</xdr:colOff>
          <xdr:row>176</xdr:row>
          <xdr:rowOff>0</xdr:rowOff>
        </xdr:to>
        <xdr:sp macro="" textlink="">
          <xdr:nvSpPr>
            <xdr:cNvPr id="4097" name="Button 1" hidden="1">
              <a:extLst>
                <a:ext uri="{63B3BB69-23CF-44E3-9099-C40C66FF867C}">
                  <a14:compatExt spid="_x0000_s40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zh-TW" altLang="en-US" sz="1100" b="0" i="0" u="none" strike="noStrike" baseline="0">
                  <a:solidFill>
                    <a:srgbClr val="000000"/>
                  </a:solidFill>
                  <a:latin typeface="宋体"/>
                  <a:ea typeface="宋体"/>
                  <a:cs typeface="宋体"/>
                </a:rPr>
                <a:t>按钮 </a:t>
              </a:r>
              <a:r>
                <a:rPr lang="en-US" altLang="zh-TW" sz="1100" b="0" i="0" u="none" strike="noStrike" baseline="0">
                  <a:solidFill>
                    <a:srgbClr val="000000"/>
                  </a:solidFill>
                  <a:latin typeface="宋体"/>
                  <a:ea typeface="宋体"/>
                  <a:cs typeface="宋体"/>
                </a:rPr>
                <a:t>1</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9</xdr:col>
      <xdr:colOff>457200</xdr:colOff>
      <xdr:row>26</xdr:row>
      <xdr:rowOff>119062</xdr:rowOff>
    </xdr:from>
    <xdr:to>
      <xdr:col>16</xdr:col>
      <xdr:colOff>228600</xdr:colOff>
      <xdr:row>42</xdr:row>
      <xdr:rowOff>119062</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20</xdr:row>
      <xdr:rowOff>138112</xdr:rowOff>
    </xdr:from>
    <xdr:to>
      <xdr:col>8</xdr:col>
      <xdr:colOff>552450</xdr:colOff>
      <xdr:row>36</xdr:row>
      <xdr:rowOff>138112</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219075</xdr:colOff>
      <xdr:row>21</xdr:row>
      <xdr:rowOff>71437</xdr:rowOff>
    </xdr:from>
    <xdr:to>
      <xdr:col>23</xdr:col>
      <xdr:colOff>676275</xdr:colOff>
      <xdr:row>37</xdr:row>
      <xdr:rowOff>71437</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shingWK/dev/Fish2.0s2/Assets/TempFiles/FishData/RodOptionData.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shingWK/dev/Fish2.0s2/Assets/TempFiles/FishData/FishData.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shingWK/design/&#25968;&#25454;&#34920;/StringDtat/AllData/String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odOptionData"/>
    </sheetNames>
    <sheetDataSet>
      <sheetData sheetId="0">
        <row r="13">
          <cell r="B13">
            <v>0.02</v>
          </cell>
          <cell r="C13">
            <v>0.01</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shData"/>
    </sheetNames>
    <sheetDataSet>
      <sheetData sheetId="0">
        <row r="1">
          <cell r="B1" t="str">
            <v>t2:ID</v>
          </cell>
          <cell r="C1" t="str">
            <v>t3:最大长度</v>
          </cell>
          <cell r="D1" t="str">
            <v>t4:HalfWidthRatio</v>
          </cell>
          <cell r="E1" t="str">
            <v>t5:HalfHeightRatio</v>
          </cell>
          <cell r="F1" t="str">
            <v>t6:稀有度</v>
          </cell>
          <cell r="G1" t="str">
            <v>t7:种类</v>
          </cell>
          <cell r="H1" t="str">
            <v>t8:活力系数</v>
          </cell>
          <cell r="I1" t="str">
            <v>t9:最小跳起时间</v>
          </cell>
          <cell r="J1" t="str">
            <v>t10:最大跳起时间</v>
          </cell>
          <cell r="K1" t="str">
            <v>t11:JumpPercent</v>
          </cell>
          <cell r="L1" t="str">
            <v>t12:Gold:限时任务</v>
          </cell>
          <cell r="M1" t="str">
            <v>t13:Jewel</v>
          </cell>
          <cell r="N1" t="str">
            <v>t14:模型</v>
          </cell>
          <cell r="O1" t="str">
            <v>t15:模型大小</v>
          </cell>
          <cell r="P1" t="str">
            <v>t16:最小偏移距离</v>
          </cell>
          <cell r="Q1" t="str">
            <v>t17:最大偏移距离</v>
          </cell>
          <cell r="R1" t="str">
            <v>t18:CenterSpeedMin</v>
          </cell>
          <cell r="S1" t="str">
            <v>t19:CenterSpeedMax</v>
          </cell>
          <cell r="T1" t="str">
            <v>t20:MoveOffsetMin</v>
          </cell>
          <cell r="U1" t="str">
            <v>t21:MoveOffsetMax</v>
          </cell>
          <cell r="V1" t="str">
            <v>t22:MoveSpeedMin</v>
          </cell>
          <cell r="W1" t="str">
            <v>t23:MoveSpeedMax</v>
          </cell>
          <cell r="X1" t="str">
            <v>t24:MoveStayTimeMin</v>
          </cell>
          <cell r="Y1" t="str">
            <v>t25:MoveStayTimeMax</v>
          </cell>
          <cell r="Z1" t="str">
            <v>t26:ZoomInJumpChance</v>
          </cell>
          <cell r="AA1" t="str">
            <v>t27:ZoomInJumpChanceUp</v>
          </cell>
          <cell r="AB1" t="str">
            <v>t28:FightingPattern1</v>
          </cell>
          <cell r="AC1" t="str">
            <v>t29:FightingPattern2</v>
          </cell>
          <cell r="AD1" t="str">
            <v>t30:登录类型</v>
          </cell>
          <cell r="AE1" t="str">
            <v>t31:JerkingFail_1_Ratio</v>
          </cell>
          <cell r="AF1" t="str">
            <v>t32:JerkingFail_1_Tension</v>
          </cell>
          <cell r="AG1" t="str">
            <v>t33:JerkingFail_1_RunAwayDist</v>
          </cell>
          <cell r="AH1" t="str">
            <v>t34:JerkingFail_2_Ratio</v>
          </cell>
          <cell r="AI1" t="str">
            <v>t35:JerkingFail_2_Tension</v>
          </cell>
          <cell r="AJ1" t="str">
            <v>t36:行为决定鱼逃跑系数</v>
          </cell>
          <cell r="AK1" t="str">
            <v>t37:成长周期</v>
          </cell>
          <cell r="AL1" t="str">
            <v>t38:最大成长次数</v>
          </cell>
          <cell r="AM1" t="str">
            <v>t39:D评分成长金币比</v>
          </cell>
          <cell r="AN1" t="str">
            <v>t40:C评分成长金币比</v>
          </cell>
          <cell r="AO1" t="str">
            <v>t41:B评分成长金币比</v>
          </cell>
          <cell r="AP1" t="str">
            <v>t42:A评分成长金币比</v>
          </cell>
          <cell r="AQ1" t="str">
            <v>t43:S评分成长金币比</v>
          </cell>
          <cell r="AR1" t="str">
            <v>t44:SS评分成长金币比</v>
          </cell>
          <cell r="AS1" t="str">
            <v>t45:3S评分成长金币比</v>
          </cell>
          <cell r="AT1" t="str">
            <v>t46:成长完成价值钻石</v>
          </cell>
          <cell r="AU1" t="str">
            <v>t47:模型路径</v>
          </cell>
          <cell r="AV1" t="str">
            <v>t48:阴影模型路径</v>
          </cell>
          <cell r="AW1" t="str">
            <v>t49:产地</v>
          </cell>
          <cell r="AX1" t="str">
            <v>t50:D</v>
          </cell>
          <cell r="AY1" t="str">
            <v>t51:C</v>
          </cell>
          <cell r="AZ1" t="str">
            <v>t52:B</v>
          </cell>
          <cell r="BA1" t="str">
            <v>t53:A</v>
          </cell>
          <cell r="BB1" t="str">
            <v>t54:S</v>
          </cell>
          <cell r="BC1" t="str">
            <v>t55:SS</v>
          </cell>
          <cell r="BD1" t="str">
            <v>t56:星级7</v>
          </cell>
          <cell r="BE1" t="str">
            <v>t57:长度加成</v>
          </cell>
          <cell r="BF1" t="str">
            <v>t58:宽度加成</v>
          </cell>
        </row>
        <row r="2">
          <cell r="B2" t="str">
            <v>ie_1005_01</v>
          </cell>
          <cell r="C2">
            <v>5</v>
          </cell>
          <cell r="D2">
            <v>4.2113499999999998E-2</v>
          </cell>
          <cell r="E2">
            <v>0.10157049999999999</v>
          </cell>
          <cell r="F2">
            <v>1</v>
          </cell>
          <cell r="G2">
            <v>0</v>
          </cell>
          <cell r="H2">
            <v>5</v>
          </cell>
          <cell r="I2">
            <v>2</v>
          </cell>
          <cell r="J2">
            <v>4</v>
          </cell>
          <cell r="K2">
            <v>10</v>
          </cell>
          <cell r="L2">
            <v>2</v>
          </cell>
          <cell r="M2">
            <v>0</v>
          </cell>
          <cell r="N2" t="str">
            <v>Fish_01_02_09</v>
          </cell>
          <cell r="O2">
            <v>1.8</v>
          </cell>
          <cell r="P2">
            <v>5</v>
          </cell>
          <cell r="Q2">
            <v>7</v>
          </cell>
          <cell r="R2">
            <v>1.01</v>
          </cell>
          <cell r="S2">
            <v>1.1100000000000001</v>
          </cell>
          <cell r="T2">
            <v>0.11</v>
          </cell>
          <cell r="U2">
            <v>0.21</v>
          </cell>
          <cell r="V2">
            <v>0.2</v>
          </cell>
          <cell r="W2">
            <v>0.12</v>
          </cell>
          <cell r="X2">
            <v>0.11</v>
          </cell>
          <cell r="Y2">
            <v>0.111</v>
          </cell>
          <cell r="Z2">
            <v>100</v>
          </cell>
          <cell r="AA2">
            <v>100</v>
          </cell>
          <cell r="AB2">
            <v>82</v>
          </cell>
          <cell r="AC2">
            <v>9</v>
          </cell>
          <cell r="AD2">
            <v>1</v>
          </cell>
          <cell r="AE2">
            <v>50</v>
          </cell>
          <cell r="AF2">
            <v>0.05</v>
          </cell>
          <cell r="AG2">
            <v>10</v>
          </cell>
          <cell r="AH2">
            <v>50</v>
          </cell>
          <cell r="AI2">
            <v>0.05</v>
          </cell>
          <cell r="AJ2">
            <v>9</v>
          </cell>
          <cell r="AK2">
            <v>0</v>
          </cell>
          <cell r="AL2">
            <v>0</v>
          </cell>
          <cell r="AM2">
            <v>0</v>
          </cell>
          <cell r="AN2">
            <v>0</v>
          </cell>
          <cell r="AO2">
            <v>0</v>
          </cell>
          <cell r="AP2">
            <v>0</v>
          </cell>
          <cell r="AQ2">
            <v>0</v>
          </cell>
          <cell r="AR2">
            <v>0</v>
          </cell>
          <cell r="AS2">
            <v>0</v>
          </cell>
          <cell r="AT2">
            <v>0</v>
          </cell>
          <cell r="AU2" t="str">
            <v>tex_0144_0146_02</v>
          </cell>
          <cell r="AV2" t="str">
            <v>ie_1005_01</v>
          </cell>
          <cell r="AW2">
            <v>0</v>
          </cell>
          <cell r="AX2">
            <v>0</v>
          </cell>
          <cell r="AY2">
            <v>0</v>
          </cell>
          <cell r="AZ2">
            <v>0</v>
          </cell>
          <cell r="BA2">
            <v>0</v>
          </cell>
          <cell r="BB2">
            <v>0</v>
          </cell>
          <cell r="BC2">
            <v>0</v>
          </cell>
          <cell r="BD2">
            <v>0</v>
          </cell>
          <cell r="BE2">
            <v>0</v>
          </cell>
          <cell r="BF2">
            <v>0</v>
          </cell>
        </row>
        <row r="3">
          <cell r="B3" t="str">
            <v>ie_1005_02</v>
          </cell>
          <cell r="C3">
            <v>5</v>
          </cell>
          <cell r="D3">
            <v>3.5344500000000001E-2</v>
          </cell>
          <cell r="E3">
            <v>6.5042500000000003E-2</v>
          </cell>
          <cell r="F3">
            <v>1</v>
          </cell>
          <cell r="G3">
            <v>0</v>
          </cell>
          <cell r="H3">
            <v>5</v>
          </cell>
          <cell r="I3">
            <v>6</v>
          </cell>
          <cell r="J3">
            <v>7</v>
          </cell>
          <cell r="K3">
            <v>100</v>
          </cell>
          <cell r="L3">
            <v>3.5</v>
          </cell>
          <cell r="M3">
            <v>0</v>
          </cell>
          <cell r="N3" t="str">
            <v>Fish_01_01_07</v>
          </cell>
          <cell r="O3">
            <v>1.2</v>
          </cell>
          <cell r="P3">
            <v>5</v>
          </cell>
          <cell r="Q3">
            <v>7</v>
          </cell>
          <cell r="R3">
            <v>1.01</v>
          </cell>
          <cell r="S3">
            <v>1.1100000000000001</v>
          </cell>
          <cell r="T3">
            <v>0.11</v>
          </cell>
          <cell r="U3">
            <v>0.21</v>
          </cell>
          <cell r="V3">
            <v>0.2</v>
          </cell>
          <cell r="W3">
            <v>0.12</v>
          </cell>
          <cell r="X3">
            <v>0.11</v>
          </cell>
          <cell r="Y3">
            <v>0.111</v>
          </cell>
          <cell r="Z3">
            <v>100</v>
          </cell>
          <cell r="AA3">
            <v>100</v>
          </cell>
          <cell r="AB3">
            <v>82</v>
          </cell>
          <cell r="AC3">
            <v>9</v>
          </cell>
          <cell r="AD3">
            <v>1</v>
          </cell>
          <cell r="AE3">
            <v>50</v>
          </cell>
          <cell r="AF3">
            <v>0.05</v>
          </cell>
          <cell r="AG3">
            <v>10</v>
          </cell>
          <cell r="AH3">
            <v>50</v>
          </cell>
          <cell r="AI3">
            <v>0.05</v>
          </cell>
          <cell r="AJ3">
            <v>9</v>
          </cell>
          <cell r="AK3">
            <v>0</v>
          </cell>
          <cell r="AL3">
            <v>0</v>
          </cell>
          <cell r="AM3">
            <v>0</v>
          </cell>
          <cell r="AN3">
            <v>0</v>
          </cell>
          <cell r="AO3">
            <v>0</v>
          </cell>
          <cell r="AP3">
            <v>0</v>
          </cell>
          <cell r="AQ3">
            <v>0</v>
          </cell>
          <cell r="AR3">
            <v>0</v>
          </cell>
          <cell r="AS3">
            <v>0</v>
          </cell>
          <cell r="AT3">
            <v>0</v>
          </cell>
          <cell r="AU3" t="str">
            <v>tex_0148_0151</v>
          </cell>
          <cell r="AV3" t="str">
            <v>ie_1005_02</v>
          </cell>
          <cell r="AW3">
            <v>0</v>
          </cell>
          <cell r="AX3">
            <v>0</v>
          </cell>
          <cell r="AY3">
            <v>0</v>
          </cell>
          <cell r="AZ3">
            <v>0</v>
          </cell>
          <cell r="BA3">
            <v>0</v>
          </cell>
          <cell r="BB3">
            <v>0</v>
          </cell>
          <cell r="BC3">
            <v>0</v>
          </cell>
          <cell r="BD3">
            <v>0</v>
          </cell>
          <cell r="BE3">
            <v>0</v>
          </cell>
          <cell r="BF3">
            <v>0</v>
          </cell>
        </row>
        <row r="4">
          <cell r="B4" t="str">
            <v>ie_1005_03</v>
          </cell>
          <cell r="C4">
            <v>5</v>
          </cell>
          <cell r="D4">
            <v>5.7298500000000002E-2</v>
          </cell>
          <cell r="E4">
            <v>8.0832500000000002E-2</v>
          </cell>
          <cell r="F4">
            <v>5</v>
          </cell>
          <cell r="G4">
            <v>0</v>
          </cell>
          <cell r="H4">
            <v>4</v>
          </cell>
          <cell r="I4">
            <v>3</v>
          </cell>
          <cell r="J4">
            <v>5</v>
          </cell>
          <cell r="K4">
            <v>80</v>
          </cell>
          <cell r="L4">
            <v>20</v>
          </cell>
          <cell r="M4">
            <v>0</v>
          </cell>
          <cell r="N4" t="str">
            <v>Fish_01_03_08</v>
          </cell>
          <cell r="O4">
            <v>1.5</v>
          </cell>
          <cell r="P4">
            <v>2</v>
          </cell>
          <cell r="Q4">
            <v>3</v>
          </cell>
          <cell r="R4">
            <v>0.91</v>
          </cell>
          <cell r="S4">
            <v>1.01</v>
          </cell>
          <cell r="T4">
            <v>2.0099999999999998</v>
          </cell>
          <cell r="U4">
            <v>3.01</v>
          </cell>
          <cell r="V4">
            <v>0.9</v>
          </cell>
          <cell r="W4">
            <v>1.01</v>
          </cell>
          <cell r="X4">
            <v>4.01</v>
          </cell>
          <cell r="Y4">
            <v>5.0010000000000003</v>
          </cell>
          <cell r="Z4">
            <v>100</v>
          </cell>
          <cell r="AA4">
            <v>100</v>
          </cell>
          <cell r="AB4">
            <v>21</v>
          </cell>
          <cell r="AC4">
            <v>20</v>
          </cell>
          <cell r="AD4">
            <v>1</v>
          </cell>
          <cell r="AE4">
            <v>50</v>
          </cell>
          <cell r="AF4">
            <v>0.125</v>
          </cell>
          <cell r="AG4">
            <v>10</v>
          </cell>
          <cell r="AH4">
            <v>50</v>
          </cell>
          <cell r="AI4">
            <v>0.05</v>
          </cell>
          <cell r="AJ4">
            <v>92</v>
          </cell>
          <cell r="AK4">
            <v>0</v>
          </cell>
          <cell r="AL4">
            <v>0</v>
          </cell>
          <cell r="AM4">
            <v>0</v>
          </cell>
          <cell r="AN4">
            <v>0</v>
          </cell>
          <cell r="AO4">
            <v>0</v>
          </cell>
          <cell r="AP4">
            <v>0</v>
          </cell>
          <cell r="AQ4">
            <v>0</v>
          </cell>
          <cell r="AR4">
            <v>0</v>
          </cell>
          <cell r="AS4">
            <v>0</v>
          </cell>
          <cell r="AT4">
            <v>0</v>
          </cell>
          <cell r="AU4" t="str">
            <v>tex_0068_0104</v>
          </cell>
          <cell r="AV4" t="str">
            <v>Fish_01_03_08</v>
          </cell>
          <cell r="AW4">
            <v>0</v>
          </cell>
          <cell r="AX4">
            <v>0</v>
          </cell>
          <cell r="AY4">
            <v>0</v>
          </cell>
          <cell r="AZ4">
            <v>0</v>
          </cell>
          <cell r="BA4">
            <v>0</v>
          </cell>
          <cell r="BB4">
            <v>0</v>
          </cell>
          <cell r="BC4">
            <v>0</v>
          </cell>
          <cell r="BD4">
            <v>0</v>
          </cell>
          <cell r="BE4">
            <v>0</v>
          </cell>
          <cell r="BF4">
            <v>0</v>
          </cell>
        </row>
        <row r="5">
          <cell r="B5" t="str">
            <v>ie_1005_04</v>
          </cell>
          <cell r="C5">
            <v>5</v>
          </cell>
          <cell r="D5">
            <v>5.7298500000000002E-2</v>
          </cell>
          <cell r="E5">
            <v>8.0832500000000002E-2</v>
          </cell>
          <cell r="F5">
            <v>5</v>
          </cell>
          <cell r="G5">
            <v>0</v>
          </cell>
          <cell r="H5">
            <v>4</v>
          </cell>
          <cell r="I5">
            <v>3</v>
          </cell>
          <cell r="J5">
            <v>5</v>
          </cell>
          <cell r="K5">
            <v>80</v>
          </cell>
          <cell r="L5">
            <v>10</v>
          </cell>
          <cell r="M5">
            <v>0</v>
          </cell>
          <cell r="N5" t="str">
            <v>Fish_01_03_08</v>
          </cell>
          <cell r="O5">
            <v>1.5</v>
          </cell>
          <cell r="P5">
            <v>2</v>
          </cell>
          <cell r="Q5">
            <v>3</v>
          </cell>
          <cell r="R5">
            <v>0.91</v>
          </cell>
          <cell r="S5">
            <v>1.01</v>
          </cell>
          <cell r="T5">
            <v>2.0099999999999998</v>
          </cell>
          <cell r="U5">
            <v>3.01</v>
          </cell>
          <cell r="V5">
            <v>0.9</v>
          </cell>
          <cell r="W5">
            <v>1.01</v>
          </cell>
          <cell r="X5">
            <v>4.01</v>
          </cell>
          <cell r="Y5">
            <v>5.0010000000000003</v>
          </cell>
          <cell r="Z5">
            <v>100</v>
          </cell>
          <cell r="AA5">
            <v>100</v>
          </cell>
          <cell r="AB5">
            <v>21</v>
          </cell>
          <cell r="AC5">
            <v>20</v>
          </cell>
          <cell r="AD5">
            <v>1</v>
          </cell>
          <cell r="AE5">
            <v>50</v>
          </cell>
          <cell r="AF5">
            <v>0.125</v>
          </cell>
          <cell r="AG5">
            <v>10</v>
          </cell>
          <cell r="AH5">
            <v>50</v>
          </cell>
          <cell r="AI5">
            <v>0.05</v>
          </cell>
          <cell r="AJ5">
            <v>92</v>
          </cell>
          <cell r="AK5">
            <v>0</v>
          </cell>
          <cell r="AL5">
            <v>0</v>
          </cell>
          <cell r="AM5">
            <v>0</v>
          </cell>
          <cell r="AN5">
            <v>0</v>
          </cell>
          <cell r="AO5">
            <v>0</v>
          </cell>
          <cell r="AP5">
            <v>0</v>
          </cell>
          <cell r="AQ5">
            <v>0</v>
          </cell>
          <cell r="AR5">
            <v>0</v>
          </cell>
          <cell r="AS5">
            <v>0</v>
          </cell>
          <cell r="AT5">
            <v>0</v>
          </cell>
          <cell r="AU5" t="str">
            <v>tex_0068_0104</v>
          </cell>
          <cell r="AV5" t="str">
            <v>Fish_01_03_08</v>
          </cell>
          <cell r="AW5">
            <v>0</v>
          </cell>
          <cell r="AX5">
            <v>0</v>
          </cell>
          <cell r="AY5">
            <v>0</v>
          </cell>
          <cell r="AZ5">
            <v>0</v>
          </cell>
          <cell r="BA5">
            <v>0</v>
          </cell>
          <cell r="BB5">
            <v>0</v>
          </cell>
          <cell r="BC5">
            <v>0</v>
          </cell>
          <cell r="BD5">
            <v>0</v>
          </cell>
          <cell r="BE5">
            <v>0</v>
          </cell>
          <cell r="BF5">
            <v>0</v>
          </cell>
        </row>
        <row r="6">
          <cell r="B6" t="str">
            <v>Fish_01_01_01</v>
          </cell>
          <cell r="C6">
            <v>5</v>
          </cell>
          <cell r="D6">
            <v>0.41243949000000002</v>
          </cell>
          <cell r="E6">
            <v>0.10000009999999999</v>
          </cell>
          <cell r="F6">
            <v>3</v>
          </cell>
          <cell r="G6">
            <v>0</v>
          </cell>
          <cell r="H6">
            <v>3</v>
          </cell>
          <cell r="I6">
            <v>4</v>
          </cell>
          <cell r="J6">
            <v>7</v>
          </cell>
          <cell r="K6">
            <v>5</v>
          </cell>
          <cell r="L6">
            <v>125</v>
          </cell>
          <cell r="M6">
            <v>0</v>
          </cell>
          <cell r="N6" t="str">
            <v>Fish_01_01_01</v>
          </cell>
          <cell r="O6">
            <v>0.7</v>
          </cell>
          <cell r="P6">
            <v>7</v>
          </cell>
          <cell r="Q6">
            <v>9</v>
          </cell>
          <cell r="R6">
            <v>1.01</v>
          </cell>
          <cell r="S6">
            <v>1.1100000000000001</v>
          </cell>
          <cell r="T6">
            <v>0.11</v>
          </cell>
          <cell r="U6">
            <v>0.21</v>
          </cell>
          <cell r="V6">
            <v>0.2</v>
          </cell>
          <cell r="W6">
            <v>0.12</v>
          </cell>
          <cell r="X6">
            <v>0.11</v>
          </cell>
          <cell r="Y6">
            <v>0.111</v>
          </cell>
          <cell r="Z6">
            <v>5</v>
          </cell>
          <cell r="AA6">
            <v>15</v>
          </cell>
          <cell r="AB6">
            <v>20</v>
          </cell>
          <cell r="AC6">
            <v>40</v>
          </cell>
          <cell r="AD6">
            <v>1</v>
          </cell>
          <cell r="AE6">
            <v>0</v>
          </cell>
          <cell r="AF6">
            <v>0</v>
          </cell>
          <cell r="AG6">
            <v>0</v>
          </cell>
          <cell r="AH6">
            <v>27</v>
          </cell>
          <cell r="AI6">
            <v>0.05</v>
          </cell>
          <cell r="AJ6">
            <v>7</v>
          </cell>
          <cell r="AK6">
            <v>10</v>
          </cell>
          <cell r="AL6">
            <v>3</v>
          </cell>
          <cell r="AM6">
            <v>9</v>
          </cell>
          <cell r="AN6">
            <v>11</v>
          </cell>
          <cell r="AO6">
            <v>14</v>
          </cell>
          <cell r="AP6">
            <v>19</v>
          </cell>
          <cell r="AQ6">
            <v>24</v>
          </cell>
          <cell r="AR6">
            <v>29</v>
          </cell>
          <cell r="AS6">
            <v>37</v>
          </cell>
          <cell r="AT6">
            <v>0</v>
          </cell>
          <cell r="AU6" t="str">
            <v>hudieyu_tex01_lanlianshenxianyu</v>
          </cell>
          <cell r="AV6" t="str">
            <v>Fish_01_01_01</v>
          </cell>
          <cell r="AW6" t="str">
            <v>Map_0001_01_Name</v>
          </cell>
          <cell r="AX6">
            <v>5.6000000000000001E-2</v>
          </cell>
          <cell r="AY6">
            <v>5.9499999999999997E-2</v>
          </cell>
          <cell r="AZ6">
            <v>6.4500000000000002E-2</v>
          </cell>
          <cell r="BA6">
            <v>7.1999999999999995E-2</v>
          </cell>
          <cell r="BB6">
            <v>8.5000000000000006E-2</v>
          </cell>
          <cell r="BC6">
            <v>9.9500000000000005E-2</v>
          </cell>
          <cell r="BD6">
            <v>0</v>
          </cell>
          <cell r="BE6">
            <v>14.5191</v>
          </cell>
          <cell r="BF6">
            <v>3</v>
          </cell>
        </row>
        <row r="7">
          <cell r="B7" t="str">
            <v>Fish_01_01_02</v>
          </cell>
          <cell r="C7">
            <v>5</v>
          </cell>
          <cell r="D7">
            <v>2.4975159E-2</v>
          </cell>
          <cell r="E7">
            <v>0.10000009999999999</v>
          </cell>
          <cell r="F7">
            <v>4</v>
          </cell>
          <cell r="G7">
            <v>0</v>
          </cell>
          <cell r="H7">
            <v>2</v>
          </cell>
          <cell r="I7">
            <v>4</v>
          </cell>
          <cell r="J7">
            <v>7</v>
          </cell>
          <cell r="K7">
            <v>10</v>
          </cell>
          <cell r="L7">
            <v>175</v>
          </cell>
          <cell r="M7">
            <v>0</v>
          </cell>
          <cell r="N7" t="str">
            <v>Fish_01_01_02</v>
          </cell>
          <cell r="O7">
            <v>0.9</v>
          </cell>
          <cell r="P7">
            <v>7</v>
          </cell>
          <cell r="Q7">
            <v>9</v>
          </cell>
          <cell r="R7">
            <v>1.01</v>
          </cell>
          <cell r="S7">
            <v>1.1100000000000001</v>
          </cell>
          <cell r="T7">
            <v>0.11</v>
          </cell>
          <cell r="U7">
            <v>0.21</v>
          </cell>
          <cell r="V7">
            <v>0.2</v>
          </cell>
          <cell r="W7">
            <v>0.12</v>
          </cell>
          <cell r="X7">
            <v>0.11</v>
          </cell>
          <cell r="Y7">
            <v>0.111</v>
          </cell>
          <cell r="Z7">
            <v>5</v>
          </cell>
          <cell r="AA7">
            <v>15</v>
          </cell>
          <cell r="AB7">
            <v>10</v>
          </cell>
          <cell r="AC7">
            <v>45</v>
          </cell>
          <cell r="AD7">
            <v>1</v>
          </cell>
          <cell r="AE7">
            <v>0</v>
          </cell>
          <cell r="AF7">
            <v>0</v>
          </cell>
          <cell r="AG7">
            <v>0</v>
          </cell>
          <cell r="AH7">
            <v>32</v>
          </cell>
          <cell r="AI7">
            <v>0.05</v>
          </cell>
          <cell r="AJ7">
            <v>12</v>
          </cell>
          <cell r="AK7">
            <v>10</v>
          </cell>
          <cell r="AL7">
            <v>48</v>
          </cell>
          <cell r="AM7">
            <v>8</v>
          </cell>
          <cell r="AN7">
            <v>10</v>
          </cell>
          <cell r="AO7">
            <v>13</v>
          </cell>
          <cell r="AP7">
            <v>18</v>
          </cell>
          <cell r="AQ7">
            <v>22</v>
          </cell>
          <cell r="AR7">
            <v>26</v>
          </cell>
          <cell r="AS7">
            <v>34</v>
          </cell>
          <cell r="AT7">
            <v>0</v>
          </cell>
          <cell r="AU7" t="str">
            <v>tex_0006_0018</v>
          </cell>
          <cell r="AV7" t="str">
            <v>Fish_01_01_02</v>
          </cell>
          <cell r="AW7" t="str">
            <v>Map_0001_01_Name</v>
          </cell>
          <cell r="AX7">
            <v>0.27600000000000002</v>
          </cell>
          <cell r="AY7">
            <v>0.29349999999999998</v>
          </cell>
          <cell r="AZ7">
            <v>0.31850000000000001</v>
          </cell>
          <cell r="BA7">
            <v>0.35599999999999998</v>
          </cell>
          <cell r="BB7">
            <v>0.42099999999999999</v>
          </cell>
          <cell r="BC7">
            <v>0.49349999999999999</v>
          </cell>
          <cell r="BD7">
            <v>0</v>
          </cell>
          <cell r="BE7">
            <v>5.4446000000000003</v>
          </cell>
          <cell r="BF7">
            <v>1.5</v>
          </cell>
        </row>
        <row r="8">
          <cell r="B8" t="str">
            <v>Fish_01_01_03</v>
          </cell>
          <cell r="C8">
            <v>5</v>
          </cell>
          <cell r="D8">
            <v>1.4305732E-2</v>
          </cell>
          <cell r="E8">
            <v>0.10000009999999999</v>
          </cell>
          <cell r="F8">
            <v>2</v>
          </cell>
          <cell r="G8">
            <v>0</v>
          </cell>
          <cell r="H8">
            <v>4</v>
          </cell>
          <cell r="I8">
            <v>4</v>
          </cell>
          <cell r="J8">
            <v>7</v>
          </cell>
          <cell r="K8">
            <v>5</v>
          </cell>
          <cell r="L8">
            <v>100</v>
          </cell>
          <cell r="M8">
            <v>0</v>
          </cell>
          <cell r="N8" t="str">
            <v>Fish_01_01_03</v>
          </cell>
          <cell r="O8">
            <v>0.7</v>
          </cell>
          <cell r="P8">
            <v>7</v>
          </cell>
          <cell r="Q8">
            <v>9</v>
          </cell>
          <cell r="R8">
            <v>1.01</v>
          </cell>
          <cell r="S8">
            <v>1.1100000000000001</v>
          </cell>
          <cell r="T8">
            <v>0.11</v>
          </cell>
          <cell r="U8">
            <v>0.21</v>
          </cell>
          <cell r="V8">
            <v>0.2</v>
          </cell>
          <cell r="W8">
            <v>0.12</v>
          </cell>
          <cell r="X8">
            <v>0.11</v>
          </cell>
          <cell r="Y8">
            <v>0.111</v>
          </cell>
          <cell r="Z8">
            <v>5</v>
          </cell>
          <cell r="AA8">
            <v>15</v>
          </cell>
          <cell r="AB8">
            <v>10</v>
          </cell>
          <cell r="AC8">
            <v>40</v>
          </cell>
          <cell r="AD8">
            <v>1</v>
          </cell>
          <cell r="AE8">
            <v>0</v>
          </cell>
          <cell r="AF8">
            <v>0</v>
          </cell>
          <cell r="AG8">
            <v>0</v>
          </cell>
          <cell r="AH8">
            <v>22</v>
          </cell>
          <cell r="AI8">
            <v>0.05</v>
          </cell>
          <cell r="AJ8">
            <v>3</v>
          </cell>
          <cell r="AK8">
            <v>10</v>
          </cell>
          <cell r="AL8">
            <v>3</v>
          </cell>
          <cell r="AM8">
            <v>7</v>
          </cell>
          <cell r="AN8">
            <v>12</v>
          </cell>
          <cell r="AO8">
            <v>15</v>
          </cell>
          <cell r="AP8">
            <v>20</v>
          </cell>
          <cell r="AQ8">
            <v>26</v>
          </cell>
          <cell r="AR8">
            <v>31</v>
          </cell>
          <cell r="AS8">
            <v>40</v>
          </cell>
          <cell r="AT8">
            <v>0</v>
          </cell>
          <cell r="AU8" t="str">
            <v>tex_0006_0018</v>
          </cell>
          <cell r="AV8" t="str">
            <v>Fish_01_01_03</v>
          </cell>
          <cell r="AW8" t="str">
            <v>Map_0001_01_Name</v>
          </cell>
          <cell r="AX8">
            <v>0.16600000000000001</v>
          </cell>
          <cell r="AY8">
            <v>0.17649999999999999</v>
          </cell>
          <cell r="AZ8">
            <v>0.1915</v>
          </cell>
          <cell r="BA8">
            <v>0.214</v>
          </cell>
          <cell r="BB8">
            <v>0.253</v>
          </cell>
          <cell r="BC8">
            <v>0.29649999999999999</v>
          </cell>
          <cell r="BD8">
            <v>0</v>
          </cell>
          <cell r="BE8">
            <v>3.6297999999999999</v>
          </cell>
          <cell r="BF8">
            <v>2.5</v>
          </cell>
        </row>
        <row r="9">
          <cell r="B9" t="str">
            <v>Fish_01_01_04</v>
          </cell>
          <cell r="C9">
            <v>5</v>
          </cell>
          <cell r="D9">
            <v>5.0324841000000002E-2</v>
          </cell>
          <cell r="E9">
            <v>0.10000009999999999</v>
          </cell>
          <cell r="F9">
            <v>1</v>
          </cell>
          <cell r="G9">
            <v>0</v>
          </cell>
          <cell r="H9">
            <v>5</v>
          </cell>
          <cell r="I9">
            <v>4</v>
          </cell>
          <cell r="J9">
            <v>7</v>
          </cell>
          <cell r="K9">
            <v>10</v>
          </cell>
          <cell r="L9">
            <v>75</v>
          </cell>
          <cell r="M9">
            <v>3</v>
          </cell>
          <cell r="N9" t="str">
            <v>Fish_01_01_04</v>
          </cell>
          <cell r="O9">
            <v>1.3</v>
          </cell>
          <cell r="P9">
            <v>7</v>
          </cell>
          <cell r="Q9">
            <v>9</v>
          </cell>
          <cell r="R9">
            <v>1.01</v>
          </cell>
          <cell r="S9">
            <v>1.1100000000000001</v>
          </cell>
          <cell r="T9">
            <v>0.11</v>
          </cell>
          <cell r="U9">
            <v>0.21</v>
          </cell>
          <cell r="V9">
            <v>0.2</v>
          </cell>
          <cell r="W9">
            <v>0.12</v>
          </cell>
          <cell r="X9">
            <v>0.11</v>
          </cell>
          <cell r="Y9">
            <v>0.111</v>
          </cell>
          <cell r="Z9">
            <v>50</v>
          </cell>
          <cell r="AA9">
            <v>20</v>
          </cell>
          <cell r="AB9">
            <v>40</v>
          </cell>
          <cell r="AC9">
            <v>30</v>
          </cell>
          <cell r="AD9">
            <v>1</v>
          </cell>
          <cell r="AE9">
            <v>0</v>
          </cell>
          <cell r="AF9">
            <v>0</v>
          </cell>
          <cell r="AG9">
            <v>0</v>
          </cell>
          <cell r="AH9">
            <v>17</v>
          </cell>
          <cell r="AI9">
            <v>0.05</v>
          </cell>
          <cell r="AJ9">
            <v>2</v>
          </cell>
          <cell r="AK9">
            <v>10</v>
          </cell>
          <cell r="AL9">
            <v>2</v>
          </cell>
          <cell r="AM9">
            <v>10</v>
          </cell>
          <cell r="AN9">
            <v>13</v>
          </cell>
          <cell r="AO9">
            <v>17</v>
          </cell>
          <cell r="AP9">
            <v>23</v>
          </cell>
          <cell r="AQ9">
            <v>29</v>
          </cell>
          <cell r="AR9">
            <v>35</v>
          </cell>
          <cell r="AS9">
            <v>45</v>
          </cell>
          <cell r="AT9">
            <v>0</v>
          </cell>
          <cell r="AU9" t="str">
            <v>tex_0084_0085</v>
          </cell>
          <cell r="AV9" t="str">
            <v>Fish_01_01_04</v>
          </cell>
          <cell r="AW9" t="str">
            <v>Map_0001_01_Name</v>
          </cell>
          <cell r="AX9">
            <v>8.8999999999999996E-2</v>
          </cell>
          <cell r="AY9">
            <v>9.4600000000000004E-2</v>
          </cell>
          <cell r="AZ9">
            <v>0.1026</v>
          </cell>
          <cell r="BA9">
            <v>0.11459999999999999</v>
          </cell>
          <cell r="BB9">
            <v>0.13539999999999999</v>
          </cell>
          <cell r="BC9">
            <v>0.15859999999999999</v>
          </cell>
          <cell r="BD9">
            <v>0</v>
          </cell>
          <cell r="BE9">
            <v>5.4446000000000003</v>
          </cell>
          <cell r="BF9">
            <v>1.5</v>
          </cell>
        </row>
        <row r="10">
          <cell r="B10" t="str">
            <v>Fish_01_01_05</v>
          </cell>
          <cell r="C10">
            <v>5</v>
          </cell>
          <cell r="D10">
            <v>3.570064E-3</v>
          </cell>
          <cell r="E10">
            <v>0.10000009999999999</v>
          </cell>
          <cell r="F10">
            <v>1</v>
          </cell>
          <cell r="G10">
            <v>0</v>
          </cell>
          <cell r="H10">
            <v>5</v>
          </cell>
          <cell r="I10">
            <v>4</v>
          </cell>
          <cell r="J10">
            <v>7</v>
          </cell>
          <cell r="K10">
            <v>20</v>
          </cell>
          <cell r="L10">
            <v>75</v>
          </cell>
          <cell r="M10">
            <v>0</v>
          </cell>
          <cell r="N10" t="str">
            <v>Fish_01_01_05</v>
          </cell>
          <cell r="O10">
            <v>1.8</v>
          </cell>
          <cell r="P10">
            <v>7</v>
          </cell>
          <cell r="Q10">
            <v>9</v>
          </cell>
          <cell r="R10">
            <v>1.01</v>
          </cell>
          <cell r="S10">
            <v>1.1100000000000001</v>
          </cell>
          <cell r="T10">
            <v>0.11</v>
          </cell>
          <cell r="U10">
            <v>0.21</v>
          </cell>
          <cell r="V10">
            <v>0.2</v>
          </cell>
          <cell r="W10">
            <v>0.12</v>
          </cell>
          <cell r="X10">
            <v>0.11</v>
          </cell>
          <cell r="Y10">
            <v>0.111</v>
          </cell>
          <cell r="Z10">
            <v>5</v>
          </cell>
          <cell r="AA10">
            <v>15</v>
          </cell>
          <cell r="AB10">
            <v>10</v>
          </cell>
          <cell r="AC10">
            <v>40</v>
          </cell>
          <cell r="AD10">
            <v>1</v>
          </cell>
          <cell r="AE10">
            <v>0</v>
          </cell>
          <cell r="AF10">
            <v>0</v>
          </cell>
          <cell r="AG10">
            <v>0</v>
          </cell>
          <cell r="AH10">
            <v>17</v>
          </cell>
          <cell r="AI10">
            <v>0.05</v>
          </cell>
          <cell r="AJ10">
            <v>2</v>
          </cell>
          <cell r="AK10">
            <v>10</v>
          </cell>
          <cell r="AL10">
            <v>2</v>
          </cell>
          <cell r="AM10">
            <v>10</v>
          </cell>
          <cell r="AN10">
            <v>13</v>
          </cell>
          <cell r="AO10">
            <v>17</v>
          </cell>
          <cell r="AP10">
            <v>23</v>
          </cell>
          <cell r="AQ10">
            <v>29</v>
          </cell>
          <cell r="AR10">
            <v>35</v>
          </cell>
          <cell r="AS10">
            <v>45</v>
          </cell>
          <cell r="AT10">
            <v>0</v>
          </cell>
          <cell r="AU10" t="str">
            <v>tex_0002_0004</v>
          </cell>
          <cell r="AV10" t="str">
            <v>Fish_01_01_05</v>
          </cell>
          <cell r="AW10" t="str">
            <v>Map_0001_01_Name</v>
          </cell>
          <cell r="AX10">
            <v>0.27600000000000002</v>
          </cell>
          <cell r="AY10">
            <v>0.29349999999999998</v>
          </cell>
          <cell r="AZ10">
            <v>0.31850000000000001</v>
          </cell>
          <cell r="BA10">
            <v>0.35599999999999998</v>
          </cell>
          <cell r="BB10">
            <v>0.42099999999999999</v>
          </cell>
          <cell r="BC10">
            <v>0.49349999999999999</v>
          </cell>
          <cell r="BD10">
            <v>0</v>
          </cell>
          <cell r="BE10">
            <v>2.7223000000000002</v>
          </cell>
          <cell r="BF10">
            <v>1.5</v>
          </cell>
        </row>
        <row r="11">
          <cell r="B11" t="str">
            <v>Fish_01_01_06</v>
          </cell>
          <cell r="C11">
            <v>5</v>
          </cell>
          <cell r="D11">
            <v>0.13785108200000001</v>
          </cell>
          <cell r="E11">
            <v>0.10000009999999999</v>
          </cell>
          <cell r="F11">
            <v>4</v>
          </cell>
          <cell r="G11">
            <v>0</v>
          </cell>
          <cell r="H11">
            <v>2</v>
          </cell>
          <cell r="I11">
            <v>4</v>
          </cell>
          <cell r="J11">
            <v>7</v>
          </cell>
          <cell r="K11">
            <v>5</v>
          </cell>
          <cell r="L11">
            <v>175</v>
          </cell>
          <cell r="M11">
            <v>0</v>
          </cell>
          <cell r="N11" t="str">
            <v>Fish_01_01_06</v>
          </cell>
          <cell r="O11">
            <v>1.2</v>
          </cell>
          <cell r="P11">
            <v>7</v>
          </cell>
          <cell r="Q11">
            <v>9</v>
          </cell>
          <cell r="R11">
            <v>1.01</v>
          </cell>
          <cell r="S11">
            <v>1.1100000000000001</v>
          </cell>
          <cell r="T11">
            <v>0.11</v>
          </cell>
          <cell r="U11">
            <v>0.21</v>
          </cell>
          <cell r="V11">
            <v>0.2</v>
          </cell>
          <cell r="W11">
            <v>0.12</v>
          </cell>
          <cell r="X11">
            <v>0.11</v>
          </cell>
          <cell r="Y11">
            <v>0.111</v>
          </cell>
          <cell r="Z11">
            <v>5</v>
          </cell>
          <cell r="AA11">
            <v>15</v>
          </cell>
          <cell r="AB11">
            <v>10</v>
          </cell>
          <cell r="AC11">
            <v>45</v>
          </cell>
          <cell r="AD11">
            <v>1</v>
          </cell>
          <cell r="AE11">
            <v>0</v>
          </cell>
          <cell r="AF11">
            <v>0</v>
          </cell>
          <cell r="AG11">
            <v>0</v>
          </cell>
          <cell r="AH11">
            <v>32</v>
          </cell>
          <cell r="AI11">
            <v>0.05</v>
          </cell>
          <cell r="AJ11">
            <v>11</v>
          </cell>
          <cell r="AK11">
            <v>10</v>
          </cell>
          <cell r="AL11">
            <v>6</v>
          </cell>
          <cell r="AM11">
            <v>8</v>
          </cell>
          <cell r="AN11">
            <v>10</v>
          </cell>
          <cell r="AO11">
            <v>13</v>
          </cell>
          <cell r="AP11">
            <v>18</v>
          </cell>
          <cell r="AQ11">
            <v>22</v>
          </cell>
          <cell r="AR11">
            <v>26</v>
          </cell>
          <cell r="AS11">
            <v>34</v>
          </cell>
          <cell r="AT11">
            <v>0</v>
          </cell>
          <cell r="AU11" t="str">
            <v>tex_0101_0102</v>
          </cell>
          <cell r="AV11" t="str">
            <v>Fish_01_01_06</v>
          </cell>
          <cell r="AW11" t="str">
            <v>Map_0001_01_Name</v>
          </cell>
          <cell r="AX11">
            <v>0.122</v>
          </cell>
          <cell r="AY11">
            <v>0.12970000000000001</v>
          </cell>
          <cell r="AZ11">
            <v>0.14069999999999999</v>
          </cell>
          <cell r="BA11">
            <v>0.15720000000000001</v>
          </cell>
          <cell r="BB11">
            <v>0.18579999999999999</v>
          </cell>
          <cell r="BC11">
            <v>0.2177</v>
          </cell>
          <cell r="BD11">
            <v>0</v>
          </cell>
          <cell r="BE11">
            <v>5.4446000000000003</v>
          </cell>
          <cell r="BF11">
            <v>1</v>
          </cell>
        </row>
        <row r="12">
          <cell r="B12" t="str">
            <v>Fish_01_01_07</v>
          </cell>
          <cell r="C12">
            <v>5</v>
          </cell>
          <cell r="D12">
            <v>5.6019107999999998E-2</v>
          </cell>
          <cell r="E12">
            <v>0.10000009999999999</v>
          </cell>
          <cell r="F12">
            <v>5</v>
          </cell>
          <cell r="G12">
            <v>7</v>
          </cell>
          <cell r="H12">
            <v>2</v>
          </cell>
          <cell r="I12">
            <v>4</v>
          </cell>
          <cell r="J12">
            <v>6</v>
          </cell>
          <cell r="K12">
            <v>5</v>
          </cell>
          <cell r="L12">
            <v>250</v>
          </cell>
          <cell r="M12">
            <v>0</v>
          </cell>
          <cell r="N12" t="str">
            <v>Fish_01_01_07</v>
          </cell>
          <cell r="O12">
            <v>1.4</v>
          </cell>
          <cell r="P12">
            <v>5</v>
          </cell>
          <cell r="Q12">
            <v>7</v>
          </cell>
          <cell r="R12">
            <v>1.01</v>
          </cell>
          <cell r="S12">
            <v>1.1100000000000001</v>
          </cell>
          <cell r="T12">
            <v>0.11</v>
          </cell>
          <cell r="U12">
            <v>0.21</v>
          </cell>
          <cell r="V12">
            <v>0.2</v>
          </cell>
          <cell r="W12">
            <v>0.12</v>
          </cell>
          <cell r="X12">
            <v>0.11</v>
          </cell>
          <cell r="Y12">
            <v>0.111</v>
          </cell>
          <cell r="Z12">
            <v>5</v>
          </cell>
          <cell r="AA12">
            <v>30</v>
          </cell>
          <cell r="AB12">
            <v>0</v>
          </cell>
          <cell r="AC12">
            <v>50</v>
          </cell>
          <cell r="AD12">
            <v>1</v>
          </cell>
          <cell r="AE12">
            <v>0</v>
          </cell>
          <cell r="AF12">
            <v>0</v>
          </cell>
          <cell r="AG12">
            <v>0</v>
          </cell>
          <cell r="AH12">
            <v>37</v>
          </cell>
          <cell r="AI12">
            <v>0.05</v>
          </cell>
          <cell r="AJ12">
            <v>20</v>
          </cell>
          <cell r="AK12">
            <v>10</v>
          </cell>
          <cell r="AL12">
            <v>432</v>
          </cell>
          <cell r="AM12">
            <v>8</v>
          </cell>
          <cell r="AN12">
            <v>10</v>
          </cell>
          <cell r="AO12">
            <v>13</v>
          </cell>
          <cell r="AP12">
            <v>18</v>
          </cell>
          <cell r="AQ12">
            <v>22</v>
          </cell>
          <cell r="AR12">
            <v>26</v>
          </cell>
          <cell r="AS12">
            <v>34</v>
          </cell>
          <cell r="AT12">
            <v>2</v>
          </cell>
          <cell r="AU12" t="str">
            <v>tex_0148_0151</v>
          </cell>
          <cell r="AV12" t="str">
            <v>Fish_01_01_07</v>
          </cell>
          <cell r="AW12" t="str">
            <v>Map_0001_01_Name</v>
          </cell>
          <cell r="AX12">
            <v>0.27600000000000002</v>
          </cell>
          <cell r="AY12">
            <v>0.29349999999999998</v>
          </cell>
          <cell r="AZ12">
            <v>0.31850000000000001</v>
          </cell>
          <cell r="BA12">
            <v>0.35599999999999998</v>
          </cell>
          <cell r="BB12">
            <v>0.42099999999999999</v>
          </cell>
          <cell r="BC12">
            <v>0.49349999999999999</v>
          </cell>
          <cell r="BD12">
            <v>0</v>
          </cell>
          <cell r="BE12">
            <v>5.4446000000000003</v>
          </cell>
          <cell r="BF12">
            <v>1.5</v>
          </cell>
        </row>
        <row r="13">
          <cell r="B13" t="str">
            <v>Fish_01_01_08</v>
          </cell>
          <cell r="C13">
            <v>5</v>
          </cell>
          <cell r="D13">
            <v>0.286388535</v>
          </cell>
          <cell r="E13">
            <v>0.10000009999999999</v>
          </cell>
          <cell r="F13">
            <v>3</v>
          </cell>
          <cell r="G13">
            <v>0</v>
          </cell>
          <cell r="H13">
            <v>3</v>
          </cell>
          <cell r="I13">
            <v>4</v>
          </cell>
          <cell r="J13">
            <v>7</v>
          </cell>
          <cell r="K13">
            <v>5</v>
          </cell>
          <cell r="L13">
            <v>125</v>
          </cell>
          <cell r="M13">
            <v>0</v>
          </cell>
          <cell r="N13" t="str">
            <v>Fish_01_01_08</v>
          </cell>
          <cell r="O13">
            <v>1</v>
          </cell>
          <cell r="P13">
            <v>5</v>
          </cell>
          <cell r="Q13">
            <v>7</v>
          </cell>
          <cell r="R13">
            <v>1.01</v>
          </cell>
          <cell r="S13">
            <v>1.1100000000000001</v>
          </cell>
          <cell r="T13">
            <v>0.11</v>
          </cell>
          <cell r="U13">
            <v>0.21</v>
          </cell>
          <cell r="V13">
            <v>0.2</v>
          </cell>
          <cell r="W13">
            <v>0.12</v>
          </cell>
          <cell r="X13">
            <v>0.11</v>
          </cell>
          <cell r="Y13">
            <v>0.111</v>
          </cell>
          <cell r="Z13">
            <v>5</v>
          </cell>
          <cell r="AA13">
            <v>15</v>
          </cell>
          <cell r="AB13">
            <v>20</v>
          </cell>
          <cell r="AC13">
            <v>40</v>
          </cell>
          <cell r="AD13">
            <v>1</v>
          </cell>
          <cell r="AE13">
            <v>0</v>
          </cell>
          <cell r="AF13">
            <v>0</v>
          </cell>
          <cell r="AG13">
            <v>0</v>
          </cell>
          <cell r="AH13">
            <v>27</v>
          </cell>
          <cell r="AI13">
            <v>0.05</v>
          </cell>
          <cell r="AJ13">
            <v>9</v>
          </cell>
          <cell r="AK13">
            <v>10</v>
          </cell>
          <cell r="AL13">
            <v>3</v>
          </cell>
          <cell r="AM13">
            <v>9</v>
          </cell>
          <cell r="AN13">
            <v>11</v>
          </cell>
          <cell r="AO13">
            <v>14</v>
          </cell>
          <cell r="AP13">
            <v>19</v>
          </cell>
          <cell r="AQ13">
            <v>24</v>
          </cell>
          <cell r="AR13">
            <v>29</v>
          </cell>
          <cell r="AS13">
            <v>37</v>
          </cell>
          <cell r="AT13">
            <v>0</v>
          </cell>
          <cell r="AU13" t="str">
            <v>tex_0115</v>
          </cell>
          <cell r="AV13" t="str">
            <v>Fish_01_01_08</v>
          </cell>
          <cell r="AW13" t="str">
            <v>Map_0001_01_Name</v>
          </cell>
          <cell r="AX13">
            <v>6.7000000000000004E-2</v>
          </cell>
          <cell r="AY13">
            <v>7.1199999999999999E-2</v>
          </cell>
          <cell r="AZ13">
            <v>7.7200000000000005E-2</v>
          </cell>
          <cell r="BA13">
            <v>8.6199999999999999E-2</v>
          </cell>
          <cell r="BB13">
            <v>0.1018</v>
          </cell>
          <cell r="BC13">
            <v>0.1192</v>
          </cell>
          <cell r="BD13">
            <v>0</v>
          </cell>
          <cell r="BE13">
            <v>5.4446000000000003</v>
          </cell>
          <cell r="BF13">
            <v>2.5</v>
          </cell>
        </row>
        <row r="14">
          <cell r="B14" t="str">
            <v>Fish_01_01_09</v>
          </cell>
          <cell r="C14">
            <v>5</v>
          </cell>
          <cell r="D14">
            <v>4.8353299999999997E-3</v>
          </cell>
          <cell r="E14">
            <v>0.10000009999999999</v>
          </cell>
          <cell r="F14">
            <v>1</v>
          </cell>
          <cell r="G14">
            <v>0</v>
          </cell>
          <cell r="H14">
            <v>5</v>
          </cell>
          <cell r="I14">
            <v>4</v>
          </cell>
          <cell r="J14">
            <v>7</v>
          </cell>
          <cell r="K14">
            <v>35</v>
          </cell>
          <cell r="L14">
            <v>75</v>
          </cell>
          <cell r="M14">
            <v>0</v>
          </cell>
          <cell r="N14" t="str">
            <v>Fish_01_01_09</v>
          </cell>
          <cell r="O14">
            <v>1.5</v>
          </cell>
          <cell r="P14">
            <v>5</v>
          </cell>
          <cell r="Q14">
            <v>7</v>
          </cell>
          <cell r="R14">
            <v>1.01</v>
          </cell>
          <cell r="S14">
            <v>1.1100000000000001</v>
          </cell>
          <cell r="T14">
            <v>0.11</v>
          </cell>
          <cell r="U14">
            <v>0.21</v>
          </cell>
          <cell r="V14">
            <v>0.2</v>
          </cell>
          <cell r="W14">
            <v>0.12</v>
          </cell>
          <cell r="X14">
            <v>0.11</v>
          </cell>
          <cell r="Y14">
            <v>0.111</v>
          </cell>
          <cell r="Z14">
            <v>5</v>
          </cell>
          <cell r="AA14">
            <v>15</v>
          </cell>
          <cell r="AB14">
            <v>10</v>
          </cell>
          <cell r="AC14">
            <v>40</v>
          </cell>
          <cell r="AD14">
            <v>1</v>
          </cell>
          <cell r="AE14">
            <v>0</v>
          </cell>
          <cell r="AF14">
            <v>0</v>
          </cell>
          <cell r="AG14">
            <v>0</v>
          </cell>
          <cell r="AH14">
            <v>17</v>
          </cell>
          <cell r="AI14">
            <v>0.05</v>
          </cell>
          <cell r="AJ14">
            <v>2</v>
          </cell>
          <cell r="AK14">
            <v>10</v>
          </cell>
          <cell r="AL14">
            <v>2</v>
          </cell>
          <cell r="AM14">
            <v>11</v>
          </cell>
          <cell r="AN14">
            <v>15</v>
          </cell>
          <cell r="AO14">
            <v>19</v>
          </cell>
          <cell r="AP14">
            <v>26</v>
          </cell>
          <cell r="AQ14">
            <v>33</v>
          </cell>
          <cell r="AR14">
            <v>40</v>
          </cell>
          <cell r="AS14">
            <v>51</v>
          </cell>
          <cell r="AT14">
            <v>0</v>
          </cell>
          <cell r="AU14" t="str">
            <v>tex_0126_0127</v>
          </cell>
          <cell r="AV14" t="str">
            <v>Fish_01_01_09</v>
          </cell>
          <cell r="AW14" t="str">
            <v>Map_0001_01_Name</v>
          </cell>
          <cell r="AX14">
            <v>0.254</v>
          </cell>
          <cell r="AY14">
            <v>0.27010000000000001</v>
          </cell>
          <cell r="AZ14">
            <v>0.29310000000000003</v>
          </cell>
          <cell r="BA14">
            <v>0.3276</v>
          </cell>
          <cell r="BB14">
            <v>0.38740000000000002</v>
          </cell>
          <cell r="BC14">
            <v>0.4541</v>
          </cell>
          <cell r="BD14">
            <v>0</v>
          </cell>
          <cell r="BE14">
            <v>5.4446000000000003</v>
          </cell>
          <cell r="BF14">
            <v>1.8</v>
          </cell>
        </row>
        <row r="15">
          <cell r="B15" t="str">
            <v>Fish_01_01_10</v>
          </cell>
          <cell r="C15">
            <v>5</v>
          </cell>
          <cell r="D15">
            <v>6.4847134000000001E-2</v>
          </cell>
          <cell r="E15">
            <v>0.10000009999999999</v>
          </cell>
          <cell r="F15">
            <v>3</v>
          </cell>
          <cell r="G15">
            <v>0</v>
          </cell>
          <cell r="H15">
            <v>3</v>
          </cell>
          <cell r="I15">
            <v>4</v>
          </cell>
          <cell r="J15">
            <v>7</v>
          </cell>
          <cell r="K15">
            <v>5</v>
          </cell>
          <cell r="L15">
            <v>125</v>
          </cell>
          <cell r="M15">
            <v>0</v>
          </cell>
          <cell r="N15" t="str">
            <v>Fish_01_01_10</v>
          </cell>
          <cell r="O15">
            <v>0.8</v>
          </cell>
          <cell r="P15">
            <v>5</v>
          </cell>
          <cell r="Q15">
            <v>7</v>
          </cell>
          <cell r="R15">
            <v>1.01</v>
          </cell>
          <cell r="S15">
            <v>1.1100000000000001</v>
          </cell>
          <cell r="T15">
            <v>0.11</v>
          </cell>
          <cell r="U15">
            <v>0.21</v>
          </cell>
          <cell r="V15">
            <v>0.2</v>
          </cell>
          <cell r="W15">
            <v>0.12</v>
          </cell>
          <cell r="X15">
            <v>0.11</v>
          </cell>
          <cell r="Y15">
            <v>0.111</v>
          </cell>
          <cell r="Z15">
            <v>5</v>
          </cell>
          <cell r="AA15">
            <v>15</v>
          </cell>
          <cell r="AB15">
            <v>20</v>
          </cell>
          <cell r="AC15">
            <v>40</v>
          </cell>
          <cell r="AD15">
            <v>1</v>
          </cell>
          <cell r="AE15">
            <v>0</v>
          </cell>
          <cell r="AF15">
            <v>0</v>
          </cell>
          <cell r="AG15">
            <v>0</v>
          </cell>
          <cell r="AH15">
            <v>27</v>
          </cell>
          <cell r="AI15">
            <v>0.05</v>
          </cell>
          <cell r="AJ15">
            <v>8</v>
          </cell>
          <cell r="AK15">
            <v>10</v>
          </cell>
          <cell r="AL15">
            <v>6</v>
          </cell>
          <cell r="AM15">
            <v>9</v>
          </cell>
          <cell r="AN15">
            <v>11</v>
          </cell>
          <cell r="AO15">
            <v>14</v>
          </cell>
          <cell r="AP15">
            <v>19</v>
          </cell>
          <cell r="AQ15">
            <v>24</v>
          </cell>
          <cell r="AR15">
            <v>29</v>
          </cell>
          <cell r="AS15">
            <v>37</v>
          </cell>
          <cell r="AT15">
            <v>0</v>
          </cell>
          <cell r="AU15" t="str">
            <v>tex_0144_0146</v>
          </cell>
          <cell r="AV15" t="str">
            <v>Fish_01_01_10</v>
          </cell>
          <cell r="AW15" t="str">
            <v>Map_0001_01_Name</v>
          </cell>
          <cell r="AX15">
            <v>0.13300000000000001</v>
          </cell>
          <cell r="AY15">
            <v>0.1414</v>
          </cell>
          <cell r="AZ15">
            <v>0.15340000000000001</v>
          </cell>
          <cell r="BA15">
            <v>0.1714</v>
          </cell>
          <cell r="BB15">
            <v>0.2026</v>
          </cell>
          <cell r="BC15">
            <v>0.2374</v>
          </cell>
          <cell r="BD15">
            <v>0</v>
          </cell>
          <cell r="BE15">
            <v>5.4446000000000003</v>
          </cell>
          <cell r="BF15">
            <v>1.5</v>
          </cell>
        </row>
        <row r="16">
          <cell r="B16" t="str">
            <v>Fish_01_01_11</v>
          </cell>
          <cell r="C16">
            <v>5</v>
          </cell>
          <cell r="D16">
            <v>4.0873157E-2</v>
          </cell>
          <cell r="E16">
            <v>0.10000009999999999</v>
          </cell>
          <cell r="F16">
            <v>5</v>
          </cell>
          <cell r="G16">
            <v>6</v>
          </cell>
          <cell r="H16">
            <v>2</v>
          </cell>
          <cell r="I16">
            <v>4</v>
          </cell>
          <cell r="J16">
            <v>7</v>
          </cell>
          <cell r="K16">
            <v>5</v>
          </cell>
          <cell r="L16">
            <v>250</v>
          </cell>
          <cell r="M16">
            <v>0</v>
          </cell>
          <cell r="N16" t="str">
            <v>Fish_01_01_11</v>
          </cell>
          <cell r="O16">
            <v>0.9</v>
          </cell>
          <cell r="P16">
            <v>5</v>
          </cell>
          <cell r="Q16">
            <v>7</v>
          </cell>
          <cell r="R16">
            <v>1.01</v>
          </cell>
          <cell r="S16">
            <v>1.1100000000000001</v>
          </cell>
          <cell r="T16">
            <v>0.11</v>
          </cell>
          <cell r="U16">
            <v>0.21</v>
          </cell>
          <cell r="V16">
            <v>0.2</v>
          </cell>
          <cell r="W16">
            <v>0.12</v>
          </cell>
          <cell r="X16">
            <v>0.11</v>
          </cell>
          <cell r="Y16">
            <v>0.111</v>
          </cell>
          <cell r="Z16">
            <v>5</v>
          </cell>
          <cell r="AA16">
            <v>30</v>
          </cell>
          <cell r="AB16">
            <v>0</v>
          </cell>
          <cell r="AC16">
            <v>50</v>
          </cell>
          <cell r="AD16">
            <v>1</v>
          </cell>
          <cell r="AE16">
            <v>0</v>
          </cell>
          <cell r="AF16">
            <v>0</v>
          </cell>
          <cell r="AG16">
            <v>0</v>
          </cell>
          <cell r="AH16">
            <v>37</v>
          </cell>
          <cell r="AI16">
            <v>0.05</v>
          </cell>
          <cell r="AJ16">
            <v>20</v>
          </cell>
          <cell r="AK16">
            <v>10</v>
          </cell>
          <cell r="AL16">
            <v>144</v>
          </cell>
          <cell r="AM16">
            <v>8</v>
          </cell>
          <cell r="AN16">
            <v>10</v>
          </cell>
          <cell r="AO16">
            <v>13</v>
          </cell>
          <cell r="AP16">
            <v>18</v>
          </cell>
          <cell r="AQ16">
            <v>22</v>
          </cell>
          <cell r="AR16">
            <v>26</v>
          </cell>
          <cell r="AS16">
            <v>34</v>
          </cell>
          <cell r="AT16">
            <v>0</v>
          </cell>
          <cell r="AU16" t="str">
            <v>tex_0150_0176</v>
          </cell>
          <cell r="AV16" t="str">
            <v>Fish_01_01_11</v>
          </cell>
          <cell r="AW16" t="str">
            <v>Map_0001_01_Name</v>
          </cell>
          <cell r="AX16">
            <v>0.309</v>
          </cell>
          <cell r="AY16">
            <v>0.3286</v>
          </cell>
          <cell r="AZ16">
            <v>0.35659999999999997</v>
          </cell>
          <cell r="BA16">
            <v>0.39860000000000001</v>
          </cell>
          <cell r="BB16">
            <v>0.47139999999999999</v>
          </cell>
          <cell r="BC16">
            <v>0.55259999999999998</v>
          </cell>
          <cell r="BD16">
            <v>0</v>
          </cell>
          <cell r="BE16">
            <v>5.4446000000000003</v>
          </cell>
          <cell r="BF16">
            <v>1.5</v>
          </cell>
        </row>
        <row r="17">
          <cell r="B17" t="str">
            <v>Fish_01_01_12</v>
          </cell>
          <cell r="C17">
            <v>5</v>
          </cell>
          <cell r="D17">
            <v>8.0873261000000002E-2</v>
          </cell>
          <cell r="E17">
            <v>0.10000009999999999</v>
          </cell>
          <cell r="F17">
            <v>2</v>
          </cell>
          <cell r="G17">
            <v>0</v>
          </cell>
          <cell r="H17">
            <v>4</v>
          </cell>
          <cell r="I17">
            <v>4</v>
          </cell>
          <cell r="J17">
            <v>7</v>
          </cell>
          <cell r="K17">
            <v>10</v>
          </cell>
          <cell r="L17">
            <v>100</v>
          </cell>
          <cell r="M17">
            <v>0</v>
          </cell>
          <cell r="N17" t="str">
            <v>Fish_01_01_12</v>
          </cell>
          <cell r="O17">
            <v>0.8</v>
          </cell>
          <cell r="P17">
            <v>5</v>
          </cell>
          <cell r="Q17">
            <v>7</v>
          </cell>
          <cell r="R17">
            <v>1.01</v>
          </cell>
          <cell r="S17">
            <v>1.1100000000000001</v>
          </cell>
          <cell r="T17">
            <v>0.11</v>
          </cell>
          <cell r="U17">
            <v>0.21</v>
          </cell>
          <cell r="V17">
            <v>0.2</v>
          </cell>
          <cell r="W17">
            <v>0.12</v>
          </cell>
          <cell r="X17">
            <v>0.11</v>
          </cell>
          <cell r="Y17">
            <v>0.111</v>
          </cell>
          <cell r="Z17">
            <v>5</v>
          </cell>
          <cell r="AA17">
            <v>10</v>
          </cell>
          <cell r="AB17">
            <v>30</v>
          </cell>
          <cell r="AC17">
            <v>35</v>
          </cell>
          <cell r="AD17">
            <v>1</v>
          </cell>
          <cell r="AE17">
            <v>0</v>
          </cell>
          <cell r="AF17">
            <v>0</v>
          </cell>
          <cell r="AG17">
            <v>0</v>
          </cell>
          <cell r="AH17">
            <v>22</v>
          </cell>
          <cell r="AI17">
            <v>0.05</v>
          </cell>
          <cell r="AJ17">
            <v>3</v>
          </cell>
          <cell r="AK17">
            <v>10</v>
          </cell>
          <cell r="AL17">
            <v>2</v>
          </cell>
          <cell r="AM17">
            <v>9</v>
          </cell>
          <cell r="AN17">
            <v>12</v>
          </cell>
          <cell r="AO17">
            <v>15</v>
          </cell>
          <cell r="AP17">
            <v>20</v>
          </cell>
          <cell r="AQ17">
            <v>26</v>
          </cell>
          <cell r="AR17">
            <v>31</v>
          </cell>
          <cell r="AS17">
            <v>40</v>
          </cell>
          <cell r="AT17">
            <v>0</v>
          </cell>
          <cell r="AU17" t="str">
            <v>tex_0144_0146_03</v>
          </cell>
          <cell r="AV17" t="str">
            <v>Fish_01_01_12</v>
          </cell>
          <cell r="AW17" t="str">
            <v>Map_0001_01_Name</v>
          </cell>
          <cell r="AX17">
            <v>7.8E-2</v>
          </cell>
          <cell r="AY17">
            <v>8.2900000000000001E-2</v>
          </cell>
          <cell r="AZ17">
            <v>8.9899999999999994E-2</v>
          </cell>
          <cell r="BA17">
            <v>0.1004</v>
          </cell>
          <cell r="BB17">
            <v>0.1186</v>
          </cell>
          <cell r="BC17">
            <v>0.1389</v>
          </cell>
          <cell r="BD17">
            <v>0</v>
          </cell>
          <cell r="BE17">
            <v>5.4446000000000003</v>
          </cell>
          <cell r="BF17">
            <v>1.5</v>
          </cell>
        </row>
        <row r="18">
          <cell r="B18" t="str">
            <v>Fish_01_01_13</v>
          </cell>
          <cell r="C18">
            <v>5</v>
          </cell>
          <cell r="D18">
            <v>2.1018314999999999E-2</v>
          </cell>
          <cell r="E18">
            <v>0.10000009999999999</v>
          </cell>
          <cell r="F18">
            <v>2</v>
          </cell>
          <cell r="G18">
            <v>0</v>
          </cell>
          <cell r="H18">
            <v>4</v>
          </cell>
          <cell r="I18">
            <v>4</v>
          </cell>
          <cell r="J18">
            <v>7</v>
          </cell>
          <cell r="K18">
            <v>5</v>
          </cell>
          <cell r="L18">
            <v>100</v>
          </cell>
          <cell r="M18">
            <v>0</v>
          </cell>
          <cell r="N18" t="str">
            <v>Fish_01_01_13</v>
          </cell>
          <cell r="O18">
            <v>0.9</v>
          </cell>
          <cell r="P18">
            <v>5</v>
          </cell>
          <cell r="Q18">
            <v>7</v>
          </cell>
          <cell r="R18">
            <v>1.01</v>
          </cell>
          <cell r="S18">
            <v>1.1100000000000001</v>
          </cell>
          <cell r="T18">
            <v>0.11</v>
          </cell>
          <cell r="U18">
            <v>0.21</v>
          </cell>
          <cell r="V18">
            <v>0.2</v>
          </cell>
          <cell r="W18">
            <v>0.12</v>
          </cell>
          <cell r="X18">
            <v>0.11</v>
          </cell>
          <cell r="Y18">
            <v>0.111</v>
          </cell>
          <cell r="Z18">
            <v>5</v>
          </cell>
          <cell r="AA18">
            <v>15</v>
          </cell>
          <cell r="AB18">
            <v>10</v>
          </cell>
          <cell r="AC18">
            <v>40</v>
          </cell>
          <cell r="AD18">
            <v>1</v>
          </cell>
          <cell r="AE18">
            <v>0</v>
          </cell>
          <cell r="AF18">
            <v>0</v>
          </cell>
          <cell r="AG18">
            <v>0</v>
          </cell>
          <cell r="AH18">
            <v>22</v>
          </cell>
          <cell r="AI18">
            <v>0.05</v>
          </cell>
          <cell r="AJ18">
            <v>3</v>
          </cell>
          <cell r="AK18">
            <v>10</v>
          </cell>
          <cell r="AL18">
            <v>2</v>
          </cell>
          <cell r="AM18">
            <v>9</v>
          </cell>
          <cell r="AN18">
            <v>12</v>
          </cell>
          <cell r="AO18">
            <v>15</v>
          </cell>
          <cell r="AP18">
            <v>20</v>
          </cell>
          <cell r="AQ18">
            <v>26</v>
          </cell>
          <cell r="AR18">
            <v>31</v>
          </cell>
          <cell r="AS18">
            <v>40</v>
          </cell>
          <cell r="AT18">
            <v>0</v>
          </cell>
          <cell r="AU18" t="str">
            <v>tex_0147_0161</v>
          </cell>
          <cell r="AV18" t="str">
            <v>Fish_01_01_13</v>
          </cell>
          <cell r="AW18" t="str">
            <v>Map_0001_01_Name</v>
          </cell>
          <cell r="AX18">
            <v>0.155</v>
          </cell>
          <cell r="AY18">
            <v>0.1648</v>
          </cell>
          <cell r="AZ18">
            <v>0.17879999999999999</v>
          </cell>
          <cell r="BA18">
            <v>0.19980000000000001</v>
          </cell>
          <cell r="BB18">
            <v>0.23619999999999999</v>
          </cell>
          <cell r="BC18">
            <v>0.27679999999999999</v>
          </cell>
          <cell r="BD18">
            <v>0</v>
          </cell>
          <cell r="BE18">
            <v>3.6297999999999999</v>
          </cell>
          <cell r="BF18">
            <v>1.5</v>
          </cell>
        </row>
        <row r="19">
          <cell r="B19" t="str">
            <v>Fish_01_01_14</v>
          </cell>
          <cell r="C19">
            <v>5</v>
          </cell>
          <cell r="D19">
            <v>6.1871018999999999E-2</v>
          </cell>
          <cell r="E19">
            <v>0.10000009999999999</v>
          </cell>
          <cell r="F19">
            <v>4</v>
          </cell>
          <cell r="G19">
            <v>0</v>
          </cell>
          <cell r="H19">
            <v>2</v>
          </cell>
          <cell r="I19">
            <v>4</v>
          </cell>
          <cell r="J19">
            <v>7</v>
          </cell>
          <cell r="K19">
            <v>5</v>
          </cell>
          <cell r="L19">
            <v>175</v>
          </cell>
          <cell r="M19">
            <v>0</v>
          </cell>
          <cell r="N19" t="str">
            <v>Fish_01_01_14</v>
          </cell>
          <cell r="O19">
            <v>0.9</v>
          </cell>
          <cell r="P19">
            <v>5</v>
          </cell>
          <cell r="Q19">
            <v>7</v>
          </cell>
          <cell r="R19">
            <v>1.01</v>
          </cell>
          <cell r="S19">
            <v>1.1100000000000001</v>
          </cell>
          <cell r="T19">
            <v>0.11</v>
          </cell>
          <cell r="U19">
            <v>0.21</v>
          </cell>
          <cell r="V19">
            <v>0.2</v>
          </cell>
          <cell r="W19">
            <v>0.12</v>
          </cell>
          <cell r="X19">
            <v>0.11</v>
          </cell>
          <cell r="Y19">
            <v>0.111</v>
          </cell>
          <cell r="Z19">
            <v>5</v>
          </cell>
          <cell r="AA19">
            <v>15</v>
          </cell>
          <cell r="AB19">
            <v>10</v>
          </cell>
          <cell r="AC19">
            <v>45</v>
          </cell>
          <cell r="AD19">
            <v>1</v>
          </cell>
          <cell r="AE19">
            <v>0</v>
          </cell>
          <cell r="AF19">
            <v>0</v>
          </cell>
          <cell r="AG19">
            <v>0</v>
          </cell>
          <cell r="AH19">
            <v>32</v>
          </cell>
          <cell r="AI19">
            <v>0.05</v>
          </cell>
          <cell r="AJ19">
            <v>11</v>
          </cell>
          <cell r="AK19">
            <v>10</v>
          </cell>
          <cell r="AL19">
            <v>6</v>
          </cell>
          <cell r="AM19">
            <v>8</v>
          </cell>
          <cell r="AN19">
            <v>10</v>
          </cell>
          <cell r="AO19">
            <v>13</v>
          </cell>
          <cell r="AP19">
            <v>18</v>
          </cell>
          <cell r="AQ19">
            <v>22</v>
          </cell>
          <cell r="AR19">
            <v>26</v>
          </cell>
          <cell r="AS19">
            <v>34</v>
          </cell>
          <cell r="AT19">
            <v>0</v>
          </cell>
          <cell r="AU19" t="str">
            <v>tex_0148_0151</v>
          </cell>
          <cell r="AV19" t="str">
            <v>Fish_01_01_14</v>
          </cell>
          <cell r="AW19" t="str">
            <v>Map_0001_01_Name</v>
          </cell>
          <cell r="AX19">
            <v>0.17699999999999999</v>
          </cell>
          <cell r="AY19">
            <v>0.18820000000000001</v>
          </cell>
          <cell r="AZ19">
            <v>0.20419999999999999</v>
          </cell>
          <cell r="BA19">
            <v>0.22819999999999999</v>
          </cell>
          <cell r="BB19">
            <v>0.26979999999999998</v>
          </cell>
          <cell r="BC19">
            <v>0.31619999999999998</v>
          </cell>
          <cell r="BD19">
            <v>0</v>
          </cell>
          <cell r="BE19">
            <v>5.4446000000000003</v>
          </cell>
          <cell r="BF19">
            <v>1.5</v>
          </cell>
        </row>
        <row r="20">
          <cell r="B20" t="str">
            <v>Fish_01_02_01</v>
          </cell>
          <cell r="C20">
            <v>5</v>
          </cell>
          <cell r="D20">
            <v>0.40896269299999999</v>
          </cell>
          <cell r="E20">
            <v>0.10000009999999999</v>
          </cell>
          <cell r="F20">
            <v>3</v>
          </cell>
          <cell r="G20">
            <v>0</v>
          </cell>
          <cell r="H20">
            <v>3</v>
          </cell>
          <cell r="I20">
            <v>4</v>
          </cell>
          <cell r="J20">
            <v>7</v>
          </cell>
          <cell r="K20">
            <v>5</v>
          </cell>
          <cell r="L20">
            <v>175</v>
          </cell>
          <cell r="M20">
            <v>0</v>
          </cell>
          <cell r="N20" t="str">
            <v>Fish_01_02_01</v>
          </cell>
          <cell r="O20">
            <v>0.7</v>
          </cell>
          <cell r="P20">
            <v>5</v>
          </cell>
          <cell r="Q20">
            <v>7</v>
          </cell>
          <cell r="R20">
            <v>1.01</v>
          </cell>
          <cell r="S20">
            <v>1.1100000000000001</v>
          </cell>
          <cell r="T20">
            <v>0.11</v>
          </cell>
          <cell r="U20">
            <v>0.21</v>
          </cell>
          <cell r="V20">
            <v>0.2</v>
          </cell>
          <cell r="W20">
            <v>0.12</v>
          </cell>
          <cell r="X20">
            <v>0.11</v>
          </cell>
          <cell r="Y20">
            <v>0.111</v>
          </cell>
          <cell r="Z20">
            <v>5</v>
          </cell>
          <cell r="AA20">
            <v>5</v>
          </cell>
          <cell r="AB20">
            <v>10</v>
          </cell>
          <cell r="AC20">
            <v>40</v>
          </cell>
          <cell r="AD20">
            <v>1</v>
          </cell>
          <cell r="AE20">
            <v>0</v>
          </cell>
          <cell r="AF20">
            <v>0</v>
          </cell>
          <cell r="AG20">
            <v>0</v>
          </cell>
          <cell r="AH20">
            <v>27</v>
          </cell>
          <cell r="AI20">
            <v>0.05</v>
          </cell>
          <cell r="AJ20">
            <v>19</v>
          </cell>
          <cell r="AK20">
            <v>10</v>
          </cell>
          <cell r="AL20">
            <v>18</v>
          </cell>
          <cell r="AM20">
            <v>13</v>
          </cell>
          <cell r="AN20">
            <v>17</v>
          </cell>
          <cell r="AO20">
            <v>22</v>
          </cell>
          <cell r="AP20">
            <v>30</v>
          </cell>
          <cell r="AQ20">
            <v>38</v>
          </cell>
          <cell r="AR20">
            <v>47</v>
          </cell>
          <cell r="AS20">
            <v>59</v>
          </cell>
          <cell r="AT20">
            <v>0</v>
          </cell>
          <cell r="AU20" t="str">
            <v>tex_0002_0004_02</v>
          </cell>
          <cell r="AV20" t="str">
            <v>Fish_01_02_01</v>
          </cell>
          <cell r="AW20" t="str">
            <v>Map_0001_02_Name</v>
          </cell>
          <cell r="AX20">
            <v>7.8E-2</v>
          </cell>
          <cell r="AY20">
            <v>8.2900000000000001E-2</v>
          </cell>
          <cell r="AZ20">
            <v>8.9899999999999994E-2</v>
          </cell>
          <cell r="BA20">
            <v>0.1004</v>
          </cell>
          <cell r="BB20">
            <v>0.1186</v>
          </cell>
          <cell r="BC20">
            <v>0.1389</v>
          </cell>
          <cell r="BD20">
            <v>0</v>
          </cell>
          <cell r="BE20">
            <v>1.5556000000000001</v>
          </cell>
          <cell r="BF20">
            <v>2</v>
          </cell>
        </row>
        <row r="21">
          <cell r="B21" t="str">
            <v>Fish_01_02_02</v>
          </cell>
          <cell r="C21">
            <v>5</v>
          </cell>
          <cell r="D21">
            <v>6.5429139999999997E-2</v>
          </cell>
          <cell r="E21">
            <v>0.10000009999999999</v>
          </cell>
          <cell r="F21">
            <v>1</v>
          </cell>
          <cell r="G21">
            <v>0</v>
          </cell>
          <cell r="H21">
            <v>5</v>
          </cell>
          <cell r="I21">
            <v>4</v>
          </cell>
          <cell r="J21">
            <v>7</v>
          </cell>
          <cell r="K21">
            <v>25</v>
          </cell>
          <cell r="L21">
            <v>105</v>
          </cell>
          <cell r="M21">
            <v>3</v>
          </cell>
          <cell r="N21" t="str">
            <v>Fish_01_02_02</v>
          </cell>
          <cell r="O21">
            <v>1.3</v>
          </cell>
          <cell r="P21">
            <v>5</v>
          </cell>
          <cell r="Q21">
            <v>7</v>
          </cell>
          <cell r="R21">
            <v>1.01</v>
          </cell>
          <cell r="S21">
            <v>1.1100000000000001</v>
          </cell>
          <cell r="T21">
            <v>0.11</v>
          </cell>
          <cell r="U21">
            <v>0.21</v>
          </cell>
          <cell r="V21">
            <v>0.2</v>
          </cell>
          <cell r="W21">
            <v>0.12</v>
          </cell>
          <cell r="X21">
            <v>0.11</v>
          </cell>
          <cell r="Y21">
            <v>0.111</v>
          </cell>
          <cell r="Z21">
            <v>15</v>
          </cell>
          <cell r="AA21">
            <v>10</v>
          </cell>
          <cell r="AB21">
            <v>30</v>
          </cell>
          <cell r="AC21">
            <v>35</v>
          </cell>
          <cell r="AD21">
            <v>1</v>
          </cell>
          <cell r="AE21">
            <v>0</v>
          </cell>
          <cell r="AF21">
            <v>0</v>
          </cell>
          <cell r="AG21">
            <v>0</v>
          </cell>
          <cell r="AH21">
            <v>17</v>
          </cell>
          <cell r="AI21">
            <v>0.05</v>
          </cell>
          <cell r="AJ21">
            <v>8</v>
          </cell>
          <cell r="AK21">
            <v>10</v>
          </cell>
          <cell r="AL21">
            <v>2</v>
          </cell>
          <cell r="AM21">
            <v>16</v>
          </cell>
          <cell r="AN21">
            <v>22</v>
          </cell>
          <cell r="AO21">
            <v>28</v>
          </cell>
          <cell r="AP21">
            <v>38</v>
          </cell>
          <cell r="AQ21">
            <v>49</v>
          </cell>
          <cell r="AR21">
            <v>60</v>
          </cell>
          <cell r="AS21">
            <v>76</v>
          </cell>
          <cell r="AT21">
            <v>0</v>
          </cell>
          <cell r="AU21" t="str">
            <v>tex_0084_0085_02</v>
          </cell>
          <cell r="AV21" t="str">
            <v>Fish_01_02_02</v>
          </cell>
          <cell r="AW21" t="str">
            <v>Map_0001_02_Name</v>
          </cell>
          <cell r="AX21">
            <v>0.13300000000000001</v>
          </cell>
          <cell r="AY21">
            <v>0.1414</v>
          </cell>
          <cell r="AZ21">
            <v>0.15340000000000001</v>
          </cell>
          <cell r="BA21">
            <v>0.1714</v>
          </cell>
          <cell r="BB21">
            <v>0.2026</v>
          </cell>
          <cell r="BC21">
            <v>0.2374</v>
          </cell>
          <cell r="BD21">
            <v>0</v>
          </cell>
          <cell r="BE21">
            <v>5.4446000000000003</v>
          </cell>
          <cell r="BF21">
            <v>2</v>
          </cell>
        </row>
        <row r="22">
          <cell r="B22" t="str">
            <v>Fish_01_02_03</v>
          </cell>
          <cell r="C22">
            <v>5</v>
          </cell>
          <cell r="D22">
            <v>6.1743470000000002E-3</v>
          </cell>
          <cell r="E22">
            <v>0.10000009999999999</v>
          </cell>
          <cell r="F22">
            <v>1</v>
          </cell>
          <cell r="G22">
            <v>0</v>
          </cell>
          <cell r="H22">
            <v>5</v>
          </cell>
          <cell r="I22">
            <v>4</v>
          </cell>
          <cell r="J22">
            <v>7</v>
          </cell>
          <cell r="K22">
            <v>5</v>
          </cell>
          <cell r="L22">
            <v>105</v>
          </cell>
          <cell r="M22">
            <v>3</v>
          </cell>
          <cell r="N22" t="str">
            <v>Fish_01_02_03</v>
          </cell>
          <cell r="O22">
            <v>1.7</v>
          </cell>
          <cell r="P22">
            <v>5</v>
          </cell>
          <cell r="Q22">
            <v>7</v>
          </cell>
          <cell r="R22">
            <v>1.01</v>
          </cell>
          <cell r="S22">
            <v>1.1100000000000001</v>
          </cell>
          <cell r="T22">
            <v>0.11</v>
          </cell>
          <cell r="U22">
            <v>0.21</v>
          </cell>
          <cell r="V22">
            <v>0.2</v>
          </cell>
          <cell r="W22">
            <v>0.12</v>
          </cell>
          <cell r="X22">
            <v>0.11</v>
          </cell>
          <cell r="Y22">
            <v>0.111</v>
          </cell>
          <cell r="Z22">
            <v>5</v>
          </cell>
          <cell r="AA22">
            <v>5</v>
          </cell>
          <cell r="AB22">
            <v>30</v>
          </cell>
          <cell r="AC22">
            <v>35</v>
          </cell>
          <cell r="AD22">
            <v>1</v>
          </cell>
          <cell r="AE22">
            <v>0</v>
          </cell>
          <cell r="AF22">
            <v>0</v>
          </cell>
          <cell r="AG22">
            <v>0</v>
          </cell>
          <cell r="AH22">
            <v>17</v>
          </cell>
          <cell r="AI22">
            <v>0.05</v>
          </cell>
          <cell r="AJ22">
            <v>8</v>
          </cell>
          <cell r="AK22">
            <v>10</v>
          </cell>
          <cell r="AL22">
            <v>3</v>
          </cell>
          <cell r="AM22">
            <v>17</v>
          </cell>
          <cell r="AN22">
            <v>22</v>
          </cell>
          <cell r="AO22">
            <v>29</v>
          </cell>
          <cell r="AP22">
            <v>39</v>
          </cell>
          <cell r="AQ22">
            <v>50</v>
          </cell>
          <cell r="AR22">
            <v>62</v>
          </cell>
          <cell r="AS22">
            <v>78</v>
          </cell>
          <cell r="AT22">
            <v>0</v>
          </cell>
          <cell r="AU22" t="str">
            <v>tex_0089_0090</v>
          </cell>
          <cell r="AV22" t="str">
            <v>Fish_01_02_03</v>
          </cell>
          <cell r="AW22" t="str">
            <v>Map_0001_02_Name</v>
          </cell>
          <cell r="AX22">
            <v>0.441</v>
          </cell>
          <cell r="AY22">
            <v>0.46899999999999997</v>
          </cell>
          <cell r="AZ22">
            <v>0.50900000000000001</v>
          </cell>
          <cell r="BA22">
            <v>0.56899999999999995</v>
          </cell>
          <cell r="BB22">
            <v>0.67300000000000004</v>
          </cell>
          <cell r="BC22">
            <v>0.78900000000000003</v>
          </cell>
          <cell r="BD22">
            <v>0</v>
          </cell>
          <cell r="BE22">
            <v>4.5372000000000003</v>
          </cell>
          <cell r="BF22">
            <v>1.5</v>
          </cell>
        </row>
        <row r="23">
          <cell r="B23" t="str">
            <v>Fish_01_02_04</v>
          </cell>
          <cell r="C23">
            <v>5</v>
          </cell>
          <cell r="D23">
            <v>5.9874330000000003E-3</v>
          </cell>
          <cell r="E23">
            <v>0.10000009999999999</v>
          </cell>
          <cell r="F23">
            <v>1</v>
          </cell>
          <cell r="G23">
            <v>0</v>
          </cell>
          <cell r="H23">
            <v>5</v>
          </cell>
          <cell r="I23">
            <v>4</v>
          </cell>
          <cell r="J23">
            <v>7</v>
          </cell>
          <cell r="K23">
            <v>30</v>
          </cell>
          <cell r="L23">
            <v>105</v>
          </cell>
          <cell r="M23">
            <v>0</v>
          </cell>
          <cell r="N23" t="str">
            <v>Fish_01_02_04</v>
          </cell>
          <cell r="O23">
            <v>1.8</v>
          </cell>
          <cell r="P23">
            <v>5</v>
          </cell>
          <cell r="Q23">
            <v>7</v>
          </cell>
          <cell r="R23">
            <v>1.01</v>
          </cell>
          <cell r="S23">
            <v>1.1100000000000001</v>
          </cell>
          <cell r="T23">
            <v>0.11</v>
          </cell>
          <cell r="U23">
            <v>0.21</v>
          </cell>
          <cell r="V23">
            <v>0.2</v>
          </cell>
          <cell r="W23">
            <v>0.12</v>
          </cell>
          <cell r="X23">
            <v>0.11</v>
          </cell>
          <cell r="Y23">
            <v>0.111</v>
          </cell>
          <cell r="Z23">
            <v>15</v>
          </cell>
          <cell r="AA23">
            <v>10</v>
          </cell>
          <cell r="AB23">
            <v>30</v>
          </cell>
          <cell r="AC23">
            <v>35</v>
          </cell>
          <cell r="AD23">
            <v>1</v>
          </cell>
          <cell r="AE23">
            <v>0</v>
          </cell>
          <cell r="AF23">
            <v>0</v>
          </cell>
          <cell r="AG23">
            <v>0</v>
          </cell>
          <cell r="AH23">
            <v>17</v>
          </cell>
          <cell r="AI23">
            <v>0.05</v>
          </cell>
          <cell r="AJ23">
            <v>8</v>
          </cell>
          <cell r="AK23">
            <v>10</v>
          </cell>
          <cell r="AL23">
            <v>2</v>
          </cell>
          <cell r="AM23">
            <v>16</v>
          </cell>
          <cell r="AN23">
            <v>22</v>
          </cell>
          <cell r="AO23">
            <v>28</v>
          </cell>
          <cell r="AP23">
            <v>38</v>
          </cell>
          <cell r="AQ23">
            <v>49</v>
          </cell>
          <cell r="AR23">
            <v>60</v>
          </cell>
          <cell r="AS23">
            <v>76</v>
          </cell>
          <cell r="AT23">
            <v>0</v>
          </cell>
          <cell r="AU23" t="str">
            <v>tex_0089_0090_02</v>
          </cell>
          <cell r="AV23" t="str">
            <v>Fish_01_02_04</v>
          </cell>
          <cell r="AW23" t="str">
            <v>Map_0001_02_Name</v>
          </cell>
          <cell r="AX23">
            <v>0.40799999999999997</v>
          </cell>
          <cell r="AY23">
            <v>0.43390000000000001</v>
          </cell>
          <cell r="AZ23">
            <v>0.47089999999999999</v>
          </cell>
          <cell r="BA23">
            <v>0.52639999999999998</v>
          </cell>
          <cell r="BB23">
            <v>0.62260000000000004</v>
          </cell>
          <cell r="BC23">
            <v>0.72989999999999999</v>
          </cell>
          <cell r="BD23">
            <v>0</v>
          </cell>
          <cell r="BE23">
            <v>5.4446000000000003</v>
          </cell>
          <cell r="BF23">
            <v>1.5</v>
          </cell>
        </row>
        <row r="24">
          <cell r="B24" t="str">
            <v>Fish_01_02_05</v>
          </cell>
          <cell r="C24">
            <v>5</v>
          </cell>
          <cell r="D24">
            <v>0.107362535</v>
          </cell>
          <cell r="E24">
            <v>0.10000009999999999</v>
          </cell>
          <cell r="F24">
            <v>4</v>
          </cell>
          <cell r="G24">
            <v>0</v>
          </cell>
          <cell r="H24">
            <v>2</v>
          </cell>
          <cell r="I24">
            <v>4</v>
          </cell>
          <cell r="J24">
            <v>7</v>
          </cell>
          <cell r="K24">
            <v>5</v>
          </cell>
          <cell r="L24">
            <v>245</v>
          </cell>
          <cell r="M24">
            <v>0</v>
          </cell>
          <cell r="N24" t="str">
            <v>Fish_01_02_05</v>
          </cell>
          <cell r="O24">
            <v>1.2</v>
          </cell>
          <cell r="P24">
            <v>5</v>
          </cell>
          <cell r="Q24">
            <v>7</v>
          </cell>
          <cell r="R24">
            <v>1.01</v>
          </cell>
          <cell r="S24">
            <v>1.1100000000000001</v>
          </cell>
          <cell r="T24">
            <v>0.11</v>
          </cell>
          <cell r="U24">
            <v>0.21</v>
          </cell>
          <cell r="V24">
            <v>0.2</v>
          </cell>
          <cell r="W24">
            <v>0.12</v>
          </cell>
          <cell r="X24">
            <v>0.11</v>
          </cell>
          <cell r="Y24">
            <v>0.111</v>
          </cell>
          <cell r="Z24">
            <v>5</v>
          </cell>
          <cell r="AA24">
            <v>5</v>
          </cell>
          <cell r="AB24">
            <v>0</v>
          </cell>
          <cell r="AC24">
            <v>50</v>
          </cell>
          <cell r="AD24">
            <v>1</v>
          </cell>
          <cell r="AE24">
            <v>0</v>
          </cell>
          <cell r="AF24">
            <v>0</v>
          </cell>
          <cell r="AG24">
            <v>0</v>
          </cell>
          <cell r="AH24">
            <v>32</v>
          </cell>
          <cell r="AI24">
            <v>0.05</v>
          </cell>
          <cell r="AJ24">
            <v>24</v>
          </cell>
          <cell r="AK24">
            <v>10</v>
          </cell>
          <cell r="AL24">
            <v>30</v>
          </cell>
          <cell r="AM24">
            <v>11</v>
          </cell>
          <cell r="AN24">
            <v>15</v>
          </cell>
          <cell r="AO24">
            <v>19</v>
          </cell>
          <cell r="AP24">
            <v>26</v>
          </cell>
          <cell r="AQ24">
            <v>33</v>
          </cell>
          <cell r="AR24">
            <v>40</v>
          </cell>
          <cell r="AS24">
            <v>51</v>
          </cell>
          <cell r="AT24">
            <v>0</v>
          </cell>
          <cell r="AU24" t="str">
            <v>tex_0102_02_03</v>
          </cell>
          <cell r="AV24" t="str">
            <v>Fish_01_02_05</v>
          </cell>
          <cell r="AW24" t="str">
            <v>Map_0001_02_Name</v>
          </cell>
          <cell r="AX24">
            <v>0.17699999999999999</v>
          </cell>
          <cell r="AY24">
            <v>0.18820000000000001</v>
          </cell>
          <cell r="AZ24">
            <v>0.20419999999999999</v>
          </cell>
          <cell r="BA24">
            <v>0.22819999999999999</v>
          </cell>
          <cell r="BB24">
            <v>0.26979999999999998</v>
          </cell>
          <cell r="BC24">
            <v>0.31619999999999998</v>
          </cell>
          <cell r="BD24">
            <v>0</v>
          </cell>
          <cell r="BE24">
            <v>5.4446000000000003</v>
          </cell>
          <cell r="BF24">
            <v>1.2</v>
          </cell>
        </row>
        <row r="25">
          <cell r="B25" t="str">
            <v>Fish_01_02_06</v>
          </cell>
          <cell r="C25">
            <v>5</v>
          </cell>
          <cell r="D25">
            <v>1.5814875999999999E-2</v>
          </cell>
          <cell r="E25">
            <v>0.10000009999999999</v>
          </cell>
          <cell r="F25">
            <v>2</v>
          </cell>
          <cell r="G25">
            <v>0</v>
          </cell>
          <cell r="H25">
            <v>4</v>
          </cell>
          <cell r="I25">
            <v>4</v>
          </cell>
          <cell r="J25">
            <v>7</v>
          </cell>
          <cell r="K25">
            <v>5</v>
          </cell>
          <cell r="L25">
            <v>140</v>
          </cell>
          <cell r="M25">
            <v>0</v>
          </cell>
          <cell r="N25" t="str">
            <v>Fish_01_02_06</v>
          </cell>
          <cell r="O25">
            <v>1.2</v>
          </cell>
          <cell r="P25">
            <v>5</v>
          </cell>
          <cell r="Q25">
            <v>7</v>
          </cell>
          <cell r="R25">
            <v>1.01</v>
          </cell>
          <cell r="S25">
            <v>1.1100000000000001</v>
          </cell>
          <cell r="T25">
            <v>0.11</v>
          </cell>
          <cell r="U25">
            <v>0.21</v>
          </cell>
          <cell r="V25">
            <v>0.2</v>
          </cell>
          <cell r="W25">
            <v>0.12</v>
          </cell>
          <cell r="X25">
            <v>0.11</v>
          </cell>
          <cell r="Y25">
            <v>0.111</v>
          </cell>
          <cell r="Z25">
            <v>5</v>
          </cell>
          <cell r="AA25">
            <v>10</v>
          </cell>
          <cell r="AB25">
            <v>20</v>
          </cell>
          <cell r="AC25">
            <v>40</v>
          </cell>
          <cell r="AD25">
            <v>1</v>
          </cell>
          <cell r="AE25">
            <v>0</v>
          </cell>
          <cell r="AF25">
            <v>0</v>
          </cell>
          <cell r="AG25">
            <v>0</v>
          </cell>
          <cell r="AH25">
            <v>22</v>
          </cell>
          <cell r="AI25">
            <v>0.05</v>
          </cell>
          <cell r="AJ25">
            <v>13</v>
          </cell>
          <cell r="AK25">
            <v>10</v>
          </cell>
          <cell r="AL25">
            <v>6</v>
          </cell>
          <cell r="AM25">
            <v>15</v>
          </cell>
          <cell r="AN25">
            <v>20</v>
          </cell>
          <cell r="AO25">
            <v>26</v>
          </cell>
          <cell r="AP25">
            <v>35</v>
          </cell>
          <cell r="AQ25">
            <v>45</v>
          </cell>
          <cell r="AR25">
            <v>56</v>
          </cell>
          <cell r="AS25">
            <v>70</v>
          </cell>
          <cell r="AT25">
            <v>0</v>
          </cell>
          <cell r="AU25" t="str">
            <v>hudieyu_tex01_kelanhudieyu</v>
          </cell>
          <cell r="AV25" t="str">
            <v>Fish_01_02_06</v>
          </cell>
          <cell r="AW25" t="str">
            <v>Map_0001_02_Name</v>
          </cell>
          <cell r="AX25">
            <v>0.35299999999999998</v>
          </cell>
          <cell r="AY25">
            <v>0.37540000000000001</v>
          </cell>
          <cell r="AZ25">
            <v>0.40739999999999998</v>
          </cell>
          <cell r="BA25">
            <v>0.45540000000000003</v>
          </cell>
          <cell r="BB25">
            <v>0.53859999999999997</v>
          </cell>
          <cell r="BC25">
            <v>0.63139999999999996</v>
          </cell>
          <cell r="BD25">
            <v>0</v>
          </cell>
          <cell r="BE25">
            <v>3.6297999999999999</v>
          </cell>
          <cell r="BF25">
            <v>2</v>
          </cell>
        </row>
        <row r="26">
          <cell r="B26" t="str">
            <v>Fish_01_02_07</v>
          </cell>
          <cell r="C26">
            <v>5</v>
          </cell>
          <cell r="D26">
            <v>0.24700212299999999</v>
          </cell>
          <cell r="E26">
            <v>0.10000009999999999</v>
          </cell>
          <cell r="F26">
            <v>3</v>
          </cell>
          <cell r="G26">
            <v>0</v>
          </cell>
          <cell r="H26">
            <v>3</v>
          </cell>
          <cell r="I26">
            <v>4</v>
          </cell>
          <cell r="J26">
            <v>7</v>
          </cell>
          <cell r="K26">
            <v>5</v>
          </cell>
          <cell r="L26">
            <v>175</v>
          </cell>
          <cell r="M26">
            <v>0</v>
          </cell>
          <cell r="N26" t="str">
            <v>Fish_01_02_07</v>
          </cell>
          <cell r="O26">
            <v>1</v>
          </cell>
          <cell r="P26">
            <v>5</v>
          </cell>
          <cell r="Q26">
            <v>7</v>
          </cell>
          <cell r="R26">
            <v>1.01</v>
          </cell>
          <cell r="S26">
            <v>1.1100000000000001</v>
          </cell>
          <cell r="T26">
            <v>0.11</v>
          </cell>
          <cell r="U26">
            <v>0.21</v>
          </cell>
          <cell r="V26">
            <v>0.2</v>
          </cell>
          <cell r="W26">
            <v>0.12</v>
          </cell>
          <cell r="X26">
            <v>0.11</v>
          </cell>
          <cell r="Y26">
            <v>0.111</v>
          </cell>
          <cell r="Z26">
            <v>5</v>
          </cell>
          <cell r="AA26">
            <v>5</v>
          </cell>
          <cell r="AB26">
            <v>10</v>
          </cell>
          <cell r="AC26">
            <v>45</v>
          </cell>
          <cell r="AD26">
            <v>1</v>
          </cell>
          <cell r="AE26">
            <v>0</v>
          </cell>
          <cell r="AF26">
            <v>0</v>
          </cell>
          <cell r="AG26">
            <v>0</v>
          </cell>
          <cell r="AH26">
            <v>27</v>
          </cell>
          <cell r="AI26">
            <v>0.05</v>
          </cell>
          <cell r="AJ26">
            <v>19</v>
          </cell>
          <cell r="AK26">
            <v>10</v>
          </cell>
          <cell r="AL26">
            <v>18</v>
          </cell>
          <cell r="AM26">
            <v>13</v>
          </cell>
          <cell r="AN26">
            <v>17</v>
          </cell>
          <cell r="AO26">
            <v>22</v>
          </cell>
          <cell r="AP26">
            <v>30</v>
          </cell>
          <cell r="AQ26">
            <v>38</v>
          </cell>
          <cell r="AR26">
            <v>47</v>
          </cell>
          <cell r="AS26">
            <v>59</v>
          </cell>
          <cell r="AT26">
            <v>0</v>
          </cell>
          <cell r="AU26" t="str">
            <v>tex_0115_02</v>
          </cell>
          <cell r="AV26" t="str">
            <v>Fish_01_02_07</v>
          </cell>
          <cell r="AW26" t="str">
            <v>Map_0001_02_Name</v>
          </cell>
          <cell r="AX26">
            <v>0.1</v>
          </cell>
          <cell r="AY26">
            <v>0.10630000000000001</v>
          </cell>
          <cell r="AZ26">
            <v>0.1153</v>
          </cell>
          <cell r="BA26">
            <v>0.1288</v>
          </cell>
          <cell r="BB26">
            <v>0.1522</v>
          </cell>
          <cell r="BC26">
            <v>0.17829999999999999</v>
          </cell>
          <cell r="BD26">
            <v>0</v>
          </cell>
          <cell r="BE26">
            <v>5.4446000000000003</v>
          </cell>
          <cell r="BF26">
            <v>2</v>
          </cell>
        </row>
        <row r="27">
          <cell r="B27" t="str">
            <v>Fish_01_02_08</v>
          </cell>
          <cell r="C27">
            <v>5</v>
          </cell>
          <cell r="D27">
            <v>1.9327317E-2</v>
          </cell>
          <cell r="E27">
            <v>0.10000009999999999</v>
          </cell>
          <cell r="F27">
            <v>4</v>
          </cell>
          <cell r="G27">
            <v>0</v>
          </cell>
          <cell r="H27">
            <v>2</v>
          </cell>
          <cell r="I27">
            <v>4</v>
          </cell>
          <cell r="J27">
            <v>7</v>
          </cell>
          <cell r="K27">
            <v>5</v>
          </cell>
          <cell r="L27">
            <v>245</v>
          </cell>
          <cell r="M27">
            <v>0</v>
          </cell>
          <cell r="N27" t="str">
            <v>Fish_01_02_08</v>
          </cell>
          <cell r="O27">
            <v>1.5</v>
          </cell>
          <cell r="P27">
            <v>5</v>
          </cell>
          <cell r="Q27">
            <v>7</v>
          </cell>
          <cell r="R27">
            <v>1.01</v>
          </cell>
          <cell r="S27">
            <v>1.1100000000000001</v>
          </cell>
          <cell r="T27">
            <v>0.11</v>
          </cell>
          <cell r="U27">
            <v>0.21</v>
          </cell>
          <cell r="V27">
            <v>0.2</v>
          </cell>
          <cell r="W27">
            <v>0.12</v>
          </cell>
          <cell r="X27">
            <v>0.11</v>
          </cell>
          <cell r="Y27">
            <v>0.111</v>
          </cell>
          <cell r="Z27">
            <v>5</v>
          </cell>
          <cell r="AA27">
            <v>5</v>
          </cell>
          <cell r="AB27">
            <v>0</v>
          </cell>
          <cell r="AC27">
            <v>50</v>
          </cell>
          <cell r="AD27">
            <v>1</v>
          </cell>
          <cell r="AE27">
            <v>0</v>
          </cell>
          <cell r="AF27">
            <v>0</v>
          </cell>
          <cell r="AG27">
            <v>0</v>
          </cell>
          <cell r="AH27">
            <v>32</v>
          </cell>
          <cell r="AI27">
            <v>0.05</v>
          </cell>
          <cell r="AJ27">
            <v>24</v>
          </cell>
          <cell r="AK27">
            <v>10</v>
          </cell>
          <cell r="AL27">
            <v>48</v>
          </cell>
          <cell r="AM27">
            <v>10</v>
          </cell>
          <cell r="AN27">
            <v>16</v>
          </cell>
          <cell r="AO27">
            <v>20</v>
          </cell>
          <cell r="AP27">
            <v>27</v>
          </cell>
          <cell r="AQ27">
            <v>35</v>
          </cell>
          <cell r="AR27">
            <v>42</v>
          </cell>
          <cell r="AS27">
            <v>54</v>
          </cell>
          <cell r="AT27">
            <v>0</v>
          </cell>
          <cell r="AU27" t="str">
            <v>tex_0124_0125</v>
          </cell>
          <cell r="AV27" t="str">
            <v>Fish_01_02_08</v>
          </cell>
          <cell r="AW27" t="str">
            <v>Map_0001_02_Name</v>
          </cell>
          <cell r="AX27">
            <v>0.441</v>
          </cell>
          <cell r="AY27">
            <v>0.46899999999999997</v>
          </cell>
          <cell r="AZ27">
            <v>0.50900000000000001</v>
          </cell>
          <cell r="BA27">
            <v>0.56899999999999995</v>
          </cell>
          <cell r="BB27">
            <v>0.67300000000000004</v>
          </cell>
          <cell r="BC27">
            <v>0.78900000000000003</v>
          </cell>
          <cell r="BD27">
            <v>0</v>
          </cell>
          <cell r="BE27">
            <v>2.7223000000000002</v>
          </cell>
          <cell r="BF27">
            <v>1</v>
          </cell>
        </row>
        <row r="28">
          <cell r="B28" t="str">
            <v>Fish_01_02_09</v>
          </cell>
          <cell r="C28">
            <v>5</v>
          </cell>
          <cell r="D28">
            <v>0.11758425</v>
          </cell>
          <cell r="E28">
            <v>0.10000009999999999</v>
          </cell>
          <cell r="F28">
            <v>2</v>
          </cell>
          <cell r="G28">
            <v>0</v>
          </cell>
          <cell r="H28">
            <v>4</v>
          </cell>
          <cell r="I28">
            <v>4</v>
          </cell>
          <cell r="J28">
            <v>7</v>
          </cell>
          <cell r="K28">
            <v>15</v>
          </cell>
          <cell r="L28">
            <v>140</v>
          </cell>
          <cell r="M28">
            <v>0</v>
          </cell>
          <cell r="N28" t="str">
            <v>Fish_01_02_09</v>
          </cell>
          <cell r="O28">
            <v>0.8</v>
          </cell>
          <cell r="P28">
            <v>5</v>
          </cell>
          <cell r="Q28">
            <v>7</v>
          </cell>
          <cell r="R28">
            <v>1.01</v>
          </cell>
          <cell r="S28">
            <v>1.1100000000000001</v>
          </cell>
          <cell r="T28">
            <v>0.11</v>
          </cell>
          <cell r="U28">
            <v>0.21</v>
          </cell>
          <cell r="V28">
            <v>0.2</v>
          </cell>
          <cell r="W28">
            <v>0.12</v>
          </cell>
          <cell r="X28">
            <v>0.11</v>
          </cell>
          <cell r="Y28">
            <v>0.111</v>
          </cell>
          <cell r="Z28">
            <v>5</v>
          </cell>
          <cell r="AA28">
            <v>5</v>
          </cell>
          <cell r="AB28">
            <v>20</v>
          </cell>
          <cell r="AC28">
            <v>40</v>
          </cell>
          <cell r="AD28">
            <v>1</v>
          </cell>
          <cell r="AE28">
            <v>0</v>
          </cell>
          <cell r="AF28">
            <v>0</v>
          </cell>
          <cell r="AG28">
            <v>0</v>
          </cell>
          <cell r="AH28">
            <v>22</v>
          </cell>
          <cell r="AI28">
            <v>0.05</v>
          </cell>
          <cell r="AJ28">
            <v>13</v>
          </cell>
          <cell r="AK28">
            <v>10</v>
          </cell>
          <cell r="AL28">
            <v>3</v>
          </cell>
          <cell r="AM28">
            <v>15</v>
          </cell>
          <cell r="AN28">
            <v>19</v>
          </cell>
          <cell r="AO28">
            <v>25</v>
          </cell>
          <cell r="AP28">
            <v>34</v>
          </cell>
          <cell r="AQ28">
            <v>43</v>
          </cell>
          <cell r="AR28">
            <v>53</v>
          </cell>
          <cell r="AS28">
            <v>67</v>
          </cell>
          <cell r="AT28">
            <v>0</v>
          </cell>
          <cell r="AU28" t="str">
            <v>tex_0144_0146_02</v>
          </cell>
          <cell r="AV28" t="str">
            <v>Fish_01_02_09</v>
          </cell>
          <cell r="AW28" t="str">
            <v>Map_0001_02_Name</v>
          </cell>
          <cell r="AX28">
            <v>0.122</v>
          </cell>
          <cell r="AY28">
            <v>0.12970000000000001</v>
          </cell>
          <cell r="AZ28">
            <v>0.14069999999999999</v>
          </cell>
          <cell r="BA28">
            <v>0.15720000000000001</v>
          </cell>
          <cell r="BB28">
            <v>0.18579999999999999</v>
          </cell>
          <cell r="BC28">
            <v>0.2177</v>
          </cell>
          <cell r="BD28">
            <v>0</v>
          </cell>
          <cell r="BE28">
            <v>5.4446000000000003</v>
          </cell>
          <cell r="BF28">
            <v>1.5</v>
          </cell>
        </row>
        <row r="29">
          <cell r="B29" t="str">
            <v>Fish_01_02_10</v>
          </cell>
          <cell r="C29">
            <v>5</v>
          </cell>
          <cell r="D29">
            <v>3.1536722000000003E-2</v>
          </cell>
          <cell r="E29">
            <v>0.10000009999999999</v>
          </cell>
          <cell r="F29">
            <v>2</v>
          </cell>
          <cell r="G29">
            <v>0</v>
          </cell>
          <cell r="H29">
            <v>4</v>
          </cell>
          <cell r="I29">
            <v>4</v>
          </cell>
          <cell r="J29">
            <v>7</v>
          </cell>
          <cell r="K29">
            <v>5</v>
          </cell>
          <cell r="L29">
            <v>140</v>
          </cell>
          <cell r="M29">
            <v>0</v>
          </cell>
          <cell r="N29" t="str">
            <v>Fish_01_02_10</v>
          </cell>
          <cell r="O29">
            <v>0.9</v>
          </cell>
          <cell r="P29">
            <v>5</v>
          </cell>
          <cell r="Q29">
            <v>7</v>
          </cell>
          <cell r="R29">
            <v>1.01</v>
          </cell>
          <cell r="S29">
            <v>1.1100000000000001</v>
          </cell>
          <cell r="T29">
            <v>0.11</v>
          </cell>
          <cell r="U29">
            <v>0.21</v>
          </cell>
          <cell r="V29">
            <v>0.2</v>
          </cell>
          <cell r="W29">
            <v>0.12</v>
          </cell>
          <cell r="X29">
            <v>0.11</v>
          </cell>
          <cell r="Y29">
            <v>0.111</v>
          </cell>
          <cell r="Z29">
            <v>5</v>
          </cell>
          <cell r="AA29">
            <v>5</v>
          </cell>
          <cell r="AB29">
            <v>20</v>
          </cell>
          <cell r="AC29">
            <v>40</v>
          </cell>
          <cell r="AD29">
            <v>1</v>
          </cell>
          <cell r="AE29">
            <v>0</v>
          </cell>
          <cell r="AF29">
            <v>0</v>
          </cell>
          <cell r="AG29">
            <v>0</v>
          </cell>
          <cell r="AH29">
            <v>22</v>
          </cell>
          <cell r="AI29">
            <v>0.05</v>
          </cell>
          <cell r="AJ29">
            <v>13</v>
          </cell>
          <cell r="AK29">
            <v>10</v>
          </cell>
          <cell r="AL29">
            <v>6</v>
          </cell>
          <cell r="AM29">
            <v>15</v>
          </cell>
          <cell r="AN29">
            <v>19</v>
          </cell>
          <cell r="AO29">
            <v>25</v>
          </cell>
          <cell r="AP29">
            <v>34</v>
          </cell>
          <cell r="AQ29">
            <v>43</v>
          </cell>
          <cell r="AR29">
            <v>53</v>
          </cell>
          <cell r="AS29">
            <v>67</v>
          </cell>
          <cell r="AT29">
            <v>0</v>
          </cell>
          <cell r="AU29" t="str">
            <v>tex_0147_02_03</v>
          </cell>
          <cell r="AV29" t="str">
            <v>Fish_01_02_10</v>
          </cell>
          <cell r="AW29" t="str">
            <v>Map_0001_02_Name</v>
          </cell>
          <cell r="AX29">
            <v>0.23200000000000001</v>
          </cell>
          <cell r="AY29">
            <v>0.2467</v>
          </cell>
          <cell r="AZ29">
            <v>0.26769999999999999</v>
          </cell>
          <cell r="BA29">
            <v>0.29920000000000002</v>
          </cell>
          <cell r="BB29">
            <v>0.3538</v>
          </cell>
          <cell r="BC29">
            <v>0.41470000000000001</v>
          </cell>
          <cell r="BD29">
            <v>0</v>
          </cell>
          <cell r="BE29">
            <v>5.4446000000000003</v>
          </cell>
          <cell r="BF29">
            <v>1.5</v>
          </cell>
        </row>
        <row r="30">
          <cell r="B30" t="str">
            <v>Fish_01_02_11</v>
          </cell>
          <cell r="C30">
            <v>5</v>
          </cell>
          <cell r="D30">
            <v>4.7161126999999997E-2</v>
          </cell>
          <cell r="E30">
            <v>0.10000009999999999</v>
          </cell>
          <cell r="F30">
            <v>4</v>
          </cell>
          <cell r="G30">
            <v>0</v>
          </cell>
          <cell r="H30">
            <v>2</v>
          </cell>
          <cell r="I30">
            <v>4</v>
          </cell>
          <cell r="J30">
            <v>7</v>
          </cell>
          <cell r="K30">
            <v>5</v>
          </cell>
          <cell r="L30">
            <v>245</v>
          </cell>
          <cell r="M30">
            <v>0</v>
          </cell>
          <cell r="N30" t="str">
            <v>Fish_01_02_11</v>
          </cell>
          <cell r="O30">
            <v>0.9</v>
          </cell>
          <cell r="P30">
            <v>5</v>
          </cell>
          <cell r="Q30">
            <v>7</v>
          </cell>
          <cell r="R30">
            <v>1.01</v>
          </cell>
          <cell r="S30">
            <v>1.1100000000000001</v>
          </cell>
          <cell r="T30">
            <v>0.11</v>
          </cell>
          <cell r="U30">
            <v>0.21</v>
          </cell>
          <cell r="V30">
            <v>0.2</v>
          </cell>
          <cell r="W30">
            <v>0.12</v>
          </cell>
          <cell r="X30">
            <v>0.11</v>
          </cell>
          <cell r="Y30">
            <v>0.111</v>
          </cell>
          <cell r="Z30">
            <v>5</v>
          </cell>
          <cell r="AA30">
            <v>5</v>
          </cell>
          <cell r="AB30">
            <v>0</v>
          </cell>
          <cell r="AC30">
            <v>50</v>
          </cell>
          <cell r="AD30">
            <v>1</v>
          </cell>
          <cell r="AE30">
            <v>0</v>
          </cell>
          <cell r="AF30">
            <v>0</v>
          </cell>
          <cell r="AG30">
            <v>0</v>
          </cell>
          <cell r="AH30">
            <v>32</v>
          </cell>
          <cell r="AI30">
            <v>0.05</v>
          </cell>
          <cell r="AJ30">
            <v>24</v>
          </cell>
          <cell r="AK30">
            <v>10</v>
          </cell>
          <cell r="AL30">
            <v>30</v>
          </cell>
          <cell r="AM30">
            <v>11</v>
          </cell>
          <cell r="AN30">
            <v>15</v>
          </cell>
          <cell r="AO30">
            <v>19</v>
          </cell>
          <cell r="AP30">
            <v>26</v>
          </cell>
          <cell r="AQ30">
            <v>33</v>
          </cell>
          <cell r="AR30">
            <v>40</v>
          </cell>
          <cell r="AS30">
            <v>51</v>
          </cell>
          <cell r="AT30">
            <v>0</v>
          </cell>
          <cell r="AU30" t="str">
            <v>tex_0148_02_03</v>
          </cell>
          <cell r="AV30" t="str">
            <v>Fish_01_02_11</v>
          </cell>
          <cell r="AW30" t="str">
            <v>Map_0001_02_Name</v>
          </cell>
          <cell r="AX30">
            <v>0.26500000000000001</v>
          </cell>
          <cell r="AY30">
            <v>0.28179999999999999</v>
          </cell>
          <cell r="AZ30">
            <v>0.30580000000000002</v>
          </cell>
          <cell r="BA30">
            <v>0.34179999999999999</v>
          </cell>
          <cell r="BB30">
            <v>0.4042</v>
          </cell>
          <cell r="BC30">
            <v>0.4738</v>
          </cell>
          <cell r="BD30">
            <v>0</v>
          </cell>
          <cell r="BE30">
            <v>5.4446000000000003</v>
          </cell>
          <cell r="BF30">
            <v>1.5</v>
          </cell>
        </row>
        <row r="31">
          <cell r="B31" t="str">
            <v>Fish_01_02_12</v>
          </cell>
          <cell r="C31">
            <v>5</v>
          </cell>
          <cell r="D31">
            <v>5.6394777E-2</v>
          </cell>
          <cell r="E31">
            <v>0.10000009999999999</v>
          </cell>
          <cell r="F31">
            <v>3</v>
          </cell>
          <cell r="G31">
            <v>0</v>
          </cell>
          <cell r="H31">
            <v>3</v>
          </cell>
          <cell r="I31">
            <v>4</v>
          </cell>
          <cell r="J31">
            <v>7</v>
          </cell>
          <cell r="K31">
            <v>10</v>
          </cell>
          <cell r="L31">
            <v>175</v>
          </cell>
          <cell r="M31">
            <v>0</v>
          </cell>
          <cell r="N31" t="str">
            <v>Fish_01_02_12</v>
          </cell>
          <cell r="O31">
            <v>0.9</v>
          </cell>
          <cell r="P31">
            <v>5</v>
          </cell>
          <cell r="Q31">
            <v>7</v>
          </cell>
          <cell r="R31">
            <v>1.01</v>
          </cell>
          <cell r="S31">
            <v>1.1100000000000001</v>
          </cell>
          <cell r="T31">
            <v>0.11</v>
          </cell>
          <cell r="U31">
            <v>0.21</v>
          </cell>
          <cell r="V31">
            <v>0.2</v>
          </cell>
          <cell r="W31">
            <v>0.12</v>
          </cell>
          <cell r="X31">
            <v>0.11</v>
          </cell>
          <cell r="Y31">
            <v>0.111</v>
          </cell>
          <cell r="Z31">
            <v>5</v>
          </cell>
          <cell r="AA31">
            <v>5</v>
          </cell>
          <cell r="AB31">
            <v>10</v>
          </cell>
          <cell r="AC31">
            <v>45</v>
          </cell>
          <cell r="AD31">
            <v>1</v>
          </cell>
          <cell r="AE31">
            <v>0</v>
          </cell>
          <cell r="AF31">
            <v>0</v>
          </cell>
          <cell r="AG31">
            <v>0</v>
          </cell>
          <cell r="AH31">
            <v>27</v>
          </cell>
          <cell r="AI31">
            <v>0.05</v>
          </cell>
          <cell r="AJ31">
            <v>19</v>
          </cell>
          <cell r="AK31">
            <v>10</v>
          </cell>
          <cell r="AL31">
            <v>30</v>
          </cell>
          <cell r="AM31">
            <v>14</v>
          </cell>
          <cell r="AN31">
            <v>18</v>
          </cell>
          <cell r="AO31">
            <v>23</v>
          </cell>
          <cell r="AP31">
            <v>31</v>
          </cell>
          <cell r="AQ31">
            <v>40</v>
          </cell>
          <cell r="AR31">
            <v>49</v>
          </cell>
          <cell r="AS31">
            <v>62</v>
          </cell>
          <cell r="AT31">
            <v>0</v>
          </cell>
          <cell r="AU31" t="str">
            <v>tex_0149_0153</v>
          </cell>
          <cell r="AV31" t="str">
            <v>Fish_01_02_12</v>
          </cell>
          <cell r="AW31" t="str">
            <v>Map_0001_02_Name</v>
          </cell>
          <cell r="AX31">
            <v>0.221</v>
          </cell>
          <cell r="AY31">
            <v>0.23499999999999999</v>
          </cell>
          <cell r="AZ31">
            <v>0.255</v>
          </cell>
          <cell r="BA31">
            <v>0.28499999999999998</v>
          </cell>
          <cell r="BB31">
            <v>0.33700000000000002</v>
          </cell>
          <cell r="BC31">
            <v>0.39500000000000002</v>
          </cell>
          <cell r="BD31">
            <v>0</v>
          </cell>
          <cell r="BE31">
            <v>5.4446000000000003</v>
          </cell>
          <cell r="BF31">
            <v>1.5</v>
          </cell>
        </row>
        <row r="32">
          <cell r="B32" t="str">
            <v>Fish_01_02_13</v>
          </cell>
          <cell r="C32">
            <v>5</v>
          </cell>
          <cell r="D32">
            <v>2.6330846000000001E-2</v>
          </cell>
          <cell r="E32">
            <v>0.10000009999999999</v>
          </cell>
          <cell r="F32">
            <v>5</v>
          </cell>
          <cell r="G32">
            <v>6</v>
          </cell>
          <cell r="H32">
            <v>2</v>
          </cell>
          <cell r="I32">
            <v>4</v>
          </cell>
          <cell r="J32">
            <v>7</v>
          </cell>
          <cell r="K32">
            <v>5</v>
          </cell>
          <cell r="L32">
            <v>350</v>
          </cell>
          <cell r="M32">
            <v>0</v>
          </cell>
          <cell r="N32" t="str">
            <v>Fish_01_02_13</v>
          </cell>
          <cell r="O32">
            <v>0.9</v>
          </cell>
          <cell r="P32">
            <v>5</v>
          </cell>
          <cell r="Q32">
            <v>7</v>
          </cell>
          <cell r="R32">
            <v>1.01</v>
          </cell>
          <cell r="S32">
            <v>1.1100000000000001</v>
          </cell>
          <cell r="T32">
            <v>0.11</v>
          </cell>
          <cell r="U32">
            <v>0.21</v>
          </cell>
          <cell r="V32">
            <v>0.2</v>
          </cell>
          <cell r="W32">
            <v>0.12</v>
          </cell>
          <cell r="X32">
            <v>0.11</v>
          </cell>
          <cell r="Y32">
            <v>0.111</v>
          </cell>
          <cell r="Z32">
            <v>5</v>
          </cell>
          <cell r="AA32">
            <v>35</v>
          </cell>
          <cell r="AB32">
            <v>10</v>
          </cell>
          <cell r="AC32">
            <v>40</v>
          </cell>
          <cell r="AD32">
            <v>1</v>
          </cell>
          <cell r="AE32">
            <v>0</v>
          </cell>
          <cell r="AF32">
            <v>0</v>
          </cell>
          <cell r="AG32">
            <v>0</v>
          </cell>
          <cell r="AH32">
            <v>37</v>
          </cell>
          <cell r="AI32">
            <v>0.05</v>
          </cell>
          <cell r="AJ32">
            <v>29</v>
          </cell>
          <cell r="AK32">
            <v>10</v>
          </cell>
          <cell r="AL32">
            <v>144</v>
          </cell>
          <cell r="AM32">
            <v>11</v>
          </cell>
          <cell r="AN32">
            <v>14</v>
          </cell>
          <cell r="AO32">
            <v>18</v>
          </cell>
          <cell r="AP32">
            <v>24</v>
          </cell>
          <cell r="AQ32">
            <v>31</v>
          </cell>
          <cell r="AR32">
            <v>38</v>
          </cell>
          <cell r="AS32">
            <v>48</v>
          </cell>
          <cell r="AT32">
            <v>0</v>
          </cell>
          <cell r="AU32" t="str">
            <v>tex_0145_0152</v>
          </cell>
          <cell r="AV32" t="str">
            <v>Fish_01_02_13</v>
          </cell>
          <cell r="AW32" t="str">
            <v>Map_0001_02_Name</v>
          </cell>
          <cell r="AX32">
            <v>0.38600000000000001</v>
          </cell>
          <cell r="AY32">
            <v>0.41049999999999998</v>
          </cell>
          <cell r="AZ32">
            <v>0.44550000000000001</v>
          </cell>
          <cell r="BA32">
            <v>0.498</v>
          </cell>
          <cell r="BB32">
            <v>0.58899999999999997</v>
          </cell>
          <cell r="BC32">
            <v>0.6905</v>
          </cell>
          <cell r="BD32">
            <v>0</v>
          </cell>
          <cell r="BE32">
            <v>5.4446000000000003</v>
          </cell>
          <cell r="BF32">
            <v>1.8</v>
          </cell>
        </row>
        <row r="33">
          <cell r="B33" t="str">
            <v>Fish_01_02_14</v>
          </cell>
          <cell r="C33">
            <v>5</v>
          </cell>
          <cell r="D33">
            <v>4.1037190000000001E-2</v>
          </cell>
          <cell r="E33">
            <v>0.10000009999999999</v>
          </cell>
          <cell r="F33">
            <v>5</v>
          </cell>
          <cell r="G33">
            <v>7</v>
          </cell>
          <cell r="H33">
            <v>2</v>
          </cell>
          <cell r="I33">
            <v>3</v>
          </cell>
          <cell r="J33">
            <v>6</v>
          </cell>
          <cell r="K33">
            <v>10</v>
          </cell>
          <cell r="L33">
            <v>350</v>
          </cell>
          <cell r="M33">
            <v>0</v>
          </cell>
          <cell r="N33" t="str">
            <v>Fish_01_02_14</v>
          </cell>
          <cell r="O33">
            <v>0.9</v>
          </cell>
          <cell r="P33">
            <v>5</v>
          </cell>
          <cell r="Q33">
            <v>7</v>
          </cell>
          <cell r="R33">
            <v>1.01</v>
          </cell>
          <cell r="S33">
            <v>1.1100000000000001</v>
          </cell>
          <cell r="T33">
            <v>0.11</v>
          </cell>
          <cell r="U33">
            <v>0.21</v>
          </cell>
          <cell r="V33">
            <v>0.2</v>
          </cell>
          <cell r="W33">
            <v>0.12</v>
          </cell>
          <cell r="X33">
            <v>0.11</v>
          </cell>
          <cell r="Y33">
            <v>0.111</v>
          </cell>
          <cell r="Z33">
            <v>5</v>
          </cell>
          <cell r="AA33">
            <v>30</v>
          </cell>
          <cell r="AB33">
            <v>0</v>
          </cell>
          <cell r="AC33">
            <v>50</v>
          </cell>
          <cell r="AD33">
            <v>1</v>
          </cell>
          <cell r="AE33">
            <v>0</v>
          </cell>
          <cell r="AF33">
            <v>0</v>
          </cell>
          <cell r="AG33">
            <v>0</v>
          </cell>
          <cell r="AH33">
            <v>37</v>
          </cell>
          <cell r="AI33">
            <v>0.05</v>
          </cell>
          <cell r="AJ33">
            <v>30</v>
          </cell>
          <cell r="AK33">
            <v>10</v>
          </cell>
          <cell r="AL33">
            <v>1008</v>
          </cell>
          <cell r="AM33">
            <v>2</v>
          </cell>
          <cell r="AN33">
            <v>2</v>
          </cell>
          <cell r="AO33">
            <v>2</v>
          </cell>
          <cell r="AP33">
            <v>3</v>
          </cell>
          <cell r="AQ33">
            <v>3</v>
          </cell>
          <cell r="AR33">
            <v>2</v>
          </cell>
          <cell r="AS33">
            <v>4</v>
          </cell>
          <cell r="AT33">
            <v>2</v>
          </cell>
          <cell r="AU33" t="str">
            <v>tex_0105_0106</v>
          </cell>
          <cell r="AV33" t="str">
            <v>Fish_01_02_14</v>
          </cell>
          <cell r="AW33" t="str">
            <v>Map_0001_02_Name</v>
          </cell>
          <cell r="AX33">
            <v>0.35299999999999998</v>
          </cell>
          <cell r="AY33">
            <v>0.37540000000000001</v>
          </cell>
          <cell r="AZ33">
            <v>0.40739999999999998</v>
          </cell>
          <cell r="BA33">
            <v>0.45540000000000003</v>
          </cell>
          <cell r="BB33">
            <v>0.53859999999999997</v>
          </cell>
          <cell r="BC33">
            <v>0.63139999999999996</v>
          </cell>
          <cell r="BD33">
            <v>0</v>
          </cell>
          <cell r="BE33">
            <v>5.4446000000000003</v>
          </cell>
          <cell r="BF33">
            <v>1.5</v>
          </cell>
        </row>
        <row r="34">
          <cell r="B34" t="str">
            <v>Fish_01_03_01</v>
          </cell>
          <cell r="C34">
            <v>5</v>
          </cell>
          <cell r="D34">
            <v>0.310976115</v>
          </cell>
          <cell r="E34">
            <v>0.10000009999999999</v>
          </cell>
          <cell r="F34">
            <v>3</v>
          </cell>
          <cell r="G34">
            <v>0</v>
          </cell>
          <cell r="H34">
            <v>3</v>
          </cell>
          <cell r="I34">
            <v>4</v>
          </cell>
          <cell r="J34">
            <v>7</v>
          </cell>
          <cell r="K34">
            <v>5</v>
          </cell>
          <cell r="L34">
            <v>250</v>
          </cell>
          <cell r="M34">
            <v>0</v>
          </cell>
          <cell r="N34" t="str">
            <v>Fish_01_03_01</v>
          </cell>
          <cell r="O34">
            <v>0.7</v>
          </cell>
          <cell r="P34">
            <v>5</v>
          </cell>
          <cell r="Q34">
            <v>7</v>
          </cell>
          <cell r="R34">
            <v>1.01</v>
          </cell>
          <cell r="S34">
            <v>1.1100000000000001</v>
          </cell>
          <cell r="T34">
            <v>0.11</v>
          </cell>
          <cell r="U34">
            <v>0.21</v>
          </cell>
          <cell r="V34">
            <v>0.2</v>
          </cell>
          <cell r="W34">
            <v>0.12</v>
          </cell>
          <cell r="X34">
            <v>0.11</v>
          </cell>
          <cell r="Y34">
            <v>0.111</v>
          </cell>
          <cell r="Z34">
            <v>5</v>
          </cell>
          <cell r="AA34">
            <v>5</v>
          </cell>
          <cell r="AB34">
            <v>0</v>
          </cell>
          <cell r="AC34">
            <v>50</v>
          </cell>
          <cell r="AD34">
            <v>1</v>
          </cell>
          <cell r="AE34">
            <v>0</v>
          </cell>
          <cell r="AF34">
            <v>0</v>
          </cell>
          <cell r="AG34">
            <v>0</v>
          </cell>
          <cell r="AH34">
            <v>27</v>
          </cell>
          <cell r="AI34">
            <v>0.05</v>
          </cell>
          <cell r="AJ34">
            <v>26</v>
          </cell>
          <cell r="AK34">
            <v>10</v>
          </cell>
          <cell r="AL34">
            <v>18</v>
          </cell>
          <cell r="AM34">
            <v>17</v>
          </cell>
          <cell r="AN34">
            <v>25</v>
          </cell>
          <cell r="AO34">
            <v>33</v>
          </cell>
          <cell r="AP34">
            <v>45</v>
          </cell>
          <cell r="AQ34">
            <v>57</v>
          </cell>
          <cell r="AR34">
            <v>71</v>
          </cell>
          <cell r="AS34">
            <v>89</v>
          </cell>
          <cell r="AT34">
            <v>0</v>
          </cell>
          <cell r="AU34" t="str">
            <v>hudieyu_tex01_huangdishenxianyu</v>
          </cell>
          <cell r="AV34" t="str">
            <v>Fish_01_03_01</v>
          </cell>
          <cell r="AW34" t="str">
            <v>Map_0001_03_Name</v>
          </cell>
          <cell r="AX34">
            <v>0.111</v>
          </cell>
          <cell r="AY34">
            <v>0.11799999999999999</v>
          </cell>
          <cell r="AZ34">
            <v>0.128</v>
          </cell>
          <cell r="BA34">
            <v>0.14299999999999999</v>
          </cell>
          <cell r="BB34">
            <v>0.16900000000000001</v>
          </cell>
          <cell r="BC34">
            <v>0.19800000000000001</v>
          </cell>
          <cell r="BD34">
            <v>0</v>
          </cell>
          <cell r="BE34">
            <v>10.8893</v>
          </cell>
          <cell r="BF34">
            <v>1.5</v>
          </cell>
        </row>
        <row r="35">
          <cell r="B35" t="str">
            <v>Fish_01_03_02</v>
          </cell>
          <cell r="C35">
            <v>5</v>
          </cell>
          <cell r="D35">
            <v>5.0851986000000002E-2</v>
          </cell>
          <cell r="E35">
            <v>0.10000009999999999</v>
          </cell>
          <cell r="F35">
            <v>1</v>
          </cell>
          <cell r="G35">
            <v>0</v>
          </cell>
          <cell r="H35">
            <v>5</v>
          </cell>
          <cell r="I35">
            <v>4</v>
          </cell>
          <cell r="J35">
            <v>7</v>
          </cell>
          <cell r="K35">
            <v>5</v>
          </cell>
          <cell r="L35">
            <v>150</v>
          </cell>
          <cell r="M35">
            <v>0</v>
          </cell>
          <cell r="N35" t="str">
            <v>Fish_01_03_02</v>
          </cell>
          <cell r="O35">
            <v>0.8</v>
          </cell>
          <cell r="P35">
            <v>5</v>
          </cell>
          <cell r="Q35">
            <v>7</v>
          </cell>
          <cell r="R35">
            <v>1.01</v>
          </cell>
          <cell r="S35">
            <v>1.1100000000000001</v>
          </cell>
          <cell r="T35">
            <v>0.11</v>
          </cell>
          <cell r="U35">
            <v>0.21</v>
          </cell>
          <cell r="V35">
            <v>0.2</v>
          </cell>
          <cell r="W35">
            <v>0.12</v>
          </cell>
          <cell r="X35">
            <v>0.11</v>
          </cell>
          <cell r="Y35">
            <v>0.111</v>
          </cell>
          <cell r="Z35">
            <v>5</v>
          </cell>
          <cell r="AA35">
            <v>10</v>
          </cell>
          <cell r="AB35">
            <v>20</v>
          </cell>
          <cell r="AC35">
            <v>40</v>
          </cell>
          <cell r="AD35">
            <v>1</v>
          </cell>
          <cell r="AE35">
            <v>0</v>
          </cell>
          <cell r="AF35">
            <v>0</v>
          </cell>
          <cell r="AG35">
            <v>0</v>
          </cell>
          <cell r="AH35">
            <v>17</v>
          </cell>
          <cell r="AI35">
            <v>0.05</v>
          </cell>
          <cell r="AJ35">
            <v>11</v>
          </cell>
          <cell r="AK35">
            <v>10</v>
          </cell>
          <cell r="AL35">
            <v>3</v>
          </cell>
          <cell r="AM35">
            <v>22</v>
          </cell>
          <cell r="AN35">
            <v>33</v>
          </cell>
          <cell r="AO35">
            <v>43</v>
          </cell>
          <cell r="AP35">
            <v>58</v>
          </cell>
          <cell r="AQ35">
            <v>75</v>
          </cell>
          <cell r="AR35">
            <v>94</v>
          </cell>
          <cell r="AS35">
            <v>117</v>
          </cell>
          <cell r="AT35">
            <v>0</v>
          </cell>
          <cell r="AU35" t="str">
            <v>tex_0089_0090</v>
          </cell>
          <cell r="AV35" t="str">
            <v>Fish_01_03_02</v>
          </cell>
          <cell r="AW35" t="str">
            <v>Map_0001_03_Name</v>
          </cell>
          <cell r="AX35">
            <v>0.21</v>
          </cell>
          <cell r="AY35">
            <v>0.2233</v>
          </cell>
          <cell r="AZ35">
            <v>0.24229999999999999</v>
          </cell>
          <cell r="BA35">
            <v>0.27079999999999999</v>
          </cell>
          <cell r="BB35">
            <v>0.32019999999999998</v>
          </cell>
          <cell r="BC35">
            <v>0.37530000000000002</v>
          </cell>
          <cell r="BD35">
            <v>0</v>
          </cell>
          <cell r="BE35">
            <v>8.1669999999999998</v>
          </cell>
          <cell r="BF35">
            <v>2</v>
          </cell>
        </row>
        <row r="36">
          <cell r="B36" t="str">
            <v>Fish_01_03_03</v>
          </cell>
          <cell r="C36">
            <v>5</v>
          </cell>
          <cell r="D36">
            <v>7.2119401999999999E-2</v>
          </cell>
          <cell r="E36">
            <v>0.10000009999999999</v>
          </cell>
          <cell r="F36">
            <v>1</v>
          </cell>
          <cell r="G36">
            <v>0</v>
          </cell>
          <cell r="H36">
            <v>5</v>
          </cell>
          <cell r="I36">
            <v>4</v>
          </cell>
          <cell r="J36">
            <v>7</v>
          </cell>
          <cell r="K36">
            <v>30</v>
          </cell>
          <cell r="L36">
            <v>150</v>
          </cell>
          <cell r="M36">
            <v>3</v>
          </cell>
          <cell r="N36" t="str">
            <v>Fish_01_03_03</v>
          </cell>
          <cell r="O36">
            <v>1.3</v>
          </cell>
          <cell r="P36">
            <v>5</v>
          </cell>
          <cell r="Q36">
            <v>7</v>
          </cell>
          <cell r="R36">
            <v>1.01</v>
          </cell>
          <cell r="S36">
            <v>1.1100000000000001</v>
          </cell>
          <cell r="T36">
            <v>0.11</v>
          </cell>
          <cell r="U36">
            <v>0.21</v>
          </cell>
          <cell r="V36">
            <v>0.2</v>
          </cell>
          <cell r="W36">
            <v>0.12</v>
          </cell>
          <cell r="X36">
            <v>0.11</v>
          </cell>
          <cell r="Y36">
            <v>0.111</v>
          </cell>
          <cell r="Z36">
            <v>5</v>
          </cell>
          <cell r="AA36">
            <v>10</v>
          </cell>
          <cell r="AB36">
            <v>20</v>
          </cell>
          <cell r="AC36">
            <v>40</v>
          </cell>
          <cell r="AD36">
            <v>1</v>
          </cell>
          <cell r="AE36">
            <v>0</v>
          </cell>
          <cell r="AF36">
            <v>0</v>
          </cell>
          <cell r="AG36">
            <v>0</v>
          </cell>
          <cell r="AH36">
            <v>17</v>
          </cell>
          <cell r="AI36">
            <v>0.05</v>
          </cell>
          <cell r="AJ36">
            <v>11</v>
          </cell>
          <cell r="AK36">
            <v>10</v>
          </cell>
          <cell r="AL36">
            <v>2</v>
          </cell>
          <cell r="AM36">
            <v>24</v>
          </cell>
          <cell r="AN36">
            <v>32</v>
          </cell>
          <cell r="AO36">
            <v>42</v>
          </cell>
          <cell r="AP36">
            <v>57</v>
          </cell>
          <cell r="AQ36">
            <v>73</v>
          </cell>
          <cell r="AR36">
            <v>92</v>
          </cell>
          <cell r="AS36">
            <v>114</v>
          </cell>
          <cell r="AT36">
            <v>0</v>
          </cell>
          <cell r="AU36" t="str">
            <v>tex_0084_0085_03</v>
          </cell>
          <cell r="AV36" t="str">
            <v>Fish_01_03_03</v>
          </cell>
          <cell r="AW36" t="str">
            <v>Map_0001_03_Name</v>
          </cell>
          <cell r="AX36">
            <v>0.17699999999999999</v>
          </cell>
          <cell r="AY36">
            <v>0.18820000000000001</v>
          </cell>
          <cell r="AZ36">
            <v>0.20419999999999999</v>
          </cell>
          <cell r="BA36">
            <v>0.22819999999999999</v>
          </cell>
          <cell r="BB36">
            <v>0.26979999999999998</v>
          </cell>
          <cell r="BC36">
            <v>0.31619999999999998</v>
          </cell>
          <cell r="BD36">
            <v>0</v>
          </cell>
          <cell r="BE36">
            <v>5.4446000000000003</v>
          </cell>
          <cell r="BF36">
            <v>1.5</v>
          </cell>
        </row>
        <row r="37">
          <cell r="B37" t="str">
            <v>Fish_01_03_04</v>
          </cell>
          <cell r="C37">
            <v>5</v>
          </cell>
          <cell r="D37">
            <v>2.6731209999999998E-2</v>
          </cell>
          <cell r="E37">
            <v>0.10000009999999999</v>
          </cell>
          <cell r="F37">
            <v>5</v>
          </cell>
          <cell r="G37">
            <v>6</v>
          </cell>
          <cell r="H37">
            <v>2</v>
          </cell>
          <cell r="I37">
            <v>4</v>
          </cell>
          <cell r="J37">
            <v>7</v>
          </cell>
          <cell r="K37">
            <v>5</v>
          </cell>
          <cell r="L37">
            <v>500</v>
          </cell>
          <cell r="M37">
            <v>0</v>
          </cell>
          <cell r="N37" t="str">
            <v>Fish_01_03_04</v>
          </cell>
          <cell r="O37">
            <v>1.5</v>
          </cell>
          <cell r="P37">
            <v>5</v>
          </cell>
          <cell r="Q37">
            <v>7</v>
          </cell>
          <cell r="R37">
            <v>1.01</v>
          </cell>
          <cell r="S37">
            <v>1.1100000000000001</v>
          </cell>
          <cell r="T37">
            <v>0.11</v>
          </cell>
          <cell r="U37">
            <v>0.21</v>
          </cell>
          <cell r="V37">
            <v>0.2</v>
          </cell>
          <cell r="W37">
            <v>0.12</v>
          </cell>
          <cell r="X37">
            <v>0.11</v>
          </cell>
          <cell r="Y37">
            <v>0.111</v>
          </cell>
          <cell r="Z37">
            <v>5</v>
          </cell>
          <cell r="AA37">
            <v>35</v>
          </cell>
          <cell r="AB37">
            <v>0</v>
          </cell>
          <cell r="AC37">
            <v>50</v>
          </cell>
          <cell r="AD37">
            <v>1</v>
          </cell>
          <cell r="AE37">
            <v>0</v>
          </cell>
          <cell r="AF37">
            <v>0</v>
          </cell>
          <cell r="AG37">
            <v>0</v>
          </cell>
          <cell r="AH37">
            <v>37</v>
          </cell>
          <cell r="AI37">
            <v>0.05</v>
          </cell>
          <cell r="AJ37">
            <v>40</v>
          </cell>
          <cell r="AK37">
            <v>10</v>
          </cell>
          <cell r="AL37">
            <v>144</v>
          </cell>
          <cell r="AM37">
            <v>16</v>
          </cell>
          <cell r="AN37">
            <v>21</v>
          </cell>
          <cell r="AO37">
            <v>27</v>
          </cell>
          <cell r="AP37">
            <v>37</v>
          </cell>
          <cell r="AQ37">
            <v>47</v>
          </cell>
          <cell r="AR37">
            <v>58</v>
          </cell>
          <cell r="AS37">
            <v>73</v>
          </cell>
          <cell r="AT37">
            <v>0</v>
          </cell>
          <cell r="AU37" t="str">
            <v>tex_0047_0086</v>
          </cell>
          <cell r="AV37" t="str">
            <v>Fish_01_03_04</v>
          </cell>
          <cell r="AW37" t="str">
            <v>Map_0001_03_Name</v>
          </cell>
          <cell r="AX37">
            <v>0.496</v>
          </cell>
          <cell r="AY37">
            <v>0.52749999999999997</v>
          </cell>
          <cell r="AZ37">
            <v>0.57250000000000001</v>
          </cell>
          <cell r="BA37">
            <v>0.64</v>
          </cell>
          <cell r="BB37">
            <v>0.75700000000000001</v>
          </cell>
          <cell r="BC37">
            <v>0.88749999999999996</v>
          </cell>
          <cell r="BD37">
            <v>0</v>
          </cell>
          <cell r="BE37">
            <v>2.7223000000000002</v>
          </cell>
          <cell r="BF37">
            <v>1</v>
          </cell>
        </row>
        <row r="38">
          <cell r="B38" t="str">
            <v>Fish_01_03_05</v>
          </cell>
          <cell r="C38">
            <v>5</v>
          </cell>
          <cell r="D38">
            <v>6.4874269999999996E-3</v>
          </cell>
          <cell r="E38">
            <v>0.10000009999999999</v>
          </cell>
          <cell r="F38">
            <v>1</v>
          </cell>
          <cell r="G38">
            <v>0</v>
          </cell>
          <cell r="H38">
            <v>5</v>
          </cell>
          <cell r="I38">
            <v>4</v>
          </cell>
          <cell r="J38">
            <v>7</v>
          </cell>
          <cell r="K38">
            <v>35</v>
          </cell>
          <cell r="L38">
            <v>150</v>
          </cell>
          <cell r="M38">
            <v>0</v>
          </cell>
          <cell r="N38" t="str">
            <v>Fish_01_03_05</v>
          </cell>
          <cell r="O38">
            <v>1.8</v>
          </cell>
          <cell r="P38">
            <v>5</v>
          </cell>
          <cell r="Q38">
            <v>7</v>
          </cell>
          <cell r="R38">
            <v>1.01</v>
          </cell>
          <cell r="S38">
            <v>1.1100000000000001</v>
          </cell>
          <cell r="T38">
            <v>0.11</v>
          </cell>
          <cell r="U38">
            <v>0.21</v>
          </cell>
          <cell r="V38">
            <v>0.2</v>
          </cell>
          <cell r="W38">
            <v>0.12</v>
          </cell>
          <cell r="X38">
            <v>0.11</v>
          </cell>
          <cell r="Y38">
            <v>0.111</v>
          </cell>
          <cell r="Z38">
            <v>5</v>
          </cell>
          <cell r="AA38">
            <v>15</v>
          </cell>
          <cell r="AB38">
            <v>20</v>
          </cell>
          <cell r="AC38">
            <v>40</v>
          </cell>
          <cell r="AD38">
            <v>1</v>
          </cell>
          <cell r="AE38">
            <v>0</v>
          </cell>
          <cell r="AF38">
            <v>0</v>
          </cell>
          <cell r="AG38">
            <v>0</v>
          </cell>
          <cell r="AH38">
            <v>17</v>
          </cell>
          <cell r="AI38">
            <v>0.05</v>
          </cell>
          <cell r="AJ38">
            <v>11</v>
          </cell>
          <cell r="AK38">
            <v>10</v>
          </cell>
          <cell r="AL38">
            <v>2</v>
          </cell>
          <cell r="AM38">
            <v>24</v>
          </cell>
          <cell r="AN38">
            <v>32</v>
          </cell>
          <cell r="AO38">
            <v>42</v>
          </cell>
          <cell r="AP38">
            <v>57</v>
          </cell>
          <cell r="AQ38">
            <v>73</v>
          </cell>
          <cell r="AR38">
            <v>92</v>
          </cell>
          <cell r="AS38">
            <v>114</v>
          </cell>
          <cell r="AT38">
            <v>0</v>
          </cell>
          <cell r="AU38" t="str">
            <v>tex_0089_0090_03</v>
          </cell>
          <cell r="AV38" t="str">
            <v>Fish_01_03_05</v>
          </cell>
          <cell r="AW38" t="str">
            <v>Map_0001_03_Name</v>
          </cell>
          <cell r="AX38">
            <v>0.55100000000000005</v>
          </cell>
          <cell r="AY38">
            <v>0.58599999999999997</v>
          </cell>
          <cell r="AZ38">
            <v>0.63600000000000001</v>
          </cell>
          <cell r="BA38">
            <v>0.71099999999999997</v>
          </cell>
          <cell r="BB38">
            <v>0.84099999999999997</v>
          </cell>
          <cell r="BC38">
            <v>0.98599999999999999</v>
          </cell>
          <cell r="BD38">
            <v>0</v>
          </cell>
          <cell r="BE38">
            <v>5.4446000000000003</v>
          </cell>
          <cell r="BF38">
            <v>1</v>
          </cell>
        </row>
        <row r="39">
          <cell r="B39" t="str">
            <v>Fish_01_03_06</v>
          </cell>
          <cell r="C39">
            <v>5</v>
          </cell>
          <cell r="D39">
            <v>0.248580892</v>
          </cell>
          <cell r="E39">
            <v>0.10000009999999999</v>
          </cell>
          <cell r="F39">
            <v>2</v>
          </cell>
          <cell r="G39">
            <v>0</v>
          </cell>
          <cell r="H39">
            <v>4</v>
          </cell>
          <cell r="I39">
            <v>4</v>
          </cell>
          <cell r="J39">
            <v>7</v>
          </cell>
          <cell r="K39">
            <v>5</v>
          </cell>
          <cell r="L39">
            <v>200</v>
          </cell>
          <cell r="M39">
            <v>0</v>
          </cell>
          <cell r="N39" t="str">
            <v>Fish_01_03_06</v>
          </cell>
          <cell r="O39">
            <v>0.7</v>
          </cell>
          <cell r="P39">
            <v>5</v>
          </cell>
          <cell r="Q39">
            <v>7</v>
          </cell>
          <cell r="R39">
            <v>1.01</v>
          </cell>
          <cell r="S39">
            <v>1.1100000000000001</v>
          </cell>
          <cell r="T39">
            <v>0.11</v>
          </cell>
          <cell r="U39">
            <v>0.21</v>
          </cell>
          <cell r="V39">
            <v>0.2</v>
          </cell>
          <cell r="W39">
            <v>0.12</v>
          </cell>
          <cell r="X39">
            <v>0.11</v>
          </cell>
          <cell r="Y39">
            <v>0.111</v>
          </cell>
          <cell r="Z39">
            <v>5</v>
          </cell>
          <cell r="AA39">
            <v>10</v>
          </cell>
          <cell r="AB39">
            <v>10</v>
          </cell>
          <cell r="AC39">
            <v>45</v>
          </cell>
          <cell r="AD39">
            <v>1</v>
          </cell>
          <cell r="AE39">
            <v>0</v>
          </cell>
          <cell r="AF39">
            <v>0</v>
          </cell>
          <cell r="AG39">
            <v>0</v>
          </cell>
          <cell r="AH39">
            <v>22</v>
          </cell>
          <cell r="AI39">
            <v>0.05</v>
          </cell>
          <cell r="AJ39">
            <v>19</v>
          </cell>
          <cell r="AK39">
            <v>10</v>
          </cell>
          <cell r="AL39">
            <v>6</v>
          </cell>
          <cell r="AM39">
            <v>22</v>
          </cell>
          <cell r="AN39">
            <v>30</v>
          </cell>
          <cell r="AO39">
            <v>39</v>
          </cell>
          <cell r="AP39">
            <v>53</v>
          </cell>
          <cell r="AQ39">
            <v>68</v>
          </cell>
          <cell r="AR39">
            <v>85</v>
          </cell>
          <cell r="AS39">
            <v>106</v>
          </cell>
          <cell r="AT39">
            <v>0</v>
          </cell>
          <cell r="AU39" t="str">
            <v>tex_0113</v>
          </cell>
          <cell r="AV39" t="str">
            <v>Fish_01_03_06</v>
          </cell>
          <cell r="AW39" t="str">
            <v>Map_0001_03_Name</v>
          </cell>
          <cell r="AX39">
            <v>0.111</v>
          </cell>
          <cell r="AY39">
            <v>0.11799999999999999</v>
          </cell>
          <cell r="AZ39">
            <v>0.128</v>
          </cell>
          <cell r="BA39">
            <v>0.14299999999999999</v>
          </cell>
          <cell r="BB39">
            <v>0.16900000000000001</v>
          </cell>
          <cell r="BC39">
            <v>0.19800000000000001</v>
          </cell>
          <cell r="BD39">
            <v>0</v>
          </cell>
          <cell r="BE39">
            <v>5.4446000000000003</v>
          </cell>
          <cell r="BF39">
            <v>2</v>
          </cell>
        </row>
        <row r="40">
          <cell r="B40" t="str">
            <v>Fish_01_03_07</v>
          </cell>
          <cell r="C40">
            <v>5</v>
          </cell>
          <cell r="D40">
            <v>8.9241025000000002E-2</v>
          </cell>
          <cell r="E40">
            <v>0.10000009999999999</v>
          </cell>
          <cell r="F40">
            <v>4</v>
          </cell>
          <cell r="G40">
            <v>0</v>
          </cell>
          <cell r="H40">
            <v>2</v>
          </cell>
          <cell r="I40">
            <v>4</v>
          </cell>
          <cell r="J40">
            <v>7</v>
          </cell>
          <cell r="K40">
            <v>5</v>
          </cell>
          <cell r="L40">
            <v>350</v>
          </cell>
          <cell r="M40">
            <v>0</v>
          </cell>
          <cell r="N40" t="str">
            <v>Fish_01_03_07</v>
          </cell>
          <cell r="O40">
            <v>1.2</v>
          </cell>
          <cell r="P40">
            <v>5</v>
          </cell>
          <cell r="Q40">
            <v>7</v>
          </cell>
          <cell r="R40">
            <v>1.01</v>
          </cell>
          <cell r="S40">
            <v>1.1100000000000001</v>
          </cell>
          <cell r="T40">
            <v>0.11</v>
          </cell>
          <cell r="U40">
            <v>0.21</v>
          </cell>
          <cell r="V40">
            <v>0.2</v>
          </cell>
          <cell r="W40">
            <v>0.12</v>
          </cell>
          <cell r="X40">
            <v>0.11</v>
          </cell>
          <cell r="Y40">
            <v>0.111</v>
          </cell>
          <cell r="Z40">
            <v>5</v>
          </cell>
          <cell r="AA40">
            <v>5</v>
          </cell>
          <cell r="AB40">
            <v>0</v>
          </cell>
          <cell r="AC40">
            <v>50</v>
          </cell>
          <cell r="AD40">
            <v>1</v>
          </cell>
          <cell r="AE40">
            <v>0</v>
          </cell>
          <cell r="AF40">
            <v>0</v>
          </cell>
          <cell r="AG40">
            <v>0</v>
          </cell>
          <cell r="AH40">
            <v>32</v>
          </cell>
          <cell r="AI40">
            <v>0.05</v>
          </cell>
          <cell r="AJ40">
            <v>33</v>
          </cell>
          <cell r="AK40">
            <v>10</v>
          </cell>
          <cell r="AL40">
            <v>30</v>
          </cell>
          <cell r="AM40">
            <v>16</v>
          </cell>
          <cell r="AN40">
            <v>22</v>
          </cell>
          <cell r="AO40">
            <v>28</v>
          </cell>
          <cell r="AP40">
            <v>38</v>
          </cell>
          <cell r="AQ40">
            <v>49</v>
          </cell>
          <cell r="AR40">
            <v>60</v>
          </cell>
          <cell r="AS40">
            <v>76</v>
          </cell>
          <cell r="AT40">
            <v>0</v>
          </cell>
          <cell r="AU40" t="str">
            <v>tex_0102_02_03</v>
          </cell>
          <cell r="AV40" t="str">
            <v>Fish_01_03_07</v>
          </cell>
          <cell r="AW40" t="str">
            <v>Map_0001_03_Name</v>
          </cell>
          <cell r="AX40">
            <v>0.24299999999999999</v>
          </cell>
          <cell r="AY40">
            <v>0.25840000000000002</v>
          </cell>
          <cell r="AZ40">
            <v>0.28039999999999998</v>
          </cell>
          <cell r="BA40">
            <v>0.31340000000000001</v>
          </cell>
          <cell r="BB40">
            <v>0.37059999999999998</v>
          </cell>
          <cell r="BC40">
            <v>0.43440000000000001</v>
          </cell>
          <cell r="BD40">
            <v>0</v>
          </cell>
          <cell r="BE40">
            <v>1.8149</v>
          </cell>
          <cell r="BF40">
            <v>1.5</v>
          </cell>
        </row>
        <row r="41">
          <cell r="B41" t="str">
            <v>Fish_01_03_08</v>
          </cell>
          <cell r="C41">
            <v>5</v>
          </cell>
          <cell r="D41">
            <v>0.22084968199999999</v>
          </cell>
          <cell r="E41">
            <v>5.0001000000000004E-3</v>
          </cell>
          <cell r="F41">
            <v>5</v>
          </cell>
          <cell r="G41">
            <v>0</v>
          </cell>
          <cell r="H41">
            <v>2</v>
          </cell>
          <cell r="I41">
            <v>4</v>
          </cell>
          <cell r="J41">
            <v>7</v>
          </cell>
          <cell r="K41">
            <v>5</v>
          </cell>
          <cell r="L41">
            <v>500</v>
          </cell>
          <cell r="M41">
            <v>0</v>
          </cell>
          <cell r="N41" t="str">
            <v>Fish_01_03_08</v>
          </cell>
          <cell r="O41">
            <v>1.2</v>
          </cell>
          <cell r="P41">
            <v>5</v>
          </cell>
          <cell r="Q41">
            <v>7</v>
          </cell>
          <cell r="R41">
            <v>1.01</v>
          </cell>
          <cell r="S41">
            <v>1.1100000000000001</v>
          </cell>
          <cell r="T41">
            <v>0.11</v>
          </cell>
          <cell r="U41">
            <v>0.21</v>
          </cell>
          <cell r="V41">
            <v>0.2</v>
          </cell>
          <cell r="W41">
            <v>0.12</v>
          </cell>
          <cell r="X41">
            <v>0.11</v>
          </cell>
          <cell r="Y41">
            <v>0.111</v>
          </cell>
          <cell r="Z41">
            <v>5</v>
          </cell>
          <cell r="AA41">
            <v>30</v>
          </cell>
          <cell r="AB41">
            <v>0</v>
          </cell>
          <cell r="AC41">
            <v>50</v>
          </cell>
          <cell r="AD41">
            <v>1</v>
          </cell>
          <cell r="AE41">
            <v>0</v>
          </cell>
          <cell r="AF41">
            <v>0</v>
          </cell>
          <cell r="AG41">
            <v>0</v>
          </cell>
          <cell r="AH41">
            <v>37</v>
          </cell>
          <cell r="AI41">
            <v>0.05</v>
          </cell>
          <cell r="AJ41">
            <v>40</v>
          </cell>
          <cell r="AK41">
            <v>10</v>
          </cell>
          <cell r="AL41">
            <v>1008</v>
          </cell>
          <cell r="AM41">
            <v>2</v>
          </cell>
          <cell r="AN41">
            <v>2</v>
          </cell>
          <cell r="AO41">
            <v>2</v>
          </cell>
          <cell r="AP41">
            <v>3</v>
          </cell>
          <cell r="AQ41">
            <v>3</v>
          </cell>
          <cell r="AR41">
            <v>2</v>
          </cell>
          <cell r="AS41">
            <v>4</v>
          </cell>
          <cell r="AT41">
            <v>2</v>
          </cell>
          <cell r="AU41" t="str">
            <v>tex_0068_0104</v>
          </cell>
          <cell r="AV41" t="str">
            <v>Fish_01_03_08</v>
          </cell>
          <cell r="AW41" t="str">
            <v>Map_0001_03_Name</v>
          </cell>
          <cell r="AX41">
            <v>0.82599999999999996</v>
          </cell>
          <cell r="AY41">
            <v>0.87849999999999995</v>
          </cell>
          <cell r="AZ41">
            <v>0.95350000000000001</v>
          </cell>
          <cell r="BA41">
            <v>1.0660000000000001</v>
          </cell>
          <cell r="BB41">
            <v>1.2609999999999999</v>
          </cell>
          <cell r="BC41">
            <v>1.4784999999999999</v>
          </cell>
          <cell r="BD41">
            <v>0</v>
          </cell>
          <cell r="BE41">
            <v>6.5335999999999999</v>
          </cell>
          <cell r="BF41">
            <v>2</v>
          </cell>
        </row>
        <row r="42">
          <cell r="B42" t="str">
            <v>Fish_01_03_09</v>
          </cell>
          <cell r="C42">
            <v>5</v>
          </cell>
          <cell r="D42">
            <v>0.18360125099999999</v>
          </cell>
          <cell r="E42">
            <v>0.10000009999999999</v>
          </cell>
          <cell r="F42">
            <v>3</v>
          </cell>
          <cell r="G42">
            <v>0</v>
          </cell>
          <cell r="H42">
            <v>3</v>
          </cell>
          <cell r="I42">
            <v>4</v>
          </cell>
          <cell r="J42">
            <v>7</v>
          </cell>
          <cell r="K42">
            <v>5</v>
          </cell>
          <cell r="L42">
            <v>250</v>
          </cell>
          <cell r="M42">
            <v>0</v>
          </cell>
          <cell r="N42" t="str">
            <v>Fish_01_03_09</v>
          </cell>
          <cell r="O42">
            <v>1</v>
          </cell>
          <cell r="P42">
            <v>5</v>
          </cell>
          <cell r="Q42">
            <v>7</v>
          </cell>
          <cell r="R42">
            <v>1.01</v>
          </cell>
          <cell r="S42">
            <v>1.1100000000000001</v>
          </cell>
          <cell r="T42">
            <v>0.11</v>
          </cell>
          <cell r="U42">
            <v>0.21</v>
          </cell>
          <cell r="V42">
            <v>0.2</v>
          </cell>
          <cell r="W42">
            <v>0.12</v>
          </cell>
          <cell r="X42">
            <v>0.11</v>
          </cell>
          <cell r="Y42">
            <v>0.111</v>
          </cell>
          <cell r="Z42">
            <v>5</v>
          </cell>
          <cell r="AA42">
            <v>5</v>
          </cell>
          <cell r="AB42">
            <v>0</v>
          </cell>
          <cell r="AC42">
            <v>50</v>
          </cell>
          <cell r="AD42">
            <v>1</v>
          </cell>
          <cell r="AE42">
            <v>0</v>
          </cell>
          <cell r="AF42">
            <v>0</v>
          </cell>
          <cell r="AG42">
            <v>0</v>
          </cell>
          <cell r="AH42">
            <v>27</v>
          </cell>
          <cell r="AI42">
            <v>0.05</v>
          </cell>
          <cell r="AJ42">
            <v>26</v>
          </cell>
          <cell r="AK42">
            <v>10</v>
          </cell>
          <cell r="AL42">
            <v>18</v>
          </cell>
          <cell r="AM42">
            <v>19</v>
          </cell>
          <cell r="AN42">
            <v>25</v>
          </cell>
          <cell r="AO42">
            <v>33</v>
          </cell>
          <cell r="AP42">
            <v>45</v>
          </cell>
          <cell r="AQ42">
            <v>57</v>
          </cell>
          <cell r="AR42">
            <v>71</v>
          </cell>
          <cell r="AS42">
            <v>89</v>
          </cell>
          <cell r="AT42">
            <v>0</v>
          </cell>
          <cell r="AU42" t="str">
            <v>tex_0115_03</v>
          </cell>
          <cell r="AV42" t="str">
            <v>Fish_01_03_09</v>
          </cell>
          <cell r="AW42" t="str">
            <v>Map_0001_03_Name</v>
          </cell>
          <cell r="AX42">
            <v>0.14399999999999999</v>
          </cell>
          <cell r="AY42">
            <v>0.15310000000000001</v>
          </cell>
          <cell r="AZ42">
            <v>0.1661</v>
          </cell>
          <cell r="BA42">
            <v>0.18559999999999999</v>
          </cell>
          <cell r="BB42">
            <v>0.21940000000000001</v>
          </cell>
          <cell r="BC42">
            <v>0.2571</v>
          </cell>
          <cell r="BD42">
            <v>0</v>
          </cell>
          <cell r="BE42">
            <v>5.4446000000000003</v>
          </cell>
          <cell r="BF42">
            <v>2.5</v>
          </cell>
        </row>
        <row r="43">
          <cell r="B43" t="str">
            <v>Fish_01_03_10</v>
          </cell>
          <cell r="C43">
            <v>5</v>
          </cell>
          <cell r="D43">
            <v>8.2193631000000003E-2</v>
          </cell>
          <cell r="E43">
            <v>0.10000009999999999</v>
          </cell>
          <cell r="F43">
            <v>2</v>
          </cell>
          <cell r="G43">
            <v>0</v>
          </cell>
          <cell r="H43">
            <v>4</v>
          </cell>
          <cell r="I43">
            <v>4</v>
          </cell>
          <cell r="J43">
            <v>7</v>
          </cell>
          <cell r="K43">
            <v>5</v>
          </cell>
          <cell r="L43">
            <v>200</v>
          </cell>
          <cell r="M43">
            <v>0</v>
          </cell>
          <cell r="N43" t="str">
            <v>Fish_01_03_10</v>
          </cell>
          <cell r="O43">
            <v>0.8</v>
          </cell>
          <cell r="P43">
            <v>5</v>
          </cell>
          <cell r="Q43">
            <v>7</v>
          </cell>
          <cell r="R43">
            <v>1.01</v>
          </cell>
          <cell r="S43">
            <v>1.1100000000000001</v>
          </cell>
          <cell r="T43">
            <v>0.11</v>
          </cell>
          <cell r="U43">
            <v>0.21</v>
          </cell>
          <cell r="V43">
            <v>0.2</v>
          </cell>
          <cell r="W43">
            <v>0.12</v>
          </cell>
          <cell r="X43">
            <v>0.11</v>
          </cell>
          <cell r="Y43">
            <v>0.111</v>
          </cell>
          <cell r="Z43">
            <v>5</v>
          </cell>
          <cell r="AA43">
            <v>10</v>
          </cell>
          <cell r="AB43">
            <v>10</v>
          </cell>
          <cell r="AC43">
            <v>45</v>
          </cell>
          <cell r="AD43">
            <v>1</v>
          </cell>
          <cell r="AE43">
            <v>0</v>
          </cell>
          <cell r="AF43">
            <v>0</v>
          </cell>
          <cell r="AG43">
            <v>0</v>
          </cell>
          <cell r="AH43">
            <v>22</v>
          </cell>
          <cell r="AI43">
            <v>0.05</v>
          </cell>
          <cell r="AJ43">
            <v>19</v>
          </cell>
          <cell r="AK43">
            <v>10</v>
          </cell>
          <cell r="AL43">
            <v>3</v>
          </cell>
          <cell r="AM43">
            <v>21</v>
          </cell>
          <cell r="AN43">
            <v>28</v>
          </cell>
          <cell r="AO43">
            <v>37</v>
          </cell>
          <cell r="AP43">
            <v>50</v>
          </cell>
          <cell r="AQ43">
            <v>64</v>
          </cell>
          <cell r="AR43">
            <v>80</v>
          </cell>
          <cell r="AS43">
            <v>100</v>
          </cell>
          <cell r="AT43">
            <v>0</v>
          </cell>
          <cell r="AU43" t="str">
            <v>tex_0144_0146</v>
          </cell>
          <cell r="AV43" t="str">
            <v>Fish_01_03_10</v>
          </cell>
          <cell r="AW43" t="str">
            <v>Map_0001_03_Name</v>
          </cell>
          <cell r="AX43">
            <v>0.16600000000000001</v>
          </cell>
          <cell r="AY43">
            <v>0.17649999999999999</v>
          </cell>
          <cell r="AZ43">
            <v>0.1915</v>
          </cell>
          <cell r="BA43">
            <v>0.214</v>
          </cell>
          <cell r="BB43">
            <v>0.253</v>
          </cell>
          <cell r="BC43">
            <v>0.29649999999999999</v>
          </cell>
          <cell r="BD43">
            <v>0</v>
          </cell>
          <cell r="BE43">
            <v>5.4446000000000003</v>
          </cell>
          <cell r="BF43">
            <v>1</v>
          </cell>
        </row>
        <row r="44">
          <cell r="B44" t="str">
            <v>Fish_01_03_11</v>
          </cell>
          <cell r="C44">
            <v>5</v>
          </cell>
          <cell r="D44">
            <v>2.2875723000000001E-2</v>
          </cell>
          <cell r="E44">
            <v>0.10000009999999999</v>
          </cell>
          <cell r="F44">
            <v>2</v>
          </cell>
          <cell r="G44">
            <v>0</v>
          </cell>
          <cell r="H44">
            <v>4</v>
          </cell>
          <cell r="I44">
            <v>4</v>
          </cell>
          <cell r="J44">
            <v>7</v>
          </cell>
          <cell r="K44">
            <v>10</v>
          </cell>
          <cell r="L44">
            <v>200</v>
          </cell>
          <cell r="M44">
            <v>0</v>
          </cell>
          <cell r="N44" t="str">
            <v>Fish_01_03_11</v>
          </cell>
          <cell r="O44">
            <v>0.9</v>
          </cell>
          <cell r="P44">
            <v>5</v>
          </cell>
          <cell r="Q44">
            <v>7</v>
          </cell>
          <cell r="R44">
            <v>1.01</v>
          </cell>
          <cell r="S44">
            <v>1.1100000000000001</v>
          </cell>
          <cell r="T44">
            <v>0.11</v>
          </cell>
          <cell r="U44">
            <v>0.21</v>
          </cell>
          <cell r="V44">
            <v>0.2</v>
          </cell>
          <cell r="W44">
            <v>0.12</v>
          </cell>
          <cell r="X44">
            <v>0.11</v>
          </cell>
          <cell r="Y44">
            <v>0.111</v>
          </cell>
          <cell r="Z44">
            <v>5</v>
          </cell>
          <cell r="AA44">
            <v>10</v>
          </cell>
          <cell r="AB44">
            <v>10</v>
          </cell>
          <cell r="AC44">
            <v>45</v>
          </cell>
          <cell r="AD44">
            <v>1</v>
          </cell>
          <cell r="AE44">
            <v>0</v>
          </cell>
          <cell r="AF44">
            <v>0</v>
          </cell>
          <cell r="AG44">
            <v>0</v>
          </cell>
          <cell r="AH44">
            <v>22</v>
          </cell>
          <cell r="AI44">
            <v>0.05</v>
          </cell>
          <cell r="AJ44">
            <v>19</v>
          </cell>
          <cell r="AK44">
            <v>10</v>
          </cell>
          <cell r="AL44">
            <v>6</v>
          </cell>
          <cell r="AM44">
            <v>21</v>
          </cell>
          <cell r="AN44">
            <v>28</v>
          </cell>
          <cell r="AO44">
            <v>37</v>
          </cell>
          <cell r="AP44">
            <v>50</v>
          </cell>
          <cell r="AQ44">
            <v>64</v>
          </cell>
          <cell r="AR44">
            <v>80</v>
          </cell>
          <cell r="AS44">
            <v>100</v>
          </cell>
          <cell r="AT44">
            <v>0</v>
          </cell>
          <cell r="AU44" t="str">
            <v>tex_0147_02_03</v>
          </cell>
          <cell r="AV44" t="str">
            <v>Fish_01_03_11</v>
          </cell>
          <cell r="AW44" t="str">
            <v>Map_0001_03_Name</v>
          </cell>
          <cell r="AX44">
            <v>0.309</v>
          </cell>
          <cell r="AY44">
            <v>0.3286</v>
          </cell>
          <cell r="AZ44">
            <v>0.35659999999999997</v>
          </cell>
          <cell r="BA44">
            <v>0.39860000000000001</v>
          </cell>
          <cell r="BB44">
            <v>0.47139999999999999</v>
          </cell>
          <cell r="BC44">
            <v>0.55259999999999998</v>
          </cell>
          <cell r="BD44">
            <v>0</v>
          </cell>
          <cell r="BE44">
            <v>5.4446000000000003</v>
          </cell>
          <cell r="BF44">
            <v>1.5</v>
          </cell>
        </row>
        <row r="45">
          <cell r="B45" t="str">
            <v>Fish_01_03_12</v>
          </cell>
          <cell r="C45">
            <v>5</v>
          </cell>
          <cell r="D45">
            <v>4.1652983999999997E-2</v>
          </cell>
          <cell r="E45">
            <v>0.10000009999999999</v>
          </cell>
          <cell r="F45">
            <v>4</v>
          </cell>
          <cell r="G45">
            <v>0</v>
          </cell>
          <cell r="H45">
            <v>2</v>
          </cell>
          <cell r="I45">
            <v>4</v>
          </cell>
          <cell r="J45">
            <v>7</v>
          </cell>
          <cell r="K45">
            <v>5</v>
          </cell>
          <cell r="L45">
            <v>350</v>
          </cell>
          <cell r="M45">
            <v>0</v>
          </cell>
          <cell r="N45" t="str">
            <v>Fish_01_03_12</v>
          </cell>
          <cell r="O45">
            <v>0.9</v>
          </cell>
          <cell r="P45">
            <v>5</v>
          </cell>
          <cell r="Q45">
            <v>7</v>
          </cell>
          <cell r="R45">
            <v>1.01</v>
          </cell>
          <cell r="S45">
            <v>1.1100000000000001</v>
          </cell>
          <cell r="T45">
            <v>0.11</v>
          </cell>
          <cell r="U45">
            <v>0.21</v>
          </cell>
          <cell r="V45">
            <v>0.2</v>
          </cell>
          <cell r="W45">
            <v>0.12</v>
          </cell>
          <cell r="X45">
            <v>0.11</v>
          </cell>
          <cell r="Y45">
            <v>0.111</v>
          </cell>
          <cell r="Z45">
            <v>5</v>
          </cell>
          <cell r="AA45">
            <v>10</v>
          </cell>
          <cell r="AB45">
            <v>0</v>
          </cell>
          <cell r="AC45">
            <v>50</v>
          </cell>
          <cell r="AD45">
            <v>1</v>
          </cell>
          <cell r="AE45">
            <v>0</v>
          </cell>
          <cell r="AF45">
            <v>0</v>
          </cell>
          <cell r="AG45">
            <v>0</v>
          </cell>
          <cell r="AH45">
            <v>32</v>
          </cell>
          <cell r="AI45">
            <v>0.05</v>
          </cell>
          <cell r="AJ45">
            <v>33</v>
          </cell>
          <cell r="AK45">
            <v>10</v>
          </cell>
          <cell r="AL45">
            <v>30</v>
          </cell>
          <cell r="AM45">
            <v>16</v>
          </cell>
          <cell r="AN45">
            <v>22</v>
          </cell>
          <cell r="AO45">
            <v>28</v>
          </cell>
          <cell r="AP45">
            <v>38</v>
          </cell>
          <cell r="AQ45">
            <v>49</v>
          </cell>
          <cell r="AR45">
            <v>60</v>
          </cell>
          <cell r="AS45">
            <v>76</v>
          </cell>
          <cell r="AT45">
            <v>0</v>
          </cell>
          <cell r="AU45" t="str">
            <v>tex_0148_02_03</v>
          </cell>
          <cell r="AV45" t="str">
            <v>Fish_01_03_12</v>
          </cell>
          <cell r="AW45" t="str">
            <v>Map_0001_03_Name</v>
          </cell>
          <cell r="AX45">
            <v>0.35299999999999998</v>
          </cell>
          <cell r="AY45">
            <v>0.37540000000000001</v>
          </cell>
          <cell r="AZ45">
            <v>0.40739999999999998</v>
          </cell>
          <cell r="BA45">
            <v>0.45540000000000003</v>
          </cell>
          <cell r="BB45">
            <v>0.53859999999999997</v>
          </cell>
          <cell r="BC45">
            <v>0.63139999999999996</v>
          </cell>
          <cell r="BD45">
            <v>0</v>
          </cell>
          <cell r="BE45">
            <v>5.4446000000000003</v>
          </cell>
          <cell r="BF45">
            <v>1.5</v>
          </cell>
        </row>
        <row r="46">
          <cell r="B46" t="str">
            <v>Fish_01_03_13</v>
          </cell>
          <cell r="C46">
            <v>5</v>
          </cell>
          <cell r="D46">
            <v>2.4925993E-2</v>
          </cell>
          <cell r="E46">
            <v>0.10000009999999999</v>
          </cell>
          <cell r="F46">
            <v>3</v>
          </cell>
          <cell r="G46">
            <v>0</v>
          </cell>
          <cell r="H46">
            <v>3</v>
          </cell>
          <cell r="I46">
            <v>4</v>
          </cell>
          <cell r="J46">
            <v>7</v>
          </cell>
          <cell r="K46">
            <v>5</v>
          </cell>
          <cell r="L46">
            <v>250</v>
          </cell>
          <cell r="M46">
            <v>0</v>
          </cell>
          <cell r="N46" t="str">
            <v>Fish_01_03_13</v>
          </cell>
          <cell r="O46">
            <v>0.9</v>
          </cell>
          <cell r="P46">
            <v>5</v>
          </cell>
          <cell r="Q46">
            <v>7</v>
          </cell>
          <cell r="R46">
            <v>1.01</v>
          </cell>
          <cell r="S46">
            <v>1.1100000000000001</v>
          </cell>
          <cell r="T46">
            <v>0.11</v>
          </cell>
          <cell r="U46">
            <v>0.21</v>
          </cell>
          <cell r="V46">
            <v>0.2</v>
          </cell>
          <cell r="W46">
            <v>0.12</v>
          </cell>
          <cell r="X46">
            <v>0.11</v>
          </cell>
          <cell r="Y46">
            <v>0.111</v>
          </cell>
          <cell r="Z46">
            <v>5</v>
          </cell>
          <cell r="AA46">
            <v>5</v>
          </cell>
          <cell r="AB46">
            <v>0</v>
          </cell>
          <cell r="AC46">
            <v>50</v>
          </cell>
          <cell r="AD46">
            <v>1</v>
          </cell>
          <cell r="AE46">
            <v>0</v>
          </cell>
          <cell r="AF46">
            <v>0</v>
          </cell>
          <cell r="AG46">
            <v>0</v>
          </cell>
          <cell r="AH46">
            <v>27</v>
          </cell>
          <cell r="AI46">
            <v>0.05</v>
          </cell>
          <cell r="AJ46">
            <v>26</v>
          </cell>
          <cell r="AK46">
            <v>10</v>
          </cell>
          <cell r="AL46">
            <v>30</v>
          </cell>
          <cell r="AM46">
            <v>20</v>
          </cell>
          <cell r="AN46">
            <v>26</v>
          </cell>
          <cell r="AO46">
            <v>34</v>
          </cell>
          <cell r="AP46">
            <v>46</v>
          </cell>
          <cell r="AQ46">
            <v>59</v>
          </cell>
          <cell r="AR46">
            <v>74</v>
          </cell>
          <cell r="AS46">
            <v>92</v>
          </cell>
          <cell r="AT46">
            <v>0</v>
          </cell>
          <cell r="AU46" t="str">
            <v>tex_0145_0152</v>
          </cell>
          <cell r="AV46" t="str">
            <v>Fish_01_03_13</v>
          </cell>
          <cell r="AW46" t="str">
            <v>Map_0001_03_Name</v>
          </cell>
          <cell r="AX46">
            <v>0.41899999999999998</v>
          </cell>
          <cell r="AY46">
            <v>0.4456</v>
          </cell>
          <cell r="AZ46">
            <v>0.48359999999999997</v>
          </cell>
          <cell r="BA46">
            <v>0.54059999999999997</v>
          </cell>
          <cell r="BB46">
            <v>0.63939999999999997</v>
          </cell>
          <cell r="BC46">
            <v>0.74960000000000004</v>
          </cell>
          <cell r="BD46">
            <v>0</v>
          </cell>
          <cell r="BE46">
            <v>5.4446000000000003</v>
          </cell>
          <cell r="BF46">
            <v>3</v>
          </cell>
        </row>
        <row r="47">
          <cell r="B47" t="str">
            <v>Fish_01_03_14</v>
          </cell>
          <cell r="C47">
            <v>5</v>
          </cell>
          <cell r="D47">
            <v>6.2668594999999994E-2</v>
          </cell>
          <cell r="E47">
            <v>0.10000009999999999</v>
          </cell>
          <cell r="F47">
            <v>4</v>
          </cell>
          <cell r="G47">
            <v>0</v>
          </cell>
          <cell r="H47">
            <v>2</v>
          </cell>
          <cell r="I47">
            <v>4</v>
          </cell>
          <cell r="J47">
            <v>7</v>
          </cell>
          <cell r="K47">
            <v>10</v>
          </cell>
          <cell r="L47">
            <v>350</v>
          </cell>
          <cell r="M47">
            <v>0</v>
          </cell>
          <cell r="N47" t="str">
            <v>Fish_01_03_14</v>
          </cell>
          <cell r="O47">
            <v>0.9</v>
          </cell>
          <cell r="P47">
            <v>5</v>
          </cell>
          <cell r="Q47">
            <v>7</v>
          </cell>
          <cell r="R47">
            <v>1.01</v>
          </cell>
          <cell r="S47">
            <v>1.1100000000000001</v>
          </cell>
          <cell r="T47">
            <v>0.11</v>
          </cell>
          <cell r="U47">
            <v>0.21</v>
          </cell>
          <cell r="V47">
            <v>0.2</v>
          </cell>
          <cell r="W47">
            <v>0.12</v>
          </cell>
          <cell r="X47">
            <v>0.11</v>
          </cell>
          <cell r="Y47">
            <v>0.111</v>
          </cell>
          <cell r="Z47">
            <v>5</v>
          </cell>
          <cell r="AA47">
            <v>5</v>
          </cell>
          <cell r="AB47">
            <v>0</v>
          </cell>
          <cell r="AC47">
            <v>50</v>
          </cell>
          <cell r="AD47">
            <v>1</v>
          </cell>
          <cell r="AE47">
            <v>0</v>
          </cell>
          <cell r="AF47">
            <v>0</v>
          </cell>
          <cell r="AG47">
            <v>0</v>
          </cell>
          <cell r="AH47">
            <v>32</v>
          </cell>
          <cell r="AI47">
            <v>0.05</v>
          </cell>
          <cell r="AJ47">
            <v>33</v>
          </cell>
          <cell r="AK47">
            <v>10</v>
          </cell>
          <cell r="AL47">
            <v>48</v>
          </cell>
          <cell r="AM47">
            <v>15</v>
          </cell>
          <cell r="AN47">
            <v>23</v>
          </cell>
          <cell r="AO47">
            <v>30</v>
          </cell>
          <cell r="AP47">
            <v>41</v>
          </cell>
          <cell r="AQ47">
            <v>52</v>
          </cell>
          <cell r="AR47">
            <v>65</v>
          </cell>
          <cell r="AS47">
            <v>81</v>
          </cell>
          <cell r="AT47">
            <v>0</v>
          </cell>
          <cell r="AU47" t="str">
            <v>tex_0149_0153</v>
          </cell>
          <cell r="AV47" t="str">
            <v>Fish_01_03_14</v>
          </cell>
          <cell r="AW47" t="str">
            <v>Map_0001_03_Name</v>
          </cell>
          <cell r="AX47">
            <v>0.309</v>
          </cell>
          <cell r="AY47">
            <v>0.3286</v>
          </cell>
          <cell r="AZ47">
            <v>0.35659999999999997</v>
          </cell>
          <cell r="BA47">
            <v>0.39860000000000001</v>
          </cell>
          <cell r="BB47">
            <v>0.47139999999999999</v>
          </cell>
          <cell r="BC47">
            <v>0.55259999999999998</v>
          </cell>
          <cell r="BD47">
            <v>0</v>
          </cell>
          <cell r="BE47">
            <v>5.4446000000000003</v>
          </cell>
          <cell r="BF47">
            <v>1.5</v>
          </cell>
        </row>
        <row r="48">
          <cell r="B48" t="str">
            <v>Fish_02_01_01</v>
          </cell>
          <cell r="C48">
            <v>5</v>
          </cell>
          <cell r="D48">
            <v>0.44421987299999999</v>
          </cell>
          <cell r="E48">
            <v>0.10000009999999999</v>
          </cell>
          <cell r="F48">
            <v>2</v>
          </cell>
          <cell r="G48">
            <v>0</v>
          </cell>
          <cell r="H48">
            <v>4</v>
          </cell>
          <cell r="I48">
            <v>10</v>
          </cell>
          <cell r="J48">
            <v>11</v>
          </cell>
          <cell r="K48">
            <v>15</v>
          </cell>
          <cell r="L48">
            <v>300</v>
          </cell>
          <cell r="M48">
            <v>0</v>
          </cell>
          <cell r="N48" t="str">
            <v>Fish_02_01_01</v>
          </cell>
          <cell r="O48">
            <v>0.9</v>
          </cell>
          <cell r="P48">
            <v>5</v>
          </cell>
          <cell r="Q48">
            <v>7</v>
          </cell>
          <cell r="R48">
            <v>1.01</v>
          </cell>
          <cell r="S48">
            <v>1.1100000000000001</v>
          </cell>
          <cell r="T48">
            <v>0.11</v>
          </cell>
          <cell r="U48">
            <v>0.21</v>
          </cell>
          <cell r="V48">
            <v>0.2</v>
          </cell>
          <cell r="W48">
            <v>0.12</v>
          </cell>
          <cell r="X48">
            <v>0.11</v>
          </cell>
          <cell r="Y48">
            <v>0.111</v>
          </cell>
          <cell r="Z48">
            <v>50</v>
          </cell>
          <cell r="AA48">
            <v>50</v>
          </cell>
          <cell r="AB48">
            <v>0</v>
          </cell>
          <cell r="AC48">
            <v>50</v>
          </cell>
          <cell r="AD48">
            <v>1</v>
          </cell>
          <cell r="AE48">
            <v>0</v>
          </cell>
          <cell r="AF48">
            <v>0</v>
          </cell>
          <cell r="AG48">
            <v>0</v>
          </cell>
          <cell r="AH48">
            <v>34</v>
          </cell>
          <cell r="AI48">
            <v>0.05</v>
          </cell>
          <cell r="AJ48">
            <v>26</v>
          </cell>
          <cell r="AK48">
            <v>10</v>
          </cell>
          <cell r="AL48">
            <v>6</v>
          </cell>
          <cell r="AM48">
            <v>34</v>
          </cell>
          <cell r="AN48">
            <v>48</v>
          </cell>
          <cell r="AO48">
            <v>63</v>
          </cell>
          <cell r="AP48">
            <v>85</v>
          </cell>
          <cell r="AQ48">
            <v>110</v>
          </cell>
          <cell r="AR48">
            <v>139</v>
          </cell>
          <cell r="AS48">
            <v>172</v>
          </cell>
          <cell r="AT48">
            <v>0</v>
          </cell>
          <cell r="AU48" t="str">
            <v>tex_0014_0070</v>
          </cell>
          <cell r="AV48" t="str">
            <v>Fish_02_01_01</v>
          </cell>
          <cell r="AW48" t="str">
            <v>Map_0002_01_Name</v>
          </cell>
          <cell r="AX48">
            <v>0.13300000000000001</v>
          </cell>
          <cell r="AY48">
            <v>0.1414</v>
          </cell>
          <cell r="AZ48">
            <v>0.15340000000000001</v>
          </cell>
          <cell r="BA48">
            <v>0.1714</v>
          </cell>
          <cell r="BB48">
            <v>0.2026</v>
          </cell>
          <cell r="BC48">
            <v>0.2374</v>
          </cell>
          <cell r="BD48">
            <v>0</v>
          </cell>
          <cell r="BE48">
            <v>5.4446000000000003</v>
          </cell>
          <cell r="BF48">
            <v>2</v>
          </cell>
        </row>
        <row r="49">
          <cell r="B49" t="str">
            <v>Fish_02_01_02</v>
          </cell>
          <cell r="C49">
            <v>5</v>
          </cell>
          <cell r="D49">
            <v>3.3997800000000002E-2</v>
          </cell>
          <cell r="E49">
            <v>0.10000009999999999</v>
          </cell>
          <cell r="F49">
            <v>5</v>
          </cell>
          <cell r="G49">
            <v>6</v>
          </cell>
          <cell r="H49">
            <v>2</v>
          </cell>
          <cell r="I49">
            <v>6</v>
          </cell>
          <cell r="J49">
            <v>7</v>
          </cell>
          <cell r="K49">
            <v>15</v>
          </cell>
          <cell r="L49">
            <v>750</v>
          </cell>
          <cell r="M49">
            <v>0</v>
          </cell>
          <cell r="N49" t="str">
            <v>Fish_02_01_02</v>
          </cell>
          <cell r="O49">
            <v>1.4</v>
          </cell>
          <cell r="P49">
            <v>5</v>
          </cell>
          <cell r="Q49">
            <v>7</v>
          </cell>
          <cell r="R49">
            <v>1.01</v>
          </cell>
          <cell r="S49">
            <v>1.1100000000000001</v>
          </cell>
          <cell r="T49">
            <v>0.11</v>
          </cell>
          <cell r="U49">
            <v>0.21</v>
          </cell>
          <cell r="V49">
            <v>0.2</v>
          </cell>
          <cell r="W49">
            <v>0.12</v>
          </cell>
          <cell r="X49">
            <v>0.11</v>
          </cell>
          <cell r="Y49">
            <v>0.111</v>
          </cell>
          <cell r="Z49">
            <v>30</v>
          </cell>
          <cell r="AA49">
            <v>15</v>
          </cell>
          <cell r="AB49">
            <v>0</v>
          </cell>
          <cell r="AC49">
            <v>50</v>
          </cell>
          <cell r="AD49">
            <v>1</v>
          </cell>
          <cell r="AE49">
            <v>0</v>
          </cell>
          <cell r="AF49">
            <v>0</v>
          </cell>
          <cell r="AG49">
            <v>0</v>
          </cell>
          <cell r="AH49">
            <v>49</v>
          </cell>
          <cell r="AI49">
            <v>0.05</v>
          </cell>
          <cell r="AJ49">
            <v>51</v>
          </cell>
          <cell r="AK49">
            <v>10</v>
          </cell>
          <cell r="AL49">
            <v>144</v>
          </cell>
          <cell r="AM49">
            <v>23</v>
          </cell>
          <cell r="AN49">
            <v>34</v>
          </cell>
          <cell r="AO49">
            <v>44</v>
          </cell>
          <cell r="AP49">
            <v>60</v>
          </cell>
          <cell r="AQ49">
            <v>77</v>
          </cell>
          <cell r="AR49">
            <v>96</v>
          </cell>
          <cell r="AS49">
            <v>120</v>
          </cell>
          <cell r="AT49">
            <v>0</v>
          </cell>
          <cell r="AU49" t="str">
            <v>tex_0099_0100</v>
          </cell>
          <cell r="AV49" t="str">
            <v>Fish_02_01_02</v>
          </cell>
          <cell r="AW49" t="str">
            <v>Map_0002_01_Name</v>
          </cell>
          <cell r="AX49">
            <v>0.67200000000000004</v>
          </cell>
          <cell r="AY49">
            <v>0.7147</v>
          </cell>
          <cell r="AZ49">
            <v>0.77569999999999995</v>
          </cell>
          <cell r="BA49">
            <v>0.86719999999999997</v>
          </cell>
          <cell r="BB49">
            <v>1.0258</v>
          </cell>
          <cell r="BC49">
            <v>1.2027000000000001</v>
          </cell>
          <cell r="BD49">
            <v>0</v>
          </cell>
          <cell r="BE49">
            <v>5.4446000000000003</v>
          </cell>
          <cell r="BF49">
            <v>1.2</v>
          </cell>
        </row>
        <row r="50">
          <cell r="B50" t="str">
            <v>Fish_02_01_03</v>
          </cell>
          <cell r="C50">
            <v>5</v>
          </cell>
          <cell r="D50">
            <v>0.13813121</v>
          </cell>
          <cell r="E50">
            <v>0.10000009999999999</v>
          </cell>
          <cell r="F50">
            <v>3</v>
          </cell>
          <cell r="G50">
            <v>0</v>
          </cell>
          <cell r="H50">
            <v>3</v>
          </cell>
          <cell r="I50">
            <v>6</v>
          </cell>
          <cell r="J50">
            <v>7</v>
          </cell>
          <cell r="K50">
            <v>15</v>
          </cell>
          <cell r="L50">
            <v>375</v>
          </cell>
          <cell r="M50">
            <v>0</v>
          </cell>
          <cell r="N50" t="str">
            <v>Fish_02_01_03</v>
          </cell>
          <cell r="O50">
            <v>1</v>
          </cell>
          <cell r="P50">
            <v>5</v>
          </cell>
          <cell r="Q50">
            <v>7</v>
          </cell>
          <cell r="R50">
            <v>1.01</v>
          </cell>
          <cell r="S50">
            <v>1.1100000000000001</v>
          </cell>
          <cell r="T50">
            <v>0.11</v>
          </cell>
          <cell r="U50">
            <v>0.21</v>
          </cell>
          <cell r="V50">
            <v>0.2</v>
          </cell>
          <cell r="W50">
            <v>0.12</v>
          </cell>
          <cell r="X50">
            <v>0.11</v>
          </cell>
          <cell r="Y50">
            <v>0.111</v>
          </cell>
          <cell r="Z50">
            <v>50</v>
          </cell>
          <cell r="AA50">
            <v>30</v>
          </cell>
          <cell r="AB50">
            <v>0</v>
          </cell>
          <cell r="AC50">
            <v>50</v>
          </cell>
          <cell r="AD50">
            <v>1</v>
          </cell>
          <cell r="AE50">
            <v>0</v>
          </cell>
          <cell r="AF50">
            <v>0</v>
          </cell>
          <cell r="AG50">
            <v>0</v>
          </cell>
          <cell r="AH50">
            <v>39</v>
          </cell>
          <cell r="AI50">
            <v>0.05</v>
          </cell>
          <cell r="AJ50">
            <v>34</v>
          </cell>
          <cell r="AK50">
            <v>10</v>
          </cell>
          <cell r="AL50">
            <v>18</v>
          </cell>
          <cell r="AM50">
            <v>31</v>
          </cell>
          <cell r="AN50">
            <v>42</v>
          </cell>
          <cell r="AO50">
            <v>55</v>
          </cell>
          <cell r="AP50">
            <v>74</v>
          </cell>
          <cell r="AQ50">
            <v>96</v>
          </cell>
          <cell r="AR50">
            <v>121</v>
          </cell>
          <cell r="AS50">
            <v>150</v>
          </cell>
          <cell r="AT50">
            <v>0</v>
          </cell>
          <cell r="AU50" t="str">
            <v>tex_0026_0071</v>
          </cell>
          <cell r="AV50" t="str">
            <v>Fish_02_01_03</v>
          </cell>
          <cell r="AW50" t="str">
            <v>Map_0002_01_Name</v>
          </cell>
          <cell r="AX50">
            <v>0.26500000000000001</v>
          </cell>
          <cell r="AY50">
            <v>0.28179999999999999</v>
          </cell>
          <cell r="AZ50">
            <v>0.30580000000000002</v>
          </cell>
          <cell r="BA50">
            <v>0.34179999999999999</v>
          </cell>
          <cell r="BB50">
            <v>0.4042</v>
          </cell>
          <cell r="BC50">
            <v>0.4738</v>
          </cell>
          <cell r="BD50">
            <v>0</v>
          </cell>
          <cell r="BE50">
            <v>5.4446000000000003</v>
          </cell>
          <cell r="BF50">
            <v>1.5</v>
          </cell>
        </row>
        <row r="51">
          <cell r="B51" t="str">
            <v>Fish_02_01_04</v>
          </cell>
          <cell r="C51">
            <v>5</v>
          </cell>
          <cell r="D51">
            <v>3.8228166000000001E-2</v>
          </cell>
          <cell r="E51">
            <v>0.10000009999999999</v>
          </cell>
          <cell r="F51">
            <v>4</v>
          </cell>
          <cell r="G51">
            <v>0</v>
          </cell>
          <cell r="H51">
            <v>2</v>
          </cell>
          <cell r="I51">
            <v>3</v>
          </cell>
          <cell r="J51">
            <v>4</v>
          </cell>
          <cell r="K51">
            <v>15</v>
          </cell>
          <cell r="L51">
            <v>525</v>
          </cell>
          <cell r="M51">
            <v>0</v>
          </cell>
          <cell r="N51" t="str">
            <v>Fish_02_01_04</v>
          </cell>
          <cell r="O51">
            <v>1.3</v>
          </cell>
          <cell r="P51">
            <v>5</v>
          </cell>
          <cell r="Q51">
            <v>7</v>
          </cell>
          <cell r="R51">
            <v>1.01</v>
          </cell>
          <cell r="S51">
            <v>1.1100000000000001</v>
          </cell>
          <cell r="T51">
            <v>0.11</v>
          </cell>
          <cell r="U51">
            <v>0.21</v>
          </cell>
          <cell r="V51">
            <v>0.2</v>
          </cell>
          <cell r="W51">
            <v>0.12</v>
          </cell>
          <cell r="X51">
            <v>0.11</v>
          </cell>
          <cell r="Y51">
            <v>0.111</v>
          </cell>
          <cell r="Z51">
            <v>25</v>
          </cell>
          <cell r="AA51">
            <v>15</v>
          </cell>
          <cell r="AB51">
            <v>0</v>
          </cell>
          <cell r="AC51">
            <v>50</v>
          </cell>
          <cell r="AD51">
            <v>1</v>
          </cell>
          <cell r="AE51">
            <v>0</v>
          </cell>
          <cell r="AF51">
            <v>0</v>
          </cell>
          <cell r="AG51">
            <v>0</v>
          </cell>
          <cell r="AH51">
            <v>44</v>
          </cell>
          <cell r="AI51">
            <v>0.05</v>
          </cell>
          <cell r="AJ51">
            <v>43</v>
          </cell>
          <cell r="AK51">
            <v>10</v>
          </cell>
          <cell r="AL51">
            <v>48</v>
          </cell>
          <cell r="AM51">
            <v>28</v>
          </cell>
          <cell r="AN51">
            <v>37</v>
          </cell>
          <cell r="AO51">
            <v>49</v>
          </cell>
          <cell r="AP51">
            <v>66</v>
          </cell>
          <cell r="AQ51">
            <v>85</v>
          </cell>
          <cell r="AR51">
            <v>107</v>
          </cell>
          <cell r="AS51">
            <v>133</v>
          </cell>
          <cell r="AT51">
            <v>0</v>
          </cell>
          <cell r="AU51" t="str">
            <v>tex_0080_0081</v>
          </cell>
          <cell r="AV51" t="str">
            <v>Fish_02_01_04</v>
          </cell>
          <cell r="AW51" t="str">
            <v>Map_0002_01_Name</v>
          </cell>
          <cell r="AX51">
            <v>0.58399999999999996</v>
          </cell>
          <cell r="AY51">
            <v>0.62109999999999999</v>
          </cell>
          <cell r="AZ51">
            <v>0.67410000000000003</v>
          </cell>
          <cell r="BA51">
            <v>0.75360000000000005</v>
          </cell>
          <cell r="BB51">
            <v>0.89139999999999997</v>
          </cell>
          <cell r="BC51">
            <v>1.0450999999999999</v>
          </cell>
          <cell r="BD51">
            <v>0</v>
          </cell>
          <cell r="BE51">
            <v>2.7223000000000002</v>
          </cell>
          <cell r="BF51">
            <v>1.5</v>
          </cell>
        </row>
        <row r="52">
          <cell r="B52" t="str">
            <v>Fish_02_01_05</v>
          </cell>
          <cell r="C52">
            <v>5</v>
          </cell>
          <cell r="D52">
            <v>0.44605962399999999</v>
          </cell>
          <cell r="E52">
            <v>0.10000009999999999</v>
          </cell>
          <cell r="F52">
            <v>1</v>
          </cell>
          <cell r="G52">
            <v>0</v>
          </cell>
          <cell r="H52">
            <v>5</v>
          </cell>
          <cell r="I52">
            <v>5</v>
          </cell>
          <cell r="J52">
            <v>9</v>
          </cell>
          <cell r="K52">
            <v>15</v>
          </cell>
          <cell r="L52">
            <v>225</v>
          </cell>
          <cell r="M52">
            <v>0</v>
          </cell>
          <cell r="N52" t="str">
            <v>Fish_02_01_05</v>
          </cell>
          <cell r="O52">
            <v>1.6</v>
          </cell>
          <cell r="P52">
            <v>5</v>
          </cell>
          <cell r="Q52">
            <v>7</v>
          </cell>
          <cell r="R52">
            <v>0.61</v>
          </cell>
          <cell r="S52">
            <v>0.81</v>
          </cell>
          <cell r="T52">
            <v>1.01</v>
          </cell>
          <cell r="U52">
            <v>2.0099999999999998</v>
          </cell>
          <cell r="V52">
            <v>0.2</v>
          </cell>
          <cell r="W52">
            <v>0.12</v>
          </cell>
          <cell r="X52">
            <v>0.11</v>
          </cell>
          <cell r="Y52">
            <v>0.111</v>
          </cell>
          <cell r="Z52">
            <v>100</v>
          </cell>
          <cell r="AA52">
            <v>100</v>
          </cell>
          <cell r="AB52">
            <v>10</v>
          </cell>
          <cell r="AC52">
            <v>45</v>
          </cell>
          <cell r="AD52">
            <v>1</v>
          </cell>
          <cell r="AE52">
            <v>0</v>
          </cell>
          <cell r="AF52">
            <v>0</v>
          </cell>
          <cell r="AG52">
            <v>0</v>
          </cell>
          <cell r="AH52">
            <v>29</v>
          </cell>
          <cell r="AI52">
            <v>0.05</v>
          </cell>
          <cell r="AJ52">
            <v>17</v>
          </cell>
          <cell r="AK52">
            <v>10</v>
          </cell>
          <cell r="AL52">
            <v>2</v>
          </cell>
          <cell r="AM52">
            <v>37</v>
          </cell>
          <cell r="AN52">
            <v>53</v>
          </cell>
          <cell r="AO52">
            <v>70</v>
          </cell>
          <cell r="AP52">
            <v>95</v>
          </cell>
          <cell r="AQ52">
            <v>122</v>
          </cell>
          <cell r="AR52">
            <v>155</v>
          </cell>
          <cell r="AS52">
            <v>191</v>
          </cell>
          <cell r="AT52">
            <v>0</v>
          </cell>
          <cell r="AU52" t="str">
            <v>tex_0082_0083</v>
          </cell>
          <cell r="AV52" t="str">
            <v>Fish_02_01_05</v>
          </cell>
          <cell r="AW52" t="str">
            <v>Map_0002_01_Name</v>
          </cell>
          <cell r="AX52">
            <v>0.122</v>
          </cell>
          <cell r="AY52">
            <v>0.12970000000000001</v>
          </cell>
          <cell r="AZ52">
            <v>0.14069999999999999</v>
          </cell>
          <cell r="BA52">
            <v>0.15720000000000001</v>
          </cell>
          <cell r="BB52">
            <v>0.18579999999999999</v>
          </cell>
          <cell r="BC52">
            <v>0.2177</v>
          </cell>
          <cell r="BD52">
            <v>0</v>
          </cell>
          <cell r="BE52">
            <v>5.4446000000000003</v>
          </cell>
          <cell r="BF52">
            <v>1.5</v>
          </cell>
        </row>
        <row r="53">
          <cell r="B53" t="str">
            <v>Fish_02_01_06</v>
          </cell>
          <cell r="C53">
            <v>5</v>
          </cell>
          <cell r="D53">
            <v>0.199348943</v>
          </cell>
          <cell r="E53">
            <v>0.10000009999999999</v>
          </cell>
          <cell r="F53">
            <v>3</v>
          </cell>
          <cell r="G53">
            <v>0</v>
          </cell>
          <cell r="H53">
            <v>3</v>
          </cell>
          <cell r="I53">
            <v>3</v>
          </cell>
          <cell r="J53">
            <v>4</v>
          </cell>
          <cell r="K53">
            <v>15</v>
          </cell>
          <cell r="L53">
            <v>375</v>
          </cell>
          <cell r="M53">
            <v>0</v>
          </cell>
          <cell r="N53" t="str">
            <v>Fish_02_01_06</v>
          </cell>
          <cell r="O53">
            <v>1.4</v>
          </cell>
          <cell r="P53">
            <v>5</v>
          </cell>
          <cell r="Q53">
            <v>7</v>
          </cell>
          <cell r="R53">
            <v>1.01</v>
          </cell>
          <cell r="S53">
            <v>1.1100000000000001</v>
          </cell>
          <cell r="T53">
            <v>0.11</v>
          </cell>
          <cell r="U53">
            <v>0.21</v>
          </cell>
          <cell r="V53">
            <v>0.2</v>
          </cell>
          <cell r="W53">
            <v>0.12</v>
          </cell>
          <cell r="X53">
            <v>0.11</v>
          </cell>
          <cell r="Y53">
            <v>0.111</v>
          </cell>
          <cell r="Z53">
            <v>50</v>
          </cell>
          <cell r="AA53">
            <v>25</v>
          </cell>
          <cell r="AB53">
            <v>0</v>
          </cell>
          <cell r="AC53">
            <v>50</v>
          </cell>
          <cell r="AD53">
            <v>1</v>
          </cell>
          <cell r="AE53">
            <v>0</v>
          </cell>
          <cell r="AF53">
            <v>0</v>
          </cell>
          <cell r="AG53">
            <v>0</v>
          </cell>
          <cell r="AH53">
            <v>39</v>
          </cell>
          <cell r="AI53">
            <v>0.05</v>
          </cell>
          <cell r="AJ53">
            <v>34</v>
          </cell>
          <cell r="AK53">
            <v>10</v>
          </cell>
          <cell r="AL53">
            <v>18</v>
          </cell>
          <cell r="AM53">
            <v>31</v>
          </cell>
          <cell r="AN53">
            <v>42</v>
          </cell>
          <cell r="AO53">
            <v>55</v>
          </cell>
          <cell r="AP53">
            <v>74</v>
          </cell>
          <cell r="AQ53">
            <v>96</v>
          </cell>
          <cell r="AR53">
            <v>121</v>
          </cell>
          <cell r="AS53">
            <v>150</v>
          </cell>
          <cell r="AT53">
            <v>0</v>
          </cell>
          <cell r="AU53" t="str">
            <v>tex_0093_0094</v>
          </cell>
          <cell r="AV53" t="str">
            <v>Fish_02_01_06</v>
          </cell>
          <cell r="AW53" t="str">
            <v>Map_0002_01_Name</v>
          </cell>
          <cell r="AX53">
            <v>0.221</v>
          </cell>
          <cell r="AY53">
            <v>0.23499999999999999</v>
          </cell>
          <cell r="AZ53">
            <v>0.255</v>
          </cell>
          <cell r="BA53">
            <v>0.28499999999999998</v>
          </cell>
          <cell r="BB53">
            <v>0.33700000000000002</v>
          </cell>
          <cell r="BC53">
            <v>0.39500000000000002</v>
          </cell>
          <cell r="BD53">
            <v>0</v>
          </cell>
          <cell r="BE53">
            <v>5.4446000000000003</v>
          </cell>
          <cell r="BF53">
            <v>1.5</v>
          </cell>
        </row>
        <row r="54">
          <cell r="B54" t="str">
            <v>Fish_02_01_07</v>
          </cell>
          <cell r="C54">
            <v>5</v>
          </cell>
          <cell r="D54">
            <v>0.102193908</v>
          </cell>
          <cell r="E54">
            <v>0.10000009999999999</v>
          </cell>
          <cell r="F54">
            <v>5</v>
          </cell>
          <cell r="G54">
            <v>7</v>
          </cell>
          <cell r="H54">
            <v>2</v>
          </cell>
          <cell r="I54">
            <v>5</v>
          </cell>
          <cell r="J54">
            <v>6</v>
          </cell>
          <cell r="K54">
            <v>15</v>
          </cell>
          <cell r="L54">
            <v>750</v>
          </cell>
          <cell r="M54">
            <v>0</v>
          </cell>
          <cell r="N54" t="str">
            <v>Fish_02_01_07</v>
          </cell>
          <cell r="O54">
            <v>1.3</v>
          </cell>
          <cell r="P54">
            <v>5</v>
          </cell>
          <cell r="Q54">
            <v>7</v>
          </cell>
          <cell r="R54">
            <v>1.01</v>
          </cell>
          <cell r="S54">
            <v>1.1100000000000001</v>
          </cell>
          <cell r="T54">
            <v>0.11</v>
          </cell>
          <cell r="U54">
            <v>0.21</v>
          </cell>
          <cell r="V54">
            <v>0.2</v>
          </cell>
          <cell r="W54">
            <v>0.12</v>
          </cell>
          <cell r="X54">
            <v>0.11</v>
          </cell>
          <cell r="Y54">
            <v>0.111</v>
          </cell>
          <cell r="Z54">
            <v>30</v>
          </cell>
          <cell r="AA54">
            <v>15</v>
          </cell>
          <cell r="AB54">
            <v>0</v>
          </cell>
          <cell r="AC54">
            <v>50</v>
          </cell>
          <cell r="AD54">
            <v>1</v>
          </cell>
          <cell r="AE54">
            <v>0</v>
          </cell>
          <cell r="AF54">
            <v>0</v>
          </cell>
          <cell r="AG54">
            <v>0</v>
          </cell>
          <cell r="AH54">
            <v>49</v>
          </cell>
          <cell r="AI54">
            <v>0.05</v>
          </cell>
          <cell r="AJ54">
            <v>51</v>
          </cell>
          <cell r="AK54">
            <v>10</v>
          </cell>
          <cell r="AL54">
            <v>720</v>
          </cell>
          <cell r="AM54">
            <v>2</v>
          </cell>
          <cell r="AN54">
            <v>2</v>
          </cell>
          <cell r="AO54">
            <v>2</v>
          </cell>
          <cell r="AP54">
            <v>3</v>
          </cell>
          <cell r="AQ54">
            <v>3</v>
          </cell>
          <cell r="AR54">
            <v>2</v>
          </cell>
          <cell r="AS54">
            <v>4</v>
          </cell>
          <cell r="AT54">
            <v>2</v>
          </cell>
          <cell r="AU54" t="str">
            <v>tex_0026_0071</v>
          </cell>
          <cell r="AV54" t="str">
            <v>Fish_02_01_07</v>
          </cell>
          <cell r="AW54" t="str">
            <v>Map_0002_01_Name</v>
          </cell>
          <cell r="AX54">
            <v>0.441</v>
          </cell>
          <cell r="AY54">
            <v>0.46899999999999997</v>
          </cell>
          <cell r="AZ54">
            <v>0.50900000000000001</v>
          </cell>
          <cell r="BA54">
            <v>0.56899999999999995</v>
          </cell>
          <cell r="BB54">
            <v>0.67300000000000004</v>
          </cell>
          <cell r="BC54">
            <v>0.78900000000000003</v>
          </cell>
          <cell r="BD54">
            <v>0</v>
          </cell>
          <cell r="BE54">
            <v>5.4446000000000003</v>
          </cell>
          <cell r="BF54">
            <v>1.5</v>
          </cell>
        </row>
        <row r="55">
          <cell r="B55" t="str">
            <v>Fish_02_01_08</v>
          </cell>
          <cell r="C55">
            <v>5</v>
          </cell>
          <cell r="D55">
            <v>0.67517768199999995</v>
          </cell>
          <cell r="E55">
            <v>0.50000009999999995</v>
          </cell>
          <cell r="F55">
            <v>1</v>
          </cell>
          <cell r="G55">
            <v>0</v>
          </cell>
          <cell r="H55">
            <v>5</v>
          </cell>
          <cell r="I55">
            <v>4</v>
          </cell>
          <cell r="J55">
            <v>7</v>
          </cell>
          <cell r="K55">
            <v>15</v>
          </cell>
          <cell r="L55">
            <v>225</v>
          </cell>
          <cell r="M55">
            <v>0</v>
          </cell>
          <cell r="N55" t="str">
            <v>Fish_02_01_08</v>
          </cell>
          <cell r="O55">
            <v>1.3</v>
          </cell>
          <cell r="P55">
            <v>5</v>
          </cell>
          <cell r="Q55">
            <v>7</v>
          </cell>
          <cell r="R55">
            <v>1.01</v>
          </cell>
          <cell r="S55">
            <v>1.1100000000000001</v>
          </cell>
          <cell r="T55">
            <v>0.11</v>
          </cell>
          <cell r="U55">
            <v>0.21</v>
          </cell>
          <cell r="V55">
            <v>0.2</v>
          </cell>
          <cell r="W55">
            <v>0.12</v>
          </cell>
          <cell r="X55">
            <v>0.11</v>
          </cell>
          <cell r="Y55">
            <v>0.111</v>
          </cell>
          <cell r="Z55">
            <v>100</v>
          </cell>
          <cell r="AA55">
            <v>100</v>
          </cell>
          <cell r="AB55">
            <v>10</v>
          </cell>
          <cell r="AC55">
            <v>45</v>
          </cell>
          <cell r="AD55">
            <v>1</v>
          </cell>
          <cell r="AE55">
            <v>0</v>
          </cell>
          <cell r="AF55">
            <v>0</v>
          </cell>
          <cell r="AG55">
            <v>0</v>
          </cell>
          <cell r="AH55">
            <v>29</v>
          </cell>
          <cell r="AI55">
            <v>0.05</v>
          </cell>
          <cell r="AJ55">
            <v>17</v>
          </cell>
          <cell r="AK55">
            <v>10</v>
          </cell>
          <cell r="AL55">
            <v>2</v>
          </cell>
          <cell r="AM55">
            <v>39</v>
          </cell>
          <cell r="AN55">
            <v>53</v>
          </cell>
          <cell r="AO55">
            <v>70</v>
          </cell>
          <cell r="AP55">
            <v>95</v>
          </cell>
          <cell r="AQ55">
            <v>122</v>
          </cell>
          <cell r="AR55">
            <v>155</v>
          </cell>
          <cell r="AS55">
            <v>191</v>
          </cell>
          <cell r="AT55">
            <v>0</v>
          </cell>
          <cell r="AU55" t="str">
            <v>tex_0133_0134</v>
          </cell>
          <cell r="AV55" t="str">
            <v>Fish_02_01_08</v>
          </cell>
          <cell r="AW55" t="str">
            <v>Map_0002_01_Name</v>
          </cell>
          <cell r="AX55">
            <v>4.4999999999999998E-2</v>
          </cell>
          <cell r="AY55">
            <v>4.7800000000000002E-2</v>
          </cell>
          <cell r="AZ55">
            <v>5.1799999999999999E-2</v>
          </cell>
          <cell r="BA55">
            <v>5.7799999999999997E-2</v>
          </cell>
          <cell r="BB55">
            <v>6.8199999999999997E-2</v>
          </cell>
          <cell r="BC55">
            <v>7.9799999999999996E-2</v>
          </cell>
          <cell r="BD55">
            <v>0</v>
          </cell>
          <cell r="BE55">
            <v>5.4446000000000003</v>
          </cell>
          <cell r="BF55">
            <v>1.5</v>
          </cell>
        </row>
        <row r="56">
          <cell r="B56" t="str">
            <v>Fish_02_01_09</v>
          </cell>
          <cell r="C56">
            <v>5</v>
          </cell>
          <cell r="D56">
            <v>0.15927915400000001</v>
          </cell>
          <cell r="E56">
            <v>0.10000009999999999</v>
          </cell>
          <cell r="F56">
            <v>4</v>
          </cell>
          <cell r="G56">
            <v>0</v>
          </cell>
          <cell r="H56">
            <v>2</v>
          </cell>
          <cell r="I56">
            <v>11</v>
          </cell>
          <cell r="J56">
            <v>16</v>
          </cell>
          <cell r="K56">
            <v>15</v>
          </cell>
          <cell r="L56">
            <v>525</v>
          </cell>
          <cell r="M56">
            <v>0</v>
          </cell>
          <cell r="N56" t="str">
            <v>Fish_02_01_09</v>
          </cell>
          <cell r="O56">
            <v>1.4</v>
          </cell>
          <cell r="P56">
            <v>5</v>
          </cell>
          <cell r="Q56">
            <v>7</v>
          </cell>
          <cell r="R56">
            <v>1.01</v>
          </cell>
          <cell r="S56">
            <v>1.1100000000000001</v>
          </cell>
          <cell r="T56">
            <v>0.11</v>
          </cell>
          <cell r="U56">
            <v>0.21</v>
          </cell>
          <cell r="V56">
            <v>0.2</v>
          </cell>
          <cell r="W56">
            <v>0.12</v>
          </cell>
          <cell r="X56">
            <v>0.11</v>
          </cell>
          <cell r="Y56">
            <v>0.111</v>
          </cell>
          <cell r="Z56">
            <v>30</v>
          </cell>
          <cell r="AA56">
            <v>15</v>
          </cell>
          <cell r="AB56">
            <v>0</v>
          </cell>
          <cell r="AC56">
            <v>50</v>
          </cell>
          <cell r="AD56">
            <v>1</v>
          </cell>
          <cell r="AE56">
            <v>0</v>
          </cell>
          <cell r="AF56">
            <v>0</v>
          </cell>
          <cell r="AG56">
            <v>0</v>
          </cell>
          <cell r="AH56">
            <v>44</v>
          </cell>
          <cell r="AI56">
            <v>0.05</v>
          </cell>
          <cell r="AJ56">
            <v>43</v>
          </cell>
          <cell r="AK56">
            <v>10</v>
          </cell>
          <cell r="AL56">
            <v>30</v>
          </cell>
          <cell r="AM56">
            <v>27</v>
          </cell>
          <cell r="AN56">
            <v>36</v>
          </cell>
          <cell r="AO56">
            <v>47</v>
          </cell>
          <cell r="AP56">
            <v>64</v>
          </cell>
          <cell r="AQ56">
            <v>82</v>
          </cell>
          <cell r="AR56">
            <v>103</v>
          </cell>
          <cell r="AS56">
            <v>128</v>
          </cell>
          <cell r="AT56">
            <v>0</v>
          </cell>
          <cell r="AU56" t="str">
            <v>tex_0133_0134</v>
          </cell>
          <cell r="AV56" t="str">
            <v>Fish_02_01_09</v>
          </cell>
          <cell r="AW56" t="str">
            <v>Map_0002_01_Name</v>
          </cell>
          <cell r="AX56">
            <v>0.27600000000000002</v>
          </cell>
          <cell r="AY56">
            <v>0.29349999999999998</v>
          </cell>
          <cell r="AZ56">
            <v>0.31850000000000001</v>
          </cell>
          <cell r="BA56">
            <v>0.35599999999999998</v>
          </cell>
          <cell r="BB56">
            <v>0.42099999999999999</v>
          </cell>
          <cell r="BC56">
            <v>0.49349999999999999</v>
          </cell>
          <cell r="BD56">
            <v>0</v>
          </cell>
          <cell r="BE56">
            <v>5.4446000000000003</v>
          </cell>
          <cell r="BF56">
            <v>1.5</v>
          </cell>
        </row>
        <row r="57">
          <cell r="B57" t="str">
            <v>Fish_02_01_10</v>
          </cell>
          <cell r="C57">
            <v>5</v>
          </cell>
          <cell r="D57">
            <v>5.5348139999999997E-2</v>
          </cell>
          <cell r="E57">
            <v>0.10000009999999999</v>
          </cell>
          <cell r="F57">
            <v>3</v>
          </cell>
          <cell r="G57">
            <v>0</v>
          </cell>
          <cell r="H57">
            <v>3</v>
          </cell>
          <cell r="I57">
            <v>11</v>
          </cell>
          <cell r="J57">
            <v>16</v>
          </cell>
          <cell r="K57">
            <v>15</v>
          </cell>
          <cell r="L57">
            <v>375</v>
          </cell>
          <cell r="M57">
            <v>0</v>
          </cell>
          <cell r="N57" t="str">
            <v>Fish_02_01_10</v>
          </cell>
          <cell r="O57">
            <v>1</v>
          </cell>
          <cell r="P57">
            <v>5</v>
          </cell>
          <cell r="Q57">
            <v>7</v>
          </cell>
          <cell r="R57">
            <v>1.01</v>
          </cell>
          <cell r="S57">
            <v>1.1100000000000001</v>
          </cell>
          <cell r="T57">
            <v>0.11</v>
          </cell>
          <cell r="U57">
            <v>0.21</v>
          </cell>
          <cell r="V57">
            <v>0.2</v>
          </cell>
          <cell r="W57">
            <v>0.12</v>
          </cell>
          <cell r="X57">
            <v>0.11</v>
          </cell>
          <cell r="Y57">
            <v>0.111</v>
          </cell>
          <cell r="Z57">
            <v>50</v>
          </cell>
          <cell r="AA57">
            <v>25</v>
          </cell>
          <cell r="AB57">
            <v>0</v>
          </cell>
          <cell r="AC57">
            <v>50</v>
          </cell>
          <cell r="AD57">
            <v>1</v>
          </cell>
          <cell r="AE57">
            <v>0</v>
          </cell>
          <cell r="AF57">
            <v>0</v>
          </cell>
          <cell r="AG57">
            <v>0</v>
          </cell>
          <cell r="AH57">
            <v>39</v>
          </cell>
          <cell r="AI57">
            <v>0.05</v>
          </cell>
          <cell r="AJ57">
            <v>34</v>
          </cell>
          <cell r="AK57">
            <v>10</v>
          </cell>
          <cell r="AL57">
            <v>30</v>
          </cell>
          <cell r="AM57">
            <v>32</v>
          </cell>
          <cell r="AN57">
            <v>43</v>
          </cell>
          <cell r="AO57">
            <v>57</v>
          </cell>
          <cell r="AP57">
            <v>77</v>
          </cell>
          <cell r="AQ57">
            <v>99</v>
          </cell>
          <cell r="AR57">
            <v>125</v>
          </cell>
          <cell r="AS57">
            <v>155</v>
          </cell>
          <cell r="AT57">
            <v>0</v>
          </cell>
          <cell r="AU57" t="str">
            <v>tex_0026_0071_02</v>
          </cell>
          <cell r="AV57" t="str">
            <v>Fish_02_01_10</v>
          </cell>
          <cell r="AW57" t="str">
            <v>Map_0002_01_Name</v>
          </cell>
          <cell r="AX57">
            <v>0.441</v>
          </cell>
          <cell r="AY57">
            <v>0.46899999999999997</v>
          </cell>
          <cell r="AZ57">
            <v>0.50900000000000001</v>
          </cell>
          <cell r="BA57">
            <v>0.56899999999999995</v>
          </cell>
          <cell r="BB57">
            <v>0.67300000000000004</v>
          </cell>
          <cell r="BC57">
            <v>0.78900000000000003</v>
          </cell>
          <cell r="BD57">
            <v>0</v>
          </cell>
          <cell r="BE57">
            <v>5.4446000000000003</v>
          </cell>
          <cell r="BF57">
            <v>1.5</v>
          </cell>
        </row>
        <row r="58">
          <cell r="B58" t="str">
            <v>Fish_02_01_11</v>
          </cell>
          <cell r="C58">
            <v>5</v>
          </cell>
          <cell r="D58">
            <v>0.40787539299999997</v>
          </cell>
          <cell r="E58">
            <v>0.50000009999999995</v>
          </cell>
          <cell r="F58">
            <v>4</v>
          </cell>
          <cell r="G58">
            <v>0</v>
          </cell>
          <cell r="H58">
            <v>2</v>
          </cell>
          <cell r="I58">
            <v>4</v>
          </cell>
          <cell r="J58">
            <v>16</v>
          </cell>
          <cell r="K58">
            <v>15</v>
          </cell>
          <cell r="L58">
            <v>525</v>
          </cell>
          <cell r="M58">
            <v>0</v>
          </cell>
          <cell r="N58" t="str">
            <v>Fish_02_01_11</v>
          </cell>
          <cell r="O58">
            <v>1.2</v>
          </cell>
          <cell r="P58">
            <v>5</v>
          </cell>
          <cell r="Q58">
            <v>7</v>
          </cell>
          <cell r="R58">
            <v>1.01</v>
          </cell>
          <cell r="S58">
            <v>1.1100000000000001</v>
          </cell>
          <cell r="T58">
            <v>0.11</v>
          </cell>
          <cell r="U58">
            <v>0.21</v>
          </cell>
          <cell r="V58">
            <v>0.2</v>
          </cell>
          <cell r="W58">
            <v>0.12</v>
          </cell>
          <cell r="X58">
            <v>0.11</v>
          </cell>
          <cell r="Y58">
            <v>0.111</v>
          </cell>
          <cell r="Z58">
            <v>30</v>
          </cell>
          <cell r="AA58">
            <v>15</v>
          </cell>
          <cell r="AB58">
            <v>0</v>
          </cell>
          <cell r="AC58">
            <v>50</v>
          </cell>
          <cell r="AD58">
            <v>1</v>
          </cell>
          <cell r="AE58">
            <v>0</v>
          </cell>
          <cell r="AF58">
            <v>0</v>
          </cell>
          <cell r="AG58">
            <v>0</v>
          </cell>
          <cell r="AH58">
            <v>44</v>
          </cell>
          <cell r="AI58">
            <v>0.05</v>
          </cell>
          <cell r="AJ58">
            <v>43</v>
          </cell>
          <cell r="AK58">
            <v>10</v>
          </cell>
          <cell r="AL58">
            <v>30</v>
          </cell>
          <cell r="AM58">
            <v>27</v>
          </cell>
          <cell r="AN58">
            <v>36</v>
          </cell>
          <cell r="AO58">
            <v>47</v>
          </cell>
          <cell r="AP58">
            <v>64</v>
          </cell>
          <cell r="AQ58">
            <v>82</v>
          </cell>
          <cell r="AR58">
            <v>103</v>
          </cell>
          <cell r="AS58">
            <v>128</v>
          </cell>
          <cell r="AT58">
            <v>0</v>
          </cell>
          <cell r="AU58" t="str">
            <v>tex_0142_0143</v>
          </cell>
          <cell r="AV58" t="str">
            <v>Fish_02_01_11</v>
          </cell>
          <cell r="AW58" t="str">
            <v>Map_0002_01_Name</v>
          </cell>
          <cell r="AX58">
            <v>7.8E-2</v>
          </cell>
          <cell r="AY58">
            <v>8.2900000000000001E-2</v>
          </cell>
          <cell r="AZ58">
            <v>8.9899999999999994E-2</v>
          </cell>
          <cell r="BA58">
            <v>0.1004</v>
          </cell>
          <cell r="BB58">
            <v>0.1186</v>
          </cell>
          <cell r="BC58">
            <v>0.1389</v>
          </cell>
          <cell r="BD58">
            <v>0</v>
          </cell>
          <cell r="BE58">
            <v>6.5335999999999999</v>
          </cell>
          <cell r="BF58">
            <v>3</v>
          </cell>
        </row>
        <row r="59">
          <cell r="B59" t="str">
            <v>Fish_02_01_12</v>
          </cell>
          <cell r="C59">
            <v>5</v>
          </cell>
          <cell r="D59">
            <v>6.5782981000000004E-2</v>
          </cell>
          <cell r="E59">
            <v>0.10000009999999999</v>
          </cell>
          <cell r="F59">
            <v>1</v>
          </cell>
          <cell r="G59">
            <v>0</v>
          </cell>
          <cell r="H59">
            <v>5</v>
          </cell>
          <cell r="I59">
            <v>4</v>
          </cell>
          <cell r="J59">
            <v>7</v>
          </cell>
          <cell r="K59">
            <v>15</v>
          </cell>
          <cell r="L59">
            <v>225</v>
          </cell>
          <cell r="M59">
            <v>0</v>
          </cell>
          <cell r="N59" t="str">
            <v>Fish_02_01_12</v>
          </cell>
          <cell r="O59">
            <v>0.8</v>
          </cell>
          <cell r="P59">
            <v>5</v>
          </cell>
          <cell r="Q59">
            <v>7</v>
          </cell>
          <cell r="R59">
            <v>1.01</v>
          </cell>
          <cell r="S59">
            <v>1.1100000000000001</v>
          </cell>
          <cell r="T59">
            <v>0.11</v>
          </cell>
          <cell r="U59">
            <v>0.21</v>
          </cell>
          <cell r="V59">
            <v>0.2</v>
          </cell>
          <cell r="W59">
            <v>0.12</v>
          </cell>
          <cell r="X59">
            <v>0.11</v>
          </cell>
          <cell r="Y59">
            <v>0.111</v>
          </cell>
          <cell r="Z59">
            <v>100</v>
          </cell>
          <cell r="AA59">
            <v>95</v>
          </cell>
          <cell r="AB59">
            <v>10</v>
          </cell>
          <cell r="AC59">
            <v>45</v>
          </cell>
          <cell r="AD59">
            <v>1</v>
          </cell>
          <cell r="AE59">
            <v>0</v>
          </cell>
          <cell r="AF59">
            <v>0</v>
          </cell>
          <cell r="AG59">
            <v>0</v>
          </cell>
          <cell r="AH59">
            <v>29</v>
          </cell>
          <cell r="AI59">
            <v>0.05</v>
          </cell>
          <cell r="AJ59">
            <v>17</v>
          </cell>
          <cell r="AK59">
            <v>10</v>
          </cell>
          <cell r="AL59">
            <v>3</v>
          </cell>
          <cell r="AM59">
            <v>41</v>
          </cell>
          <cell r="AN59">
            <v>55</v>
          </cell>
          <cell r="AO59">
            <v>72</v>
          </cell>
          <cell r="AP59">
            <v>97</v>
          </cell>
          <cell r="AQ59">
            <v>126</v>
          </cell>
          <cell r="AR59">
            <v>159</v>
          </cell>
          <cell r="AS59">
            <v>197</v>
          </cell>
          <cell r="AT59">
            <v>0</v>
          </cell>
          <cell r="AU59" t="str">
            <v>tex_0154_0170</v>
          </cell>
          <cell r="AV59" t="str">
            <v>Fish_02_01_12</v>
          </cell>
          <cell r="AW59" t="str">
            <v>Map_0002_01_Name</v>
          </cell>
          <cell r="AX59">
            <v>0.33100000000000002</v>
          </cell>
          <cell r="AY59">
            <v>0.35199999999999998</v>
          </cell>
          <cell r="AZ59">
            <v>0.38200000000000001</v>
          </cell>
          <cell r="BA59">
            <v>0.42699999999999999</v>
          </cell>
          <cell r="BB59">
            <v>0.505</v>
          </cell>
          <cell r="BC59">
            <v>0.59199999999999997</v>
          </cell>
          <cell r="BD59">
            <v>0</v>
          </cell>
          <cell r="BE59">
            <v>5.4446000000000003</v>
          </cell>
          <cell r="BF59">
            <v>1</v>
          </cell>
        </row>
        <row r="60">
          <cell r="B60" t="str">
            <v>Fish_02_01_13</v>
          </cell>
          <cell r="C60">
            <v>5</v>
          </cell>
          <cell r="D60">
            <v>0.111195408</v>
          </cell>
          <cell r="E60">
            <v>0.10000009999999999</v>
          </cell>
          <cell r="F60">
            <v>2</v>
          </cell>
          <cell r="G60">
            <v>0</v>
          </cell>
          <cell r="H60">
            <v>4</v>
          </cell>
          <cell r="I60">
            <v>4</v>
          </cell>
          <cell r="J60">
            <v>7</v>
          </cell>
          <cell r="K60">
            <v>15</v>
          </cell>
          <cell r="L60">
            <v>300</v>
          </cell>
          <cell r="M60">
            <v>0</v>
          </cell>
          <cell r="N60" t="str">
            <v>Fish_02_01_13</v>
          </cell>
          <cell r="O60">
            <v>0.9</v>
          </cell>
          <cell r="P60">
            <v>5</v>
          </cell>
          <cell r="Q60">
            <v>7</v>
          </cell>
          <cell r="R60">
            <v>1.01</v>
          </cell>
          <cell r="S60">
            <v>1.1100000000000001</v>
          </cell>
          <cell r="T60">
            <v>0.11</v>
          </cell>
          <cell r="U60">
            <v>0.21</v>
          </cell>
          <cell r="V60">
            <v>0.2</v>
          </cell>
          <cell r="W60">
            <v>0.12</v>
          </cell>
          <cell r="X60">
            <v>0.11</v>
          </cell>
          <cell r="Y60">
            <v>0.111</v>
          </cell>
          <cell r="Z60">
            <v>50</v>
          </cell>
          <cell r="AA60">
            <v>50</v>
          </cell>
          <cell r="AB60">
            <v>0</v>
          </cell>
          <cell r="AC60">
            <v>50</v>
          </cell>
          <cell r="AD60">
            <v>1</v>
          </cell>
          <cell r="AE60">
            <v>0</v>
          </cell>
          <cell r="AF60">
            <v>0</v>
          </cell>
          <cell r="AG60">
            <v>0</v>
          </cell>
          <cell r="AH60">
            <v>34</v>
          </cell>
          <cell r="AI60">
            <v>0.05</v>
          </cell>
          <cell r="AJ60">
            <v>26</v>
          </cell>
          <cell r="AK60">
            <v>10</v>
          </cell>
          <cell r="AL60">
            <v>6</v>
          </cell>
          <cell r="AM60">
            <v>37</v>
          </cell>
          <cell r="AN60">
            <v>49</v>
          </cell>
          <cell r="AO60">
            <v>65</v>
          </cell>
          <cell r="AP60">
            <v>88</v>
          </cell>
          <cell r="AQ60">
            <v>113</v>
          </cell>
          <cell r="AR60">
            <v>143</v>
          </cell>
          <cell r="AS60">
            <v>177</v>
          </cell>
          <cell r="AT60">
            <v>0</v>
          </cell>
          <cell r="AU60" t="str">
            <v>tex_0155_0168</v>
          </cell>
          <cell r="AV60" t="str">
            <v>Fish_02_01_13</v>
          </cell>
          <cell r="AW60" t="str">
            <v>Map_0002_01_Name</v>
          </cell>
          <cell r="AX60">
            <v>0.27600000000000002</v>
          </cell>
          <cell r="AY60">
            <v>0.29349999999999998</v>
          </cell>
          <cell r="AZ60">
            <v>0.31850000000000001</v>
          </cell>
          <cell r="BA60">
            <v>0.35599999999999998</v>
          </cell>
          <cell r="BB60">
            <v>0.42099999999999999</v>
          </cell>
          <cell r="BC60">
            <v>0.49349999999999999</v>
          </cell>
          <cell r="BD60">
            <v>0</v>
          </cell>
          <cell r="BE60">
            <v>2.7223000000000002</v>
          </cell>
          <cell r="BF60">
            <v>2</v>
          </cell>
        </row>
        <row r="61">
          <cell r="B61" t="str">
            <v>Fish_02_01_14</v>
          </cell>
          <cell r="C61">
            <v>5</v>
          </cell>
          <cell r="D61">
            <v>0.79050199600000004</v>
          </cell>
          <cell r="E61">
            <v>0.10000009999999999</v>
          </cell>
          <cell r="F61">
            <v>2</v>
          </cell>
          <cell r="G61">
            <v>0</v>
          </cell>
          <cell r="H61">
            <v>4</v>
          </cell>
          <cell r="I61">
            <v>4</v>
          </cell>
          <cell r="J61">
            <v>7</v>
          </cell>
          <cell r="K61">
            <v>15</v>
          </cell>
          <cell r="L61">
            <v>300</v>
          </cell>
          <cell r="M61">
            <v>0</v>
          </cell>
          <cell r="N61" t="str">
            <v>Fish_02_01_14</v>
          </cell>
          <cell r="O61">
            <v>0.8</v>
          </cell>
          <cell r="P61">
            <v>5</v>
          </cell>
          <cell r="Q61">
            <v>7</v>
          </cell>
          <cell r="R61">
            <v>1.01</v>
          </cell>
          <cell r="S61">
            <v>1.1100000000000001</v>
          </cell>
          <cell r="T61">
            <v>0.11</v>
          </cell>
          <cell r="U61">
            <v>0.21</v>
          </cell>
          <cell r="V61">
            <v>0.2</v>
          </cell>
          <cell r="W61">
            <v>0.12</v>
          </cell>
          <cell r="X61">
            <v>0.11</v>
          </cell>
          <cell r="Y61">
            <v>0.111</v>
          </cell>
          <cell r="Z61">
            <v>50</v>
          </cell>
          <cell r="AA61">
            <v>50</v>
          </cell>
          <cell r="AB61">
            <v>0</v>
          </cell>
          <cell r="AC61">
            <v>50</v>
          </cell>
          <cell r="AD61">
            <v>1</v>
          </cell>
          <cell r="AE61">
            <v>0</v>
          </cell>
          <cell r="AF61">
            <v>0</v>
          </cell>
          <cell r="AG61">
            <v>0</v>
          </cell>
          <cell r="AH61">
            <v>34</v>
          </cell>
          <cell r="AI61">
            <v>0.05</v>
          </cell>
          <cell r="AJ61">
            <v>26</v>
          </cell>
          <cell r="AK61">
            <v>10</v>
          </cell>
          <cell r="AL61">
            <v>3</v>
          </cell>
          <cell r="AM61">
            <v>36</v>
          </cell>
          <cell r="AN61">
            <v>48</v>
          </cell>
          <cell r="AO61">
            <v>63</v>
          </cell>
          <cell r="AP61">
            <v>85</v>
          </cell>
          <cell r="AQ61">
            <v>110</v>
          </cell>
          <cell r="AR61">
            <v>139</v>
          </cell>
          <cell r="AS61">
            <v>172</v>
          </cell>
          <cell r="AT61">
            <v>0</v>
          </cell>
          <cell r="AU61" t="str">
            <v>tex_0156_0167</v>
          </cell>
          <cell r="AV61" t="str">
            <v>Fish_02_01_14</v>
          </cell>
          <cell r="AW61" t="str">
            <v>Map_0002_01_Name</v>
          </cell>
          <cell r="AX61">
            <v>0.1</v>
          </cell>
          <cell r="AY61">
            <v>0.10630000000000001</v>
          </cell>
          <cell r="AZ61">
            <v>0.1153</v>
          </cell>
          <cell r="BA61">
            <v>0.1288</v>
          </cell>
          <cell r="BB61">
            <v>0.1522</v>
          </cell>
          <cell r="BC61">
            <v>0.17829999999999999</v>
          </cell>
          <cell r="BD61">
            <v>0</v>
          </cell>
          <cell r="BE61">
            <v>5.4446000000000003</v>
          </cell>
          <cell r="BF61">
            <v>2</v>
          </cell>
        </row>
        <row r="62">
          <cell r="B62" t="str">
            <v>Fish_02_02_01</v>
          </cell>
          <cell r="C62">
            <v>5</v>
          </cell>
          <cell r="D62">
            <v>0.357314358</v>
          </cell>
          <cell r="E62">
            <v>0.10000009999999999</v>
          </cell>
          <cell r="F62">
            <v>2</v>
          </cell>
          <cell r="G62">
            <v>0</v>
          </cell>
          <cell r="H62">
            <v>4</v>
          </cell>
          <cell r="I62">
            <v>10</v>
          </cell>
          <cell r="J62">
            <v>11</v>
          </cell>
          <cell r="K62">
            <v>15</v>
          </cell>
          <cell r="L62">
            <v>440</v>
          </cell>
          <cell r="M62">
            <v>0</v>
          </cell>
          <cell r="N62" t="str">
            <v>Fish_02_02_01</v>
          </cell>
          <cell r="O62">
            <v>0.9</v>
          </cell>
          <cell r="P62">
            <v>5</v>
          </cell>
          <cell r="Q62">
            <v>7</v>
          </cell>
          <cell r="R62">
            <v>1.01</v>
          </cell>
          <cell r="S62">
            <v>1.1100000000000001</v>
          </cell>
          <cell r="T62">
            <v>0.11</v>
          </cell>
          <cell r="U62">
            <v>0.21</v>
          </cell>
          <cell r="V62">
            <v>0.2</v>
          </cell>
          <cell r="W62">
            <v>0.12</v>
          </cell>
          <cell r="X62">
            <v>0.11</v>
          </cell>
          <cell r="Y62">
            <v>0.111</v>
          </cell>
          <cell r="Z62">
            <v>50</v>
          </cell>
          <cell r="AA62">
            <v>50</v>
          </cell>
          <cell r="AB62">
            <v>0</v>
          </cell>
          <cell r="AC62">
            <v>50</v>
          </cell>
          <cell r="AD62">
            <v>1</v>
          </cell>
          <cell r="AE62">
            <v>0</v>
          </cell>
          <cell r="AF62">
            <v>0</v>
          </cell>
          <cell r="AG62">
            <v>0</v>
          </cell>
          <cell r="AH62">
            <v>34</v>
          </cell>
          <cell r="AI62">
            <v>0.05</v>
          </cell>
          <cell r="AJ62">
            <v>32</v>
          </cell>
          <cell r="AK62">
            <v>10</v>
          </cell>
          <cell r="AL62">
            <v>6</v>
          </cell>
          <cell r="AM62">
            <v>50</v>
          </cell>
          <cell r="AN62">
            <v>67</v>
          </cell>
          <cell r="AO62">
            <v>89</v>
          </cell>
          <cell r="AP62">
            <v>120</v>
          </cell>
          <cell r="AQ62">
            <v>155</v>
          </cell>
          <cell r="AR62">
            <v>197</v>
          </cell>
          <cell r="AS62">
            <v>243</v>
          </cell>
          <cell r="AT62">
            <v>0</v>
          </cell>
          <cell r="AU62" t="str">
            <v>tex_0156_0167_03</v>
          </cell>
          <cell r="AV62" t="str">
            <v>Fish_02_02_01</v>
          </cell>
          <cell r="AW62" t="str">
            <v>Map_0002_02_Name</v>
          </cell>
          <cell r="AX62">
            <v>0.19900000000000001</v>
          </cell>
          <cell r="AY62">
            <v>0.21160000000000001</v>
          </cell>
          <cell r="AZ62">
            <v>0.2296</v>
          </cell>
          <cell r="BA62">
            <v>0.25659999999999999</v>
          </cell>
          <cell r="BB62">
            <v>0.3034</v>
          </cell>
          <cell r="BC62">
            <v>0.35560000000000003</v>
          </cell>
          <cell r="BD62">
            <v>0</v>
          </cell>
          <cell r="BE62">
            <v>3.6297999999999999</v>
          </cell>
          <cell r="BF62">
            <v>1</v>
          </cell>
        </row>
        <row r="63">
          <cell r="B63" t="str">
            <v>Fish_02_02_02</v>
          </cell>
          <cell r="C63">
            <v>5</v>
          </cell>
          <cell r="D63">
            <v>0.105641178</v>
          </cell>
          <cell r="E63">
            <v>0.10000009999999999</v>
          </cell>
          <cell r="F63">
            <v>3</v>
          </cell>
          <cell r="G63">
            <v>0</v>
          </cell>
          <cell r="H63">
            <v>3</v>
          </cell>
          <cell r="I63">
            <v>6</v>
          </cell>
          <cell r="J63">
            <v>7</v>
          </cell>
          <cell r="K63">
            <v>15</v>
          </cell>
          <cell r="L63">
            <v>550</v>
          </cell>
          <cell r="M63">
            <v>0</v>
          </cell>
          <cell r="N63" t="str">
            <v>Fish_02_02_02</v>
          </cell>
          <cell r="O63">
            <v>1</v>
          </cell>
          <cell r="P63">
            <v>5</v>
          </cell>
          <cell r="Q63">
            <v>7</v>
          </cell>
          <cell r="R63">
            <v>1.01</v>
          </cell>
          <cell r="S63">
            <v>1.1100000000000001</v>
          </cell>
          <cell r="T63">
            <v>0.11</v>
          </cell>
          <cell r="U63">
            <v>0.21</v>
          </cell>
          <cell r="V63">
            <v>0.2</v>
          </cell>
          <cell r="W63">
            <v>0.12</v>
          </cell>
          <cell r="X63">
            <v>0.11</v>
          </cell>
          <cell r="Y63">
            <v>0.111</v>
          </cell>
          <cell r="Z63">
            <v>50</v>
          </cell>
          <cell r="AA63">
            <v>25</v>
          </cell>
          <cell r="AB63">
            <v>0</v>
          </cell>
          <cell r="AC63">
            <v>50</v>
          </cell>
          <cell r="AD63">
            <v>1</v>
          </cell>
          <cell r="AE63">
            <v>0</v>
          </cell>
          <cell r="AF63">
            <v>0</v>
          </cell>
          <cell r="AG63">
            <v>0</v>
          </cell>
          <cell r="AH63">
            <v>39</v>
          </cell>
          <cell r="AI63">
            <v>0.05</v>
          </cell>
          <cell r="AJ63">
            <v>42</v>
          </cell>
          <cell r="AK63">
            <v>10</v>
          </cell>
          <cell r="AL63">
            <v>18</v>
          </cell>
          <cell r="AM63">
            <v>42</v>
          </cell>
          <cell r="AN63">
            <v>59</v>
          </cell>
          <cell r="AO63">
            <v>78</v>
          </cell>
          <cell r="AP63">
            <v>105</v>
          </cell>
          <cell r="AQ63">
            <v>136</v>
          </cell>
          <cell r="AR63">
            <v>173</v>
          </cell>
          <cell r="AS63">
            <v>213</v>
          </cell>
          <cell r="AT63">
            <v>0</v>
          </cell>
          <cell r="AU63" t="str">
            <v>tex_0137_0159</v>
          </cell>
          <cell r="AV63" t="str">
            <v>Fish_02_02_02</v>
          </cell>
          <cell r="AW63" t="str">
            <v>Map_0002_02_Name</v>
          </cell>
          <cell r="AX63">
            <v>0.39700000000000002</v>
          </cell>
          <cell r="AY63">
            <v>0.42220000000000002</v>
          </cell>
          <cell r="AZ63">
            <v>0.4582</v>
          </cell>
          <cell r="BA63">
            <v>0.51219999999999999</v>
          </cell>
          <cell r="BB63">
            <v>0.60580000000000001</v>
          </cell>
          <cell r="BC63">
            <v>0.71020000000000005</v>
          </cell>
          <cell r="BD63">
            <v>0</v>
          </cell>
          <cell r="BE63">
            <v>5.4446000000000003</v>
          </cell>
          <cell r="BF63">
            <v>0.7</v>
          </cell>
        </row>
        <row r="64">
          <cell r="B64" t="str">
            <v>Fish_02_02_03</v>
          </cell>
          <cell r="C64">
            <v>5</v>
          </cell>
          <cell r="D64">
            <v>0.67467850299999998</v>
          </cell>
          <cell r="E64">
            <v>0.10000009999999999</v>
          </cell>
          <cell r="F64">
            <v>3</v>
          </cell>
          <cell r="G64">
            <v>0</v>
          </cell>
          <cell r="H64">
            <v>3</v>
          </cell>
          <cell r="I64">
            <v>4</v>
          </cell>
          <cell r="J64">
            <v>7</v>
          </cell>
          <cell r="K64">
            <v>15</v>
          </cell>
          <cell r="L64">
            <v>550</v>
          </cell>
          <cell r="M64">
            <v>0</v>
          </cell>
          <cell r="N64" t="str">
            <v>Fish_02_02_03</v>
          </cell>
          <cell r="O64">
            <v>0.8</v>
          </cell>
          <cell r="P64">
            <v>5</v>
          </cell>
          <cell r="Q64">
            <v>7</v>
          </cell>
          <cell r="R64">
            <v>1.01</v>
          </cell>
          <cell r="S64">
            <v>1.1100000000000001</v>
          </cell>
          <cell r="T64">
            <v>0.11</v>
          </cell>
          <cell r="U64">
            <v>0.21</v>
          </cell>
          <cell r="V64">
            <v>0.2</v>
          </cell>
          <cell r="W64">
            <v>0.12</v>
          </cell>
          <cell r="X64">
            <v>0.11</v>
          </cell>
          <cell r="Y64">
            <v>0.111</v>
          </cell>
          <cell r="Z64">
            <v>50</v>
          </cell>
          <cell r="AA64">
            <v>25</v>
          </cell>
          <cell r="AB64">
            <v>0</v>
          </cell>
          <cell r="AC64">
            <v>50</v>
          </cell>
          <cell r="AD64">
            <v>1</v>
          </cell>
          <cell r="AE64">
            <v>0</v>
          </cell>
          <cell r="AF64">
            <v>0</v>
          </cell>
          <cell r="AG64">
            <v>0</v>
          </cell>
          <cell r="AH64">
            <v>39</v>
          </cell>
          <cell r="AI64">
            <v>0.05</v>
          </cell>
          <cell r="AJ64">
            <v>42</v>
          </cell>
          <cell r="AK64">
            <v>10</v>
          </cell>
          <cell r="AL64">
            <v>30</v>
          </cell>
          <cell r="AM64">
            <v>44</v>
          </cell>
          <cell r="AN64">
            <v>62</v>
          </cell>
          <cell r="AO64">
            <v>82</v>
          </cell>
          <cell r="AP64">
            <v>111</v>
          </cell>
          <cell r="AQ64">
            <v>143</v>
          </cell>
          <cell r="AR64">
            <v>182</v>
          </cell>
          <cell r="AS64">
            <v>224</v>
          </cell>
          <cell r="AT64">
            <v>0</v>
          </cell>
          <cell r="AU64" t="str">
            <v>tex_0028_0073</v>
          </cell>
          <cell r="AV64" t="str">
            <v>Fish_02_02_03</v>
          </cell>
          <cell r="AW64" t="str">
            <v>Map_0002_02_Name</v>
          </cell>
          <cell r="AX64">
            <v>0.16600000000000001</v>
          </cell>
          <cell r="AY64">
            <v>0.17649999999999999</v>
          </cell>
          <cell r="AZ64">
            <v>0.1915</v>
          </cell>
          <cell r="BA64">
            <v>0.214</v>
          </cell>
          <cell r="BB64">
            <v>0.253</v>
          </cell>
          <cell r="BC64">
            <v>0.29649999999999999</v>
          </cell>
          <cell r="BD64">
            <v>0</v>
          </cell>
          <cell r="BE64">
            <v>10.8893</v>
          </cell>
          <cell r="BF64">
            <v>4</v>
          </cell>
        </row>
        <row r="65">
          <cell r="B65" t="str">
            <v>Fish_02_02_04</v>
          </cell>
          <cell r="C65">
            <v>5</v>
          </cell>
          <cell r="D65">
            <v>0.35288635000000002</v>
          </cell>
          <cell r="E65">
            <v>0.10000009999999999</v>
          </cell>
          <cell r="F65">
            <v>1</v>
          </cell>
          <cell r="G65">
            <v>0</v>
          </cell>
          <cell r="H65">
            <v>5</v>
          </cell>
          <cell r="I65">
            <v>5</v>
          </cell>
          <cell r="J65">
            <v>9</v>
          </cell>
          <cell r="K65">
            <v>15</v>
          </cell>
          <cell r="L65">
            <v>330</v>
          </cell>
          <cell r="M65">
            <v>0</v>
          </cell>
          <cell r="N65" t="str">
            <v>Fish_02_02_04</v>
          </cell>
          <cell r="O65">
            <v>1.6</v>
          </cell>
          <cell r="P65">
            <v>5</v>
          </cell>
          <cell r="Q65">
            <v>7</v>
          </cell>
          <cell r="R65">
            <v>0.61</v>
          </cell>
          <cell r="S65">
            <v>0.81</v>
          </cell>
          <cell r="T65">
            <v>1.01</v>
          </cell>
          <cell r="U65">
            <v>2.0099999999999998</v>
          </cell>
          <cell r="V65">
            <v>0.2</v>
          </cell>
          <cell r="W65">
            <v>0.12</v>
          </cell>
          <cell r="X65">
            <v>0.11</v>
          </cell>
          <cell r="Y65">
            <v>0.111</v>
          </cell>
          <cell r="Z65">
            <v>100</v>
          </cell>
          <cell r="AA65">
            <v>100</v>
          </cell>
          <cell r="AB65">
            <v>0</v>
          </cell>
          <cell r="AC65">
            <v>50</v>
          </cell>
          <cell r="AD65">
            <v>1</v>
          </cell>
          <cell r="AE65">
            <v>0</v>
          </cell>
          <cell r="AF65">
            <v>0</v>
          </cell>
          <cell r="AG65">
            <v>0</v>
          </cell>
          <cell r="AH65">
            <v>29</v>
          </cell>
          <cell r="AI65">
            <v>0.05</v>
          </cell>
          <cell r="AJ65">
            <v>21</v>
          </cell>
          <cell r="AK65">
            <v>10</v>
          </cell>
          <cell r="AL65">
            <v>2</v>
          </cell>
          <cell r="AM65">
            <v>56</v>
          </cell>
          <cell r="AN65">
            <v>76</v>
          </cell>
          <cell r="AO65">
            <v>101</v>
          </cell>
          <cell r="AP65">
            <v>136</v>
          </cell>
          <cell r="AQ65">
            <v>176</v>
          </cell>
          <cell r="AR65">
            <v>224</v>
          </cell>
          <cell r="AS65">
            <v>276</v>
          </cell>
          <cell r="AT65">
            <v>0</v>
          </cell>
          <cell r="AU65" t="str">
            <v>tex_0082_02_03</v>
          </cell>
          <cell r="AV65" t="str">
            <v>Fish_02_02_04</v>
          </cell>
          <cell r="AW65" t="str">
            <v>Map_0002_02_Name</v>
          </cell>
          <cell r="AX65">
            <v>0.188</v>
          </cell>
          <cell r="AY65">
            <v>0.19989999999999999</v>
          </cell>
          <cell r="AZ65">
            <v>0.21690000000000001</v>
          </cell>
          <cell r="BA65">
            <v>0.2424</v>
          </cell>
          <cell r="BB65">
            <v>0.28660000000000002</v>
          </cell>
          <cell r="BC65">
            <v>0.33589999999999998</v>
          </cell>
          <cell r="BD65">
            <v>0</v>
          </cell>
          <cell r="BE65">
            <v>5.4446000000000003</v>
          </cell>
          <cell r="BF65">
            <v>1.5</v>
          </cell>
        </row>
        <row r="66">
          <cell r="B66" t="str">
            <v>Fish_02_02_05</v>
          </cell>
          <cell r="C66">
            <v>5</v>
          </cell>
          <cell r="D66">
            <v>0.17590491699999999</v>
          </cell>
          <cell r="E66">
            <v>0.10000009999999999</v>
          </cell>
          <cell r="F66">
            <v>1</v>
          </cell>
          <cell r="G66">
            <v>0</v>
          </cell>
          <cell r="H66">
            <v>5</v>
          </cell>
          <cell r="I66">
            <v>6</v>
          </cell>
          <cell r="J66">
            <v>11</v>
          </cell>
          <cell r="K66">
            <v>15</v>
          </cell>
          <cell r="L66">
            <v>330</v>
          </cell>
          <cell r="M66">
            <v>0</v>
          </cell>
          <cell r="N66" t="str">
            <v>Fish_02_02_05</v>
          </cell>
          <cell r="O66">
            <v>1.6</v>
          </cell>
          <cell r="P66">
            <v>5</v>
          </cell>
          <cell r="Q66">
            <v>7</v>
          </cell>
          <cell r="R66">
            <v>0.61</v>
          </cell>
          <cell r="S66">
            <v>0.81</v>
          </cell>
          <cell r="T66">
            <v>1.01</v>
          </cell>
          <cell r="U66">
            <v>2.0099999999999998</v>
          </cell>
          <cell r="V66">
            <v>0.2</v>
          </cell>
          <cell r="W66">
            <v>0.12</v>
          </cell>
          <cell r="X66">
            <v>0.11</v>
          </cell>
          <cell r="Y66">
            <v>0.111</v>
          </cell>
          <cell r="Z66">
            <v>100</v>
          </cell>
          <cell r="AA66">
            <v>100</v>
          </cell>
          <cell r="AB66">
            <v>0</v>
          </cell>
          <cell r="AC66">
            <v>50</v>
          </cell>
          <cell r="AD66">
            <v>1</v>
          </cell>
          <cell r="AE66">
            <v>0</v>
          </cell>
          <cell r="AF66">
            <v>0</v>
          </cell>
          <cell r="AG66">
            <v>0</v>
          </cell>
          <cell r="AH66">
            <v>29</v>
          </cell>
          <cell r="AI66">
            <v>0.05</v>
          </cell>
          <cell r="AJ66">
            <v>21</v>
          </cell>
          <cell r="AK66">
            <v>10</v>
          </cell>
          <cell r="AL66">
            <v>3</v>
          </cell>
          <cell r="AM66">
            <v>58</v>
          </cell>
          <cell r="AN66">
            <v>79</v>
          </cell>
          <cell r="AO66">
            <v>104</v>
          </cell>
          <cell r="AP66">
            <v>141</v>
          </cell>
          <cell r="AQ66">
            <v>182</v>
          </cell>
          <cell r="AR66">
            <v>231</v>
          </cell>
          <cell r="AS66">
            <v>285</v>
          </cell>
          <cell r="AT66">
            <v>0</v>
          </cell>
          <cell r="AU66" t="str">
            <v>tex_0082_0083</v>
          </cell>
          <cell r="AV66" t="str">
            <v>Fish_02_02_05</v>
          </cell>
          <cell r="AW66" t="str">
            <v>Map_0002_02_Name</v>
          </cell>
          <cell r="AX66">
            <v>0.27600000000000002</v>
          </cell>
          <cell r="AY66">
            <v>0.29349999999999998</v>
          </cell>
          <cell r="AZ66">
            <v>0.31850000000000001</v>
          </cell>
          <cell r="BA66">
            <v>0.35599999999999998</v>
          </cell>
          <cell r="BB66">
            <v>0.42099999999999999</v>
          </cell>
          <cell r="BC66">
            <v>0.49349999999999999</v>
          </cell>
          <cell r="BD66">
            <v>0</v>
          </cell>
          <cell r="BE66">
            <v>5.4446000000000003</v>
          </cell>
          <cell r="BF66">
            <v>1.5</v>
          </cell>
        </row>
        <row r="67">
          <cell r="B67" t="str">
            <v>Fish_02_02_06</v>
          </cell>
          <cell r="C67">
            <v>5</v>
          </cell>
          <cell r="D67">
            <v>0.15256329599999999</v>
          </cell>
          <cell r="E67">
            <v>0.10000009999999999</v>
          </cell>
          <cell r="F67">
            <v>3</v>
          </cell>
          <cell r="G67">
            <v>0</v>
          </cell>
          <cell r="H67">
            <v>3</v>
          </cell>
          <cell r="I67">
            <v>3</v>
          </cell>
          <cell r="J67">
            <v>4</v>
          </cell>
          <cell r="K67">
            <v>15</v>
          </cell>
          <cell r="L67">
            <v>550</v>
          </cell>
          <cell r="M67">
            <v>0</v>
          </cell>
          <cell r="N67" t="str">
            <v>Fish_02_02_06</v>
          </cell>
          <cell r="O67">
            <v>1.4</v>
          </cell>
          <cell r="P67">
            <v>5</v>
          </cell>
          <cell r="Q67">
            <v>7</v>
          </cell>
          <cell r="R67">
            <v>1.01</v>
          </cell>
          <cell r="S67">
            <v>1.1100000000000001</v>
          </cell>
          <cell r="T67">
            <v>0.11</v>
          </cell>
          <cell r="U67">
            <v>0.21</v>
          </cell>
          <cell r="V67">
            <v>0.2</v>
          </cell>
          <cell r="W67">
            <v>0.12</v>
          </cell>
          <cell r="X67">
            <v>0.11</v>
          </cell>
          <cell r="Y67">
            <v>0.111</v>
          </cell>
          <cell r="Z67">
            <v>50</v>
          </cell>
          <cell r="AA67">
            <v>25</v>
          </cell>
          <cell r="AB67">
            <v>0</v>
          </cell>
          <cell r="AC67">
            <v>50</v>
          </cell>
          <cell r="AD67">
            <v>1</v>
          </cell>
          <cell r="AE67">
            <v>0</v>
          </cell>
          <cell r="AF67">
            <v>0</v>
          </cell>
          <cell r="AG67">
            <v>0</v>
          </cell>
          <cell r="AH67">
            <v>39</v>
          </cell>
          <cell r="AI67">
            <v>0.05</v>
          </cell>
          <cell r="AJ67">
            <v>42</v>
          </cell>
          <cell r="AK67">
            <v>10</v>
          </cell>
          <cell r="AL67">
            <v>18</v>
          </cell>
          <cell r="AM67">
            <v>44</v>
          </cell>
          <cell r="AN67">
            <v>59</v>
          </cell>
          <cell r="AO67">
            <v>78</v>
          </cell>
          <cell r="AP67">
            <v>105</v>
          </cell>
          <cell r="AQ67">
            <v>136</v>
          </cell>
          <cell r="AR67">
            <v>173</v>
          </cell>
          <cell r="AS67">
            <v>213</v>
          </cell>
          <cell r="AT67">
            <v>0</v>
          </cell>
          <cell r="AU67" t="str">
            <v>tex_0094_02_03</v>
          </cell>
          <cell r="AV67" t="str">
            <v>Fish_02_02_06</v>
          </cell>
          <cell r="AW67" t="str">
            <v>Map_0002_02_Name</v>
          </cell>
          <cell r="AX67">
            <v>0.33100000000000002</v>
          </cell>
          <cell r="AY67">
            <v>0.35199999999999998</v>
          </cell>
          <cell r="AZ67">
            <v>0.38200000000000001</v>
          </cell>
          <cell r="BA67">
            <v>0.42699999999999999</v>
          </cell>
          <cell r="BB67">
            <v>0.505</v>
          </cell>
          <cell r="BC67">
            <v>0.59199999999999997</v>
          </cell>
          <cell r="BD67">
            <v>0</v>
          </cell>
          <cell r="BE67">
            <v>4.5372000000000003</v>
          </cell>
          <cell r="BF67">
            <v>1</v>
          </cell>
        </row>
        <row r="68">
          <cell r="B68" t="str">
            <v>Fish_02_02_07</v>
          </cell>
          <cell r="C68">
            <v>5</v>
          </cell>
          <cell r="D68">
            <v>4.8908070999999997E-2</v>
          </cell>
          <cell r="E68">
            <v>0.10000009999999999</v>
          </cell>
          <cell r="F68">
            <v>4</v>
          </cell>
          <cell r="G68">
            <v>0</v>
          </cell>
          <cell r="H68">
            <v>2</v>
          </cell>
          <cell r="I68">
            <v>6</v>
          </cell>
          <cell r="J68">
            <v>7</v>
          </cell>
          <cell r="K68">
            <v>15</v>
          </cell>
          <cell r="L68">
            <v>770</v>
          </cell>
          <cell r="M68">
            <v>0</v>
          </cell>
          <cell r="N68" t="str">
            <v>Fish_02_02_07</v>
          </cell>
          <cell r="O68">
            <v>1.1000000000000001</v>
          </cell>
          <cell r="P68">
            <v>5</v>
          </cell>
          <cell r="Q68">
            <v>7</v>
          </cell>
          <cell r="R68">
            <v>1.01</v>
          </cell>
          <cell r="S68">
            <v>1.1100000000000001</v>
          </cell>
          <cell r="T68">
            <v>0.11</v>
          </cell>
          <cell r="U68">
            <v>0.21</v>
          </cell>
          <cell r="V68">
            <v>0.2</v>
          </cell>
          <cell r="W68">
            <v>0.12</v>
          </cell>
          <cell r="X68">
            <v>0.11</v>
          </cell>
          <cell r="Y68">
            <v>0.111</v>
          </cell>
          <cell r="Z68">
            <v>30</v>
          </cell>
          <cell r="AA68">
            <v>15</v>
          </cell>
          <cell r="AB68">
            <v>0</v>
          </cell>
          <cell r="AC68">
            <v>50</v>
          </cell>
          <cell r="AD68">
            <v>1</v>
          </cell>
          <cell r="AE68">
            <v>0</v>
          </cell>
          <cell r="AF68">
            <v>0</v>
          </cell>
          <cell r="AG68">
            <v>0</v>
          </cell>
          <cell r="AH68">
            <v>44</v>
          </cell>
          <cell r="AI68">
            <v>0.05</v>
          </cell>
          <cell r="AJ68">
            <v>53</v>
          </cell>
          <cell r="AK68">
            <v>10</v>
          </cell>
          <cell r="AL68">
            <v>48</v>
          </cell>
          <cell r="AM68">
            <v>40</v>
          </cell>
          <cell r="AN68">
            <v>54</v>
          </cell>
          <cell r="AO68">
            <v>71</v>
          </cell>
          <cell r="AP68">
            <v>96</v>
          </cell>
          <cell r="AQ68">
            <v>124</v>
          </cell>
          <cell r="AR68">
            <v>157</v>
          </cell>
          <cell r="AS68">
            <v>194</v>
          </cell>
          <cell r="AT68">
            <v>0</v>
          </cell>
          <cell r="AU68" t="str">
            <v>tex_0128_0129</v>
          </cell>
          <cell r="AV68" t="str">
            <v>Fish_02_02_07</v>
          </cell>
          <cell r="AW68" t="str">
            <v>Map_0002_02_Name</v>
          </cell>
          <cell r="AX68">
            <v>0.66100000000000003</v>
          </cell>
          <cell r="AY68">
            <v>0.70299999999999996</v>
          </cell>
          <cell r="AZ68">
            <v>0.76300000000000001</v>
          </cell>
          <cell r="BA68">
            <v>0.85299999999999998</v>
          </cell>
          <cell r="BB68">
            <v>1.0089999999999999</v>
          </cell>
          <cell r="BC68">
            <v>1.1830000000000001</v>
          </cell>
          <cell r="BD68">
            <v>0</v>
          </cell>
          <cell r="BE68">
            <v>4.5372000000000003</v>
          </cell>
          <cell r="BF68">
            <v>1</v>
          </cell>
        </row>
        <row r="69">
          <cell r="B69" t="str">
            <v>Fish_02_02_08</v>
          </cell>
          <cell r="C69">
            <v>5</v>
          </cell>
          <cell r="D69">
            <v>0.56718419600000003</v>
          </cell>
          <cell r="E69">
            <v>0.50000009999999995</v>
          </cell>
          <cell r="F69">
            <v>1</v>
          </cell>
          <cell r="G69">
            <v>0</v>
          </cell>
          <cell r="H69">
            <v>5</v>
          </cell>
          <cell r="I69">
            <v>4</v>
          </cell>
          <cell r="J69">
            <v>7</v>
          </cell>
          <cell r="K69">
            <v>15</v>
          </cell>
          <cell r="L69">
            <v>330</v>
          </cell>
          <cell r="M69">
            <v>0</v>
          </cell>
          <cell r="N69" t="str">
            <v>Fish_02_02_08</v>
          </cell>
          <cell r="O69">
            <v>1.3</v>
          </cell>
          <cell r="P69">
            <v>5</v>
          </cell>
          <cell r="Q69">
            <v>7</v>
          </cell>
          <cell r="R69">
            <v>1.01</v>
          </cell>
          <cell r="S69">
            <v>1.1100000000000001</v>
          </cell>
          <cell r="T69">
            <v>0.11</v>
          </cell>
          <cell r="U69">
            <v>0.21</v>
          </cell>
          <cell r="V69">
            <v>0.2</v>
          </cell>
          <cell r="W69">
            <v>0.12</v>
          </cell>
          <cell r="X69">
            <v>0.11</v>
          </cell>
          <cell r="Y69">
            <v>0.111</v>
          </cell>
          <cell r="Z69">
            <v>100</v>
          </cell>
          <cell r="AA69">
            <v>100</v>
          </cell>
          <cell r="AB69">
            <v>0</v>
          </cell>
          <cell r="AC69">
            <v>50</v>
          </cell>
          <cell r="AD69">
            <v>1</v>
          </cell>
          <cell r="AE69">
            <v>0</v>
          </cell>
          <cell r="AF69">
            <v>0</v>
          </cell>
          <cell r="AG69">
            <v>0</v>
          </cell>
          <cell r="AH69">
            <v>29</v>
          </cell>
          <cell r="AI69">
            <v>0.05</v>
          </cell>
          <cell r="AJ69">
            <v>21</v>
          </cell>
          <cell r="AK69">
            <v>10</v>
          </cell>
          <cell r="AL69">
            <v>2</v>
          </cell>
          <cell r="AM69">
            <v>56</v>
          </cell>
          <cell r="AN69">
            <v>76</v>
          </cell>
          <cell r="AO69">
            <v>101</v>
          </cell>
          <cell r="AP69">
            <v>136</v>
          </cell>
          <cell r="AQ69">
            <v>176</v>
          </cell>
          <cell r="AR69">
            <v>224</v>
          </cell>
          <cell r="AS69">
            <v>276</v>
          </cell>
          <cell r="AT69">
            <v>0</v>
          </cell>
          <cell r="AU69" t="str">
            <v>tex_0133_0134_02</v>
          </cell>
          <cell r="AV69" t="str">
            <v>Fish_02_02_08</v>
          </cell>
          <cell r="AW69" t="str">
            <v>Map_0002_02_Name</v>
          </cell>
          <cell r="AX69">
            <v>6.7000000000000004E-2</v>
          </cell>
          <cell r="AY69">
            <v>7.1199999999999999E-2</v>
          </cell>
          <cell r="AZ69">
            <v>7.7200000000000005E-2</v>
          </cell>
          <cell r="BA69">
            <v>8.6199999999999999E-2</v>
          </cell>
          <cell r="BB69">
            <v>0.1018</v>
          </cell>
          <cell r="BC69">
            <v>0.1192</v>
          </cell>
          <cell r="BD69">
            <v>0</v>
          </cell>
          <cell r="BE69">
            <v>5.4446000000000003</v>
          </cell>
          <cell r="BF69">
            <v>1.2</v>
          </cell>
        </row>
        <row r="70">
          <cell r="B70" t="str">
            <v>Fish_02_02_09</v>
          </cell>
          <cell r="C70">
            <v>5</v>
          </cell>
          <cell r="D70">
            <v>0.12014562400000001</v>
          </cell>
          <cell r="E70">
            <v>0.10000009999999999</v>
          </cell>
          <cell r="F70">
            <v>4</v>
          </cell>
          <cell r="G70">
            <v>0</v>
          </cell>
          <cell r="H70">
            <v>2</v>
          </cell>
          <cell r="I70">
            <v>11</v>
          </cell>
          <cell r="J70">
            <v>16</v>
          </cell>
          <cell r="K70">
            <v>15</v>
          </cell>
          <cell r="L70">
            <v>770</v>
          </cell>
          <cell r="M70">
            <v>0</v>
          </cell>
          <cell r="N70" t="str">
            <v>Fish_02_02_09</v>
          </cell>
          <cell r="O70">
            <v>1.4</v>
          </cell>
          <cell r="P70">
            <v>5</v>
          </cell>
          <cell r="Q70">
            <v>7</v>
          </cell>
          <cell r="R70">
            <v>1.01</v>
          </cell>
          <cell r="S70">
            <v>1.1100000000000001</v>
          </cell>
          <cell r="T70">
            <v>0.11</v>
          </cell>
          <cell r="U70">
            <v>0.21</v>
          </cell>
          <cell r="V70">
            <v>0.2</v>
          </cell>
          <cell r="W70">
            <v>0.12</v>
          </cell>
          <cell r="X70">
            <v>0.11</v>
          </cell>
          <cell r="Y70">
            <v>0.111</v>
          </cell>
          <cell r="Z70">
            <v>15</v>
          </cell>
          <cell r="AA70">
            <v>15</v>
          </cell>
          <cell r="AB70">
            <v>0</v>
          </cell>
          <cell r="AC70">
            <v>50</v>
          </cell>
          <cell r="AD70">
            <v>1</v>
          </cell>
          <cell r="AE70">
            <v>0</v>
          </cell>
          <cell r="AF70">
            <v>0</v>
          </cell>
          <cell r="AG70">
            <v>0</v>
          </cell>
          <cell r="AH70">
            <v>44</v>
          </cell>
          <cell r="AI70">
            <v>0.05</v>
          </cell>
          <cell r="AJ70">
            <v>53</v>
          </cell>
          <cell r="AK70">
            <v>10</v>
          </cell>
          <cell r="AL70">
            <v>30</v>
          </cell>
          <cell r="AM70">
            <v>32</v>
          </cell>
          <cell r="AN70">
            <v>51</v>
          </cell>
          <cell r="AO70">
            <v>67</v>
          </cell>
          <cell r="AP70">
            <v>91</v>
          </cell>
          <cell r="AQ70">
            <v>117</v>
          </cell>
          <cell r="AR70">
            <v>148</v>
          </cell>
          <cell r="AS70">
            <v>183</v>
          </cell>
          <cell r="AT70">
            <v>0</v>
          </cell>
          <cell r="AU70" t="str">
            <v>tex_0133_0134_02</v>
          </cell>
          <cell r="AV70" t="str">
            <v>Fish_02_02_09</v>
          </cell>
          <cell r="AW70" t="str">
            <v>Map_0002_02_Name</v>
          </cell>
          <cell r="AX70">
            <v>0.40799999999999997</v>
          </cell>
          <cell r="AY70">
            <v>0.43390000000000001</v>
          </cell>
          <cell r="AZ70">
            <v>0.47089999999999999</v>
          </cell>
          <cell r="BA70">
            <v>0.52639999999999998</v>
          </cell>
          <cell r="BB70">
            <v>0.62260000000000004</v>
          </cell>
          <cell r="BC70">
            <v>0.72989999999999999</v>
          </cell>
          <cell r="BD70">
            <v>0</v>
          </cell>
          <cell r="BE70">
            <v>5.4446000000000003</v>
          </cell>
          <cell r="BF70">
            <v>0.5</v>
          </cell>
        </row>
        <row r="71">
          <cell r="B71" t="str">
            <v>Fish_02_02_10</v>
          </cell>
          <cell r="C71">
            <v>5</v>
          </cell>
          <cell r="D71">
            <v>0.27312952000000001</v>
          </cell>
          <cell r="E71">
            <v>0.50000009999999995</v>
          </cell>
          <cell r="F71">
            <v>4</v>
          </cell>
          <cell r="G71">
            <v>0</v>
          </cell>
          <cell r="H71">
            <v>2</v>
          </cell>
          <cell r="I71">
            <v>4</v>
          </cell>
          <cell r="J71">
            <v>16</v>
          </cell>
          <cell r="K71">
            <v>15</v>
          </cell>
          <cell r="L71">
            <v>770</v>
          </cell>
          <cell r="M71">
            <v>0</v>
          </cell>
          <cell r="N71" t="str">
            <v>Fish_02_02_10</v>
          </cell>
          <cell r="O71">
            <v>1.2</v>
          </cell>
          <cell r="P71">
            <v>5</v>
          </cell>
          <cell r="Q71">
            <v>7</v>
          </cell>
          <cell r="R71">
            <v>1.01</v>
          </cell>
          <cell r="S71">
            <v>1.1100000000000001</v>
          </cell>
          <cell r="T71">
            <v>0.11</v>
          </cell>
          <cell r="U71">
            <v>0.21</v>
          </cell>
          <cell r="V71">
            <v>0.2</v>
          </cell>
          <cell r="W71">
            <v>0.12</v>
          </cell>
          <cell r="X71">
            <v>0.11</v>
          </cell>
          <cell r="Y71">
            <v>0.111</v>
          </cell>
          <cell r="Z71">
            <v>30</v>
          </cell>
          <cell r="AA71">
            <v>15</v>
          </cell>
          <cell r="AB71">
            <v>0</v>
          </cell>
          <cell r="AC71">
            <v>50</v>
          </cell>
          <cell r="AD71">
            <v>1</v>
          </cell>
          <cell r="AE71">
            <v>0</v>
          </cell>
          <cell r="AF71">
            <v>0</v>
          </cell>
          <cell r="AG71">
            <v>0</v>
          </cell>
          <cell r="AH71">
            <v>44</v>
          </cell>
          <cell r="AI71">
            <v>0.05</v>
          </cell>
          <cell r="AJ71">
            <v>53</v>
          </cell>
          <cell r="AK71">
            <v>10</v>
          </cell>
          <cell r="AL71">
            <v>30</v>
          </cell>
          <cell r="AM71">
            <v>38</v>
          </cell>
          <cell r="AN71">
            <v>51</v>
          </cell>
          <cell r="AO71">
            <v>67</v>
          </cell>
          <cell r="AP71">
            <v>91</v>
          </cell>
          <cell r="AQ71">
            <v>117</v>
          </cell>
          <cell r="AR71">
            <v>148</v>
          </cell>
          <cell r="AS71">
            <v>183</v>
          </cell>
          <cell r="AT71">
            <v>0</v>
          </cell>
          <cell r="AU71" t="str">
            <v>tex_0142_02_03</v>
          </cell>
          <cell r="AV71" t="str">
            <v>Fish_02_02_10</v>
          </cell>
          <cell r="AW71" t="str">
            <v>Map_0002_02_Name</v>
          </cell>
          <cell r="AX71">
            <v>0.122</v>
          </cell>
          <cell r="AY71">
            <v>0.12970000000000001</v>
          </cell>
          <cell r="AZ71">
            <v>0.14069999999999999</v>
          </cell>
          <cell r="BA71">
            <v>0.15720000000000001</v>
          </cell>
          <cell r="BB71">
            <v>0.18579999999999999</v>
          </cell>
          <cell r="BC71">
            <v>0.2177</v>
          </cell>
          <cell r="BD71">
            <v>0</v>
          </cell>
          <cell r="BE71">
            <v>5.4446000000000003</v>
          </cell>
          <cell r="BF71">
            <v>2</v>
          </cell>
        </row>
        <row r="72">
          <cell r="B72" t="str">
            <v>Fish_02_02_11</v>
          </cell>
          <cell r="C72">
            <v>5</v>
          </cell>
          <cell r="D72">
            <v>0.18327595499999999</v>
          </cell>
          <cell r="E72">
            <v>0.50000009999999995</v>
          </cell>
          <cell r="F72">
            <v>5</v>
          </cell>
          <cell r="G72">
            <v>6</v>
          </cell>
          <cell r="H72">
            <v>2</v>
          </cell>
          <cell r="I72">
            <v>4</v>
          </cell>
          <cell r="J72">
            <v>7</v>
          </cell>
          <cell r="K72">
            <v>15</v>
          </cell>
          <cell r="L72">
            <v>1100</v>
          </cell>
          <cell r="M72">
            <v>0</v>
          </cell>
          <cell r="N72" t="str">
            <v>Fish_02_02_11</v>
          </cell>
          <cell r="O72">
            <v>1.2</v>
          </cell>
          <cell r="P72">
            <v>5</v>
          </cell>
          <cell r="Q72">
            <v>7</v>
          </cell>
          <cell r="R72">
            <v>1.01</v>
          </cell>
          <cell r="S72">
            <v>1.1100000000000001</v>
          </cell>
          <cell r="T72">
            <v>0.11</v>
          </cell>
          <cell r="U72">
            <v>0.21</v>
          </cell>
          <cell r="V72">
            <v>0.2</v>
          </cell>
          <cell r="W72">
            <v>0.12</v>
          </cell>
          <cell r="X72">
            <v>0.11</v>
          </cell>
          <cell r="Y72">
            <v>0.111</v>
          </cell>
          <cell r="Z72">
            <v>30</v>
          </cell>
          <cell r="AA72">
            <v>15</v>
          </cell>
          <cell r="AB72">
            <v>0</v>
          </cell>
          <cell r="AC72">
            <v>50</v>
          </cell>
          <cell r="AD72">
            <v>1</v>
          </cell>
          <cell r="AE72">
            <v>0</v>
          </cell>
          <cell r="AF72">
            <v>0</v>
          </cell>
          <cell r="AG72">
            <v>0</v>
          </cell>
          <cell r="AH72">
            <v>49</v>
          </cell>
          <cell r="AI72">
            <v>0.05</v>
          </cell>
          <cell r="AJ72">
            <v>64</v>
          </cell>
          <cell r="AK72">
            <v>10</v>
          </cell>
          <cell r="AL72">
            <v>144</v>
          </cell>
          <cell r="AM72">
            <v>36</v>
          </cell>
          <cell r="AN72">
            <v>48</v>
          </cell>
          <cell r="AO72">
            <v>63</v>
          </cell>
          <cell r="AP72">
            <v>85</v>
          </cell>
          <cell r="AQ72">
            <v>110</v>
          </cell>
          <cell r="AR72">
            <v>139</v>
          </cell>
          <cell r="AS72">
            <v>172</v>
          </cell>
          <cell r="AT72">
            <v>0</v>
          </cell>
          <cell r="AU72" t="str">
            <v>tex_0142_0143</v>
          </cell>
          <cell r="AV72" t="str">
            <v>Fish_02_02_11</v>
          </cell>
          <cell r="AW72" t="str">
            <v>Map_0002_02_Name</v>
          </cell>
          <cell r="AX72">
            <v>0.16600000000000001</v>
          </cell>
          <cell r="AY72">
            <v>0.17649999999999999</v>
          </cell>
          <cell r="AZ72">
            <v>0.1915</v>
          </cell>
          <cell r="BA72">
            <v>0.214</v>
          </cell>
          <cell r="BB72">
            <v>0.253</v>
          </cell>
          <cell r="BC72">
            <v>0.29649999999999999</v>
          </cell>
          <cell r="BD72">
            <v>0</v>
          </cell>
          <cell r="BE72">
            <v>5.4446000000000003</v>
          </cell>
          <cell r="BF72">
            <v>1.5</v>
          </cell>
        </row>
        <row r="73">
          <cell r="B73" t="str">
            <v>Fish_02_02_12</v>
          </cell>
          <cell r="C73">
            <v>5</v>
          </cell>
          <cell r="D73">
            <v>0.68594586899999999</v>
          </cell>
          <cell r="E73">
            <v>0.10000009999999999</v>
          </cell>
          <cell r="F73">
            <v>2</v>
          </cell>
          <cell r="G73">
            <v>0</v>
          </cell>
          <cell r="H73">
            <v>4</v>
          </cell>
          <cell r="I73">
            <v>4</v>
          </cell>
          <cell r="J73">
            <v>7</v>
          </cell>
          <cell r="K73">
            <v>15</v>
          </cell>
          <cell r="L73">
            <v>440</v>
          </cell>
          <cell r="M73">
            <v>0</v>
          </cell>
          <cell r="N73" t="str">
            <v>Fish_02_02_12</v>
          </cell>
          <cell r="O73">
            <v>0.8</v>
          </cell>
          <cell r="P73">
            <v>5</v>
          </cell>
          <cell r="Q73">
            <v>7</v>
          </cell>
          <cell r="R73">
            <v>1.01</v>
          </cell>
          <cell r="S73">
            <v>1.1100000000000001</v>
          </cell>
          <cell r="T73">
            <v>0.11</v>
          </cell>
          <cell r="U73">
            <v>0.21</v>
          </cell>
          <cell r="V73">
            <v>0.2</v>
          </cell>
          <cell r="W73">
            <v>0.12</v>
          </cell>
          <cell r="X73">
            <v>0.11</v>
          </cell>
          <cell r="Y73">
            <v>0.111</v>
          </cell>
          <cell r="Z73">
            <v>50</v>
          </cell>
          <cell r="AA73">
            <v>50</v>
          </cell>
          <cell r="AB73">
            <v>0</v>
          </cell>
          <cell r="AC73">
            <v>50</v>
          </cell>
          <cell r="AD73">
            <v>1</v>
          </cell>
          <cell r="AE73">
            <v>0</v>
          </cell>
          <cell r="AF73">
            <v>0</v>
          </cell>
          <cell r="AG73">
            <v>0</v>
          </cell>
          <cell r="AH73">
            <v>34</v>
          </cell>
          <cell r="AI73">
            <v>0.05</v>
          </cell>
          <cell r="AJ73">
            <v>32</v>
          </cell>
          <cell r="AK73">
            <v>10</v>
          </cell>
          <cell r="AL73">
            <v>3</v>
          </cell>
          <cell r="AM73">
            <v>46</v>
          </cell>
          <cell r="AN73">
            <v>67</v>
          </cell>
          <cell r="AO73">
            <v>89</v>
          </cell>
          <cell r="AP73">
            <v>120</v>
          </cell>
          <cell r="AQ73">
            <v>155</v>
          </cell>
          <cell r="AR73">
            <v>197</v>
          </cell>
          <cell r="AS73">
            <v>243</v>
          </cell>
          <cell r="AT73">
            <v>0</v>
          </cell>
          <cell r="AU73" t="str">
            <v>tex_0156_0167_02</v>
          </cell>
          <cell r="AV73" t="str">
            <v>Fish_02_02_12</v>
          </cell>
          <cell r="AW73" t="str">
            <v>Map_0002_02_Name</v>
          </cell>
          <cell r="AX73">
            <v>0.14399999999999999</v>
          </cell>
          <cell r="AY73">
            <v>0.15310000000000001</v>
          </cell>
          <cell r="AZ73">
            <v>0.1661</v>
          </cell>
          <cell r="BA73">
            <v>0.18559999999999999</v>
          </cell>
          <cell r="BB73">
            <v>0.21940000000000001</v>
          </cell>
          <cell r="BC73">
            <v>0.2571</v>
          </cell>
          <cell r="BD73">
            <v>0</v>
          </cell>
          <cell r="BE73">
            <v>5.4446000000000003</v>
          </cell>
          <cell r="BF73">
            <v>1</v>
          </cell>
        </row>
        <row r="74">
          <cell r="B74" t="str">
            <v>Fish_02_02_13</v>
          </cell>
          <cell r="C74">
            <v>5</v>
          </cell>
          <cell r="D74">
            <v>0.10053981200000001</v>
          </cell>
          <cell r="E74">
            <v>0.10000009999999999</v>
          </cell>
          <cell r="F74">
            <v>2</v>
          </cell>
          <cell r="G74">
            <v>0</v>
          </cell>
          <cell r="H74">
            <v>4</v>
          </cell>
          <cell r="I74">
            <v>4</v>
          </cell>
          <cell r="J74">
            <v>7</v>
          </cell>
          <cell r="K74">
            <v>15</v>
          </cell>
          <cell r="L74">
            <v>440</v>
          </cell>
          <cell r="M74">
            <v>0</v>
          </cell>
          <cell r="N74" t="str">
            <v>Fish_02_02_13</v>
          </cell>
          <cell r="O74">
            <v>1.1000000000000001</v>
          </cell>
          <cell r="P74">
            <v>5</v>
          </cell>
          <cell r="Q74">
            <v>7</v>
          </cell>
          <cell r="R74">
            <v>1.01</v>
          </cell>
          <cell r="S74">
            <v>1.1100000000000001</v>
          </cell>
          <cell r="T74">
            <v>0.11</v>
          </cell>
          <cell r="U74">
            <v>0.21</v>
          </cell>
          <cell r="V74">
            <v>0.2</v>
          </cell>
          <cell r="W74">
            <v>0.12</v>
          </cell>
          <cell r="X74">
            <v>0.11</v>
          </cell>
          <cell r="Y74">
            <v>0.111</v>
          </cell>
          <cell r="Z74">
            <v>50</v>
          </cell>
          <cell r="AA74">
            <v>50</v>
          </cell>
          <cell r="AB74">
            <v>0</v>
          </cell>
          <cell r="AC74">
            <v>50</v>
          </cell>
          <cell r="AD74">
            <v>1</v>
          </cell>
          <cell r="AE74">
            <v>0</v>
          </cell>
          <cell r="AF74">
            <v>0</v>
          </cell>
          <cell r="AG74">
            <v>0</v>
          </cell>
          <cell r="AH74">
            <v>34</v>
          </cell>
          <cell r="AI74">
            <v>0.05</v>
          </cell>
          <cell r="AJ74">
            <v>32</v>
          </cell>
          <cell r="AK74">
            <v>10</v>
          </cell>
          <cell r="AL74">
            <v>6</v>
          </cell>
          <cell r="AM74">
            <v>52</v>
          </cell>
          <cell r="AN74">
            <v>70</v>
          </cell>
          <cell r="AO74">
            <v>93</v>
          </cell>
          <cell r="AP74">
            <v>126</v>
          </cell>
          <cell r="AQ74">
            <v>162</v>
          </cell>
          <cell r="AR74">
            <v>206</v>
          </cell>
          <cell r="AS74">
            <v>254</v>
          </cell>
          <cell r="AT74">
            <v>0</v>
          </cell>
          <cell r="AU74" t="str">
            <v>tex_0157_0166</v>
          </cell>
          <cell r="AV74" t="str">
            <v>Fish_02_02_13</v>
          </cell>
          <cell r="AW74" t="str">
            <v>Map_0002_02_Name</v>
          </cell>
          <cell r="AX74">
            <v>0.38600000000000001</v>
          </cell>
          <cell r="AY74">
            <v>0.41049999999999998</v>
          </cell>
          <cell r="AZ74">
            <v>0.44550000000000001</v>
          </cell>
          <cell r="BA74">
            <v>0.498</v>
          </cell>
          <cell r="BB74">
            <v>0.58899999999999997</v>
          </cell>
          <cell r="BC74">
            <v>0.6905</v>
          </cell>
          <cell r="BD74">
            <v>0</v>
          </cell>
          <cell r="BE74">
            <v>5.4446000000000003</v>
          </cell>
          <cell r="BF74">
            <v>1.5</v>
          </cell>
        </row>
        <row r="75">
          <cell r="B75" t="str">
            <v>Fish_02_02_14</v>
          </cell>
          <cell r="C75">
            <v>5</v>
          </cell>
          <cell r="D75">
            <v>8.828051E-3</v>
          </cell>
          <cell r="E75">
            <v>0.10000009999999999</v>
          </cell>
          <cell r="F75">
            <v>5</v>
          </cell>
          <cell r="G75">
            <v>7</v>
          </cell>
          <cell r="H75">
            <v>2</v>
          </cell>
          <cell r="I75">
            <v>3</v>
          </cell>
          <cell r="J75">
            <v>5</v>
          </cell>
          <cell r="K75">
            <v>15</v>
          </cell>
          <cell r="L75">
            <v>1350</v>
          </cell>
          <cell r="M75">
            <v>0</v>
          </cell>
          <cell r="N75" t="str">
            <v>Fish_02_02_14</v>
          </cell>
          <cell r="O75">
            <v>1.6</v>
          </cell>
          <cell r="P75">
            <v>5</v>
          </cell>
          <cell r="Q75">
            <v>7</v>
          </cell>
          <cell r="R75">
            <v>1.01</v>
          </cell>
          <cell r="S75">
            <v>1.1100000000000001</v>
          </cell>
          <cell r="T75">
            <v>0.11</v>
          </cell>
          <cell r="U75">
            <v>0.21</v>
          </cell>
          <cell r="V75">
            <v>0.2</v>
          </cell>
          <cell r="W75">
            <v>0.12</v>
          </cell>
          <cell r="X75">
            <v>0.11</v>
          </cell>
          <cell r="Y75">
            <v>0.111</v>
          </cell>
          <cell r="Z75">
            <v>30</v>
          </cell>
          <cell r="AA75">
            <v>15</v>
          </cell>
          <cell r="AB75">
            <v>0</v>
          </cell>
          <cell r="AC75">
            <v>50</v>
          </cell>
          <cell r="AD75">
            <v>1</v>
          </cell>
          <cell r="AE75">
            <v>0</v>
          </cell>
          <cell r="AF75">
            <v>0</v>
          </cell>
          <cell r="AG75">
            <v>0</v>
          </cell>
          <cell r="AH75">
            <v>49</v>
          </cell>
          <cell r="AI75">
            <v>0.05</v>
          </cell>
          <cell r="AJ75">
            <v>64</v>
          </cell>
          <cell r="AK75">
            <v>10</v>
          </cell>
          <cell r="AL75">
            <v>720</v>
          </cell>
          <cell r="AM75">
            <v>2</v>
          </cell>
          <cell r="AN75">
            <v>2</v>
          </cell>
          <cell r="AO75">
            <v>2</v>
          </cell>
          <cell r="AP75">
            <v>3</v>
          </cell>
          <cell r="AQ75">
            <v>3</v>
          </cell>
          <cell r="AR75">
            <v>2</v>
          </cell>
          <cell r="AS75">
            <v>4</v>
          </cell>
          <cell r="AT75">
            <v>2</v>
          </cell>
          <cell r="AU75" t="str">
            <v>tex_0158</v>
          </cell>
          <cell r="AV75" t="str">
            <v>Fish_02_02_14</v>
          </cell>
          <cell r="AW75" t="str">
            <v>Map_0002_02_Name</v>
          </cell>
          <cell r="AX75">
            <v>1.651</v>
          </cell>
          <cell r="AY75">
            <v>1.756</v>
          </cell>
          <cell r="AZ75">
            <v>1.9059999999999999</v>
          </cell>
          <cell r="BA75">
            <v>2.1309999999999998</v>
          </cell>
          <cell r="BB75">
            <v>2.5209999999999999</v>
          </cell>
          <cell r="BC75">
            <v>2.956</v>
          </cell>
          <cell r="BD75">
            <v>0</v>
          </cell>
          <cell r="BE75">
            <v>5.4446000000000003</v>
          </cell>
          <cell r="BF75">
            <v>1.5</v>
          </cell>
        </row>
        <row r="76">
          <cell r="B76" t="str">
            <v>Fish_02_03_01</v>
          </cell>
          <cell r="C76">
            <v>5</v>
          </cell>
          <cell r="D76">
            <v>0.28501031300000002</v>
          </cell>
          <cell r="E76">
            <v>0.10000009999999999</v>
          </cell>
          <cell r="F76">
            <v>2</v>
          </cell>
          <cell r="G76">
            <v>0</v>
          </cell>
          <cell r="H76">
            <v>4</v>
          </cell>
          <cell r="I76">
            <v>10</v>
          </cell>
          <cell r="J76">
            <v>11</v>
          </cell>
          <cell r="K76">
            <v>15</v>
          </cell>
          <cell r="L76">
            <v>540</v>
          </cell>
          <cell r="M76">
            <v>0</v>
          </cell>
          <cell r="N76" t="str">
            <v>Fish_02_03_01</v>
          </cell>
          <cell r="O76">
            <v>0.9</v>
          </cell>
          <cell r="P76">
            <v>5</v>
          </cell>
          <cell r="Q76">
            <v>7</v>
          </cell>
          <cell r="R76">
            <v>1.01</v>
          </cell>
          <cell r="S76">
            <v>1.1100000000000001</v>
          </cell>
          <cell r="T76">
            <v>0.11</v>
          </cell>
          <cell r="U76">
            <v>0.21</v>
          </cell>
          <cell r="V76">
            <v>0.2</v>
          </cell>
          <cell r="W76">
            <v>0.12</v>
          </cell>
          <cell r="X76">
            <v>0.11</v>
          </cell>
          <cell r="Y76">
            <v>0.111</v>
          </cell>
          <cell r="Z76">
            <v>50</v>
          </cell>
          <cell r="AA76">
            <v>50</v>
          </cell>
          <cell r="AB76">
            <v>0</v>
          </cell>
          <cell r="AC76">
            <v>50</v>
          </cell>
          <cell r="AD76">
            <v>1</v>
          </cell>
          <cell r="AE76">
            <v>0</v>
          </cell>
          <cell r="AF76">
            <v>0</v>
          </cell>
          <cell r="AG76">
            <v>0</v>
          </cell>
          <cell r="AH76">
            <v>34</v>
          </cell>
          <cell r="AI76">
            <v>0.05</v>
          </cell>
          <cell r="AJ76">
            <v>40</v>
          </cell>
          <cell r="AK76">
            <v>10</v>
          </cell>
          <cell r="AL76">
            <v>6</v>
          </cell>
          <cell r="AM76">
            <v>66</v>
          </cell>
          <cell r="AN76">
            <v>94</v>
          </cell>
          <cell r="AO76">
            <v>124</v>
          </cell>
          <cell r="AP76">
            <v>168</v>
          </cell>
          <cell r="AQ76">
            <v>217</v>
          </cell>
          <cell r="AR76">
            <v>276</v>
          </cell>
          <cell r="AS76">
            <v>340</v>
          </cell>
          <cell r="AT76">
            <v>0</v>
          </cell>
          <cell r="AU76" t="str">
            <v>tex_0014_0070_03</v>
          </cell>
          <cell r="AV76" t="str">
            <v>Fish_02_03_01</v>
          </cell>
          <cell r="AW76" t="str">
            <v>Map_0002_03_Name</v>
          </cell>
          <cell r="AX76">
            <v>0.27600000000000002</v>
          </cell>
          <cell r="AY76">
            <v>0.29349999999999998</v>
          </cell>
          <cell r="AZ76">
            <v>0.31850000000000001</v>
          </cell>
          <cell r="BA76">
            <v>0.35599999999999998</v>
          </cell>
          <cell r="BB76">
            <v>0.42099999999999999</v>
          </cell>
          <cell r="BC76">
            <v>0.49349999999999999</v>
          </cell>
          <cell r="BD76">
            <v>0</v>
          </cell>
          <cell r="BE76">
            <v>10.8893</v>
          </cell>
          <cell r="BF76">
            <v>3</v>
          </cell>
        </row>
        <row r="77">
          <cell r="B77" t="str">
            <v>Fish_02_03_02</v>
          </cell>
          <cell r="C77">
            <v>5</v>
          </cell>
          <cell r="D77">
            <v>8.9084192000000006E-2</v>
          </cell>
          <cell r="E77">
            <v>0.10000009999999999</v>
          </cell>
          <cell r="F77">
            <v>5</v>
          </cell>
          <cell r="G77">
            <v>7</v>
          </cell>
          <cell r="H77">
            <v>2</v>
          </cell>
          <cell r="I77">
            <v>4</v>
          </cell>
          <cell r="J77">
            <v>6</v>
          </cell>
          <cell r="K77">
            <v>15</v>
          </cell>
          <cell r="L77">
            <v>1350</v>
          </cell>
          <cell r="M77">
            <v>0</v>
          </cell>
          <cell r="N77" t="str">
            <v>Fish_02_03_02</v>
          </cell>
          <cell r="O77">
            <v>1.1000000000000001</v>
          </cell>
          <cell r="P77">
            <v>5</v>
          </cell>
          <cell r="Q77">
            <v>7</v>
          </cell>
          <cell r="R77">
            <v>1.01</v>
          </cell>
          <cell r="S77">
            <v>1.1100000000000001</v>
          </cell>
          <cell r="T77">
            <v>0.11</v>
          </cell>
          <cell r="U77">
            <v>0.21</v>
          </cell>
          <cell r="V77">
            <v>0.2</v>
          </cell>
          <cell r="W77">
            <v>0.12</v>
          </cell>
          <cell r="X77">
            <v>0.11</v>
          </cell>
          <cell r="Y77">
            <v>0.111</v>
          </cell>
          <cell r="Z77">
            <v>30</v>
          </cell>
          <cell r="AA77">
            <v>15</v>
          </cell>
          <cell r="AB77">
            <v>0</v>
          </cell>
          <cell r="AC77">
            <v>50</v>
          </cell>
          <cell r="AD77">
            <v>1</v>
          </cell>
          <cell r="AE77">
            <v>0</v>
          </cell>
          <cell r="AF77">
            <v>0</v>
          </cell>
          <cell r="AG77">
            <v>0</v>
          </cell>
          <cell r="AH77">
            <v>49</v>
          </cell>
          <cell r="AI77">
            <v>0.05</v>
          </cell>
          <cell r="AJ77">
            <v>80</v>
          </cell>
          <cell r="AK77">
            <v>10</v>
          </cell>
          <cell r="AL77">
            <v>720</v>
          </cell>
          <cell r="AM77">
            <v>2</v>
          </cell>
          <cell r="AN77">
            <v>2</v>
          </cell>
          <cell r="AO77">
            <v>2</v>
          </cell>
          <cell r="AP77">
            <v>3</v>
          </cell>
          <cell r="AQ77">
            <v>3</v>
          </cell>
          <cell r="AR77">
            <v>2</v>
          </cell>
          <cell r="AS77">
            <v>4</v>
          </cell>
          <cell r="AT77">
            <v>2</v>
          </cell>
          <cell r="AU77" t="str">
            <v>tex_0095_0096</v>
          </cell>
          <cell r="AV77" t="str">
            <v>Fish_02_03_02</v>
          </cell>
          <cell r="AW77" t="str">
            <v>Map_0002_03_Name</v>
          </cell>
          <cell r="AX77">
            <v>0.71599999999999997</v>
          </cell>
          <cell r="AY77">
            <v>0.76149999999999995</v>
          </cell>
          <cell r="AZ77">
            <v>0.82650000000000001</v>
          </cell>
          <cell r="BA77">
            <v>0.92400000000000004</v>
          </cell>
          <cell r="BB77">
            <v>1.093</v>
          </cell>
          <cell r="BC77">
            <v>1.2815000000000001</v>
          </cell>
          <cell r="BD77">
            <v>0</v>
          </cell>
          <cell r="BE77">
            <v>6.5335999999999999</v>
          </cell>
          <cell r="BF77">
            <v>1.5</v>
          </cell>
        </row>
        <row r="78">
          <cell r="B78" t="str">
            <v>Fish_02_03_03</v>
          </cell>
          <cell r="C78">
            <v>5</v>
          </cell>
          <cell r="D78">
            <v>8.4904805E-2</v>
          </cell>
          <cell r="E78">
            <v>0.10000009999999999</v>
          </cell>
          <cell r="F78">
            <v>3</v>
          </cell>
          <cell r="G78">
            <v>0</v>
          </cell>
          <cell r="H78">
            <v>3</v>
          </cell>
          <cell r="I78">
            <v>6</v>
          </cell>
          <cell r="J78">
            <v>7</v>
          </cell>
          <cell r="K78">
            <v>15</v>
          </cell>
          <cell r="L78">
            <v>675</v>
          </cell>
          <cell r="M78">
            <v>0</v>
          </cell>
          <cell r="N78" t="str">
            <v>Fish_02_03_03</v>
          </cell>
          <cell r="O78">
            <v>1</v>
          </cell>
          <cell r="P78">
            <v>5</v>
          </cell>
          <cell r="Q78">
            <v>7</v>
          </cell>
          <cell r="R78">
            <v>1.01</v>
          </cell>
          <cell r="S78">
            <v>1.1100000000000001</v>
          </cell>
          <cell r="T78">
            <v>0.11</v>
          </cell>
          <cell r="U78">
            <v>0.21</v>
          </cell>
          <cell r="V78">
            <v>0.2</v>
          </cell>
          <cell r="W78">
            <v>0.12</v>
          </cell>
          <cell r="X78">
            <v>0.11</v>
          </cell>
          <cell r="Y78">
            <v>0.111</v>
          </cell>
          <cell r="Z78">
            <v>50</v>
          </cell>
          <cell r="AA78">
            <v>25</v>
          </cell>
          <cell r="AB78">
            <v>0</v>
          </cell>
          <cell r="AC78">
            <v>50</v>
          </cell>
          <cell r="AD78">
            <v>1</v>
          </cell>
          <cell r="AE78">
            <v>0</v>
          </cell>
          <cell r="AF78">
            <v>0</v>
          </cell>
          <cell r="AG78">
            <v>0</v>
          </cell>
          <cell r="AH78">
            <v>39</v>
          </cell>
          <cell r="AI78">
            <v>0.05</v>
          </cell>
          <cell r="AJ78">
            <v>53</v>
          </cell>
          <cell r="AK78">
            <v>10</v>
          </cell>
          <cell r="AL78">
            <v>18</v>
          </cell>
          <cell r="AM78">
            <v>58</v>
          </cell>
          <cell r="AN78">
            <v>82</v>
          </cell>
          <cell r="AO78">
            <v>108</v>
          </cell>
          <cell r="AP78">
            <v>146</v>
          </cell>
          <cell r="AQ78">
            <v>189</v>
          </cell>
          <cell r="AR78">
            <v>240</v>
          </cell>
          <cell r="AS78">
            <v>296</v>
          </cell>
          <cell r="AT78">
            <v>0</v>
          </cell>
          <cell r="AU78" t="str">
            <v>tex_0026_0071_03</v>
          </cell>
          <cell r="AV78" t="str">
            <v>Fish_02_03_03</v>
          </cell>
          <cell r="AW78" t="str">
            <v>Map_0002_03_Name</v>
          </cell>
          <cell r="AX78">
            <v>0.54</v>
          </cell>
          <cell r="AY78">
            <v>0.57430000000000003</v>
          </cell>
          <cell r="AZ78">
            <v>0.62329999999999997</v>
          </cell>
          <cell r="BA78">
            <v>0.69679999999999997</v>
          </cell>
          <cell r="BB78">
            <v>0.82420000000000004</v>
          </cell>
          <cell r="BC78">
            <v>0.96630000000000005</v>
          </cell>
          <cell r="BD78">
            <v>0</v>
          </cell>
          <cell r="BE78">
            <v>10.8893</v>
          </cell>
          <cell r="BF78">
            <v>3</v>
          </cell>
        </row>
        <row r="79">
          <cell r="B79" t="str">
            <v>Fish_02_03_04</v>
          </cell>
          <cell r="C79">
            <v>5</v>
          </cell>
          <cell r="D79">
            <v>0.30151090800000002</v>
          </cell>
          <cell r="E79">
            <v>0.10000009999999999</v>
          </cell>
          <cell r="F79">
            <v>2</v>
          </cell>
          <cell r="G79">
            <v>0</v>
          </cell>
          <cell r="H79">
            <v>4</v>
          </cell>
          <cell r="I79">
            <v>11</v>
          </cell>
          <cell r="J79">
            <v>16</v>
          </cell>
          <cell r="K79">
            <v>15</v>
          </cell>
          <cell r="L79">
            <v>540</v>
          </cell>
          <cell r="M79">
            <v>0</v>
          </cell>
          <cell r="N79" t="str">
            <v>Fish_02_03_04</v>
          </cell>
          <cell r="O79">
            <v>1</v>
          </cell>
          <cell r="P79">
            <v>5</v>
          </cell>
          <cell r="Q79">
            <v>7</v>
          </cell>
          <cell r="R79">
            <v>1.01</v>
          </cell>
          <cell r="S79">
            <v>1.1100000000000001</v>
          </cell>
          <cell r="T79">
            <v>0.11</v>
          </cell>
          <cell r="U79">
            <v>0.21</v>
          </cell>
          <cell r="V79">
            <v>0.2</v>
          </cell>
          <cell r="W79">
            <v>0.12</v>
          </cell>
          <cell r="X79">
            <v>0.11</v>
          </cell>
          <cell r="Y79">
            <v>0.111</v>
          </cell>
          <cell r="Z79">
            <v>50</v>
          </cell>
          <cell r="AA79">
            <v>50</v>
          </cell>
          <cell r="AB79">
            <v>0</v>
          </cell>
          <cell r="AC79">
            <v>50</v>
          </cell>
          <cell r="AD79">
            <v>1</v>
          </cell>
          <cell r="AE79">
            <v>0</v>
          </cell>
          <cell r="AF79">
            <v>0</v>
          </cell>
          <cell r="AG79">
            <v>0</v>
          </cell>
          <cell r="AH79">
            <v>34</v>
          </cell>
          <cell r="AI79">
            <v>0.05</v>
          </cell>
          <cell r="AJ79">
            <v>40</v>
          </cell>
          <cell r="AK79">
            <v>10</v>
          </cell>
          <cell r="AL79">
            <v>6</v>
          </cell>
          <cell r="AM79">
            <v>70</v>
          </cell>
          <cell r="AN79">
            <v>97</v>
          </cell>
          <cell r="AO79">
            <v>128</v>
          </cell>
          <cell r="AP79">
            <v>173</v>
          </cell>
          <cell r="AQ79">
            <v>224</v>
          </cell>
          <cell r="AR79">
            <v>285</v>
          </cell>
          <cell r="AS79">
            <v>351</v>
          </cell>
          <cell r="AT79">
            <v>0</v>
          </cell>
          <cell r="AU79" t="str">
            <v>tex_0078_0079</v>
          </cell>
          <cell r="AV79" t="str">
            <v>Fish_02_03_04</v>
          </cell>
          <cell r="AW79" t="str">
            <v>Map_0002_03_Name</v>
          </cell>
          <cell r="AX79">
            <v>0.27600000000000002</v>
          </cell>
          <cell r="AY79">
            <v>0.29349999999999998</v>
          </cell>
          <cell r="AZ79">
            <v>0.31850000000000001</v>
          </cell>
          <cell r="BA79">
            <v>0.35599999999999998</v>
          </cell>
          <cell r="BB79">
            <v>0.42099999999999999</v>
          </cell>
          <cell r="BC79">
            <v>0.49349999999999999</v>
          </cell>
          <cell r="BD79">
            <v>0</v>
          </cell>
          <cell r="BE79">
            <v>5.4446000000000003</v>
          </cell>
          <cell r="BF79">
            <v>1.5</v>
          </cell>
        </row>
        <row r="80">
          <cell r="B80" t="str">
            <v>Fish_02_03_05</v>
          </cell>
          <cell r="C80">
            <v>5</v>
          </cell>
          <cell r="D80">
            <v>0.30442216599999999</v>
          </cell>
          <cell r="E80">
            <v>0.10000009999999999</v>
          </cell>
          <cell r="F80">
            <v>1</v>
          </cell>
          <cell r="G80">
            <v>0</v>
          </cell>
          <cell r="H80">
            <v>5</v>
          </cell>
          <cell r="I80">
            <v>5</v>
          </cell>
          <cell r="J80">
            <v>9</v>
          </cell>
          <cell r="K80">
            <v>15</v>
          </cell>
          <cell r="L80">
            <v>405</v>
          </cell>
          <cell r="M80">
            <v>0</v>
          </cell>
          <cell r="N80" t="str">
            <v>Fish_02_03_05</v>
          </cell>
          <cell r="O80">
            <v>1.6</v>
          </cell>
          <cell r="P80">
            <v>5</v>
          </cell>
          <cell r="Q80">
            <v>7</v>
          </cell>
          <cell r="R80">
            <v>0.61</v>
          </cell>
          <cell r="S80">
            <v>0.81</v>
          </cell>
          <cell r="T80">
            <v>1.01</v>
          </cell>
          <cell r="U80">
            <v>2.0099999999999998</v>
          </cell>
          <cell r="V80">
            <v>0.2</v>
          </cell>
          <cell r="W80">
            <v>0.12</v>
          </cell>
          <cell r="X80">
            <v>0.11</v>
          </cell>
          <cell r="Y80">
            <v>0.111</v>
          </cell>
          <cell r="Z80">
            <v>100</v>
          </cell>
          <cell r="AA80">
            <v>100</v>
          </cell>
          <cell r="AB80">
            <v>10</v>
          </cell>
          <cell r="AC80">
            <v>50</v>
          </cell>
          <cell r="AD80">
            <v>1</v>
          </cell>
          <cell r="AE80">
            <v>0</v>
          </cell>
          <cell r="AF80">
            <v>0</v>
          </cell>
          <cell r="AG80">
            <v>0</v>
          </cell>
          <cell r="AH80">
            <v>29</v>
          </cell>
          <cell r="AI80">
            <v>0.05</v>
          </cell>
          <cell r="AJ80">
            <v>26</v>
          </cell>
          <cell r="AK80">
            <v>10</v>
          </cell>
          <cell r="AL80">
            <v>2</v>
          </cell>
          <cell r="AM80">
            <v>77</v>
          </cell>
          <cell r="AN80">
            <v>105</v>
          </cell>
          <cell r="AO80">
            <v>139</v>
          </cell>
          <cell r="AP80">
            <v>188</v>
          </cell>
          <cell r="AQ80">
            <v>243</v>
          </cell>
          <cell r="AR80">
            <v>310</v>
          </cell>
          <cell r="AS80">
            <v>381</v>
          </cell>
          <cell r="AT80">
            <v>0</v>
          </cell>
          <cell r="AU80" t="str">
            <v>tex_0082_02_03</v>
          </cell>
          <cell r="AV80" t="str">
            <v>Fish_02_03_05</v>
          </cell>
          <cell r="AW80" t="str">
            <v>Map_0002_03_Name</v>
          </cell>
          <cell r="AX80">
            <v>0.254</v>
          </cell>
          <cell r="AY80">
            <v>0.27010000000000001</v>
          </cell>
          <cell r="AZ80">
            <v>0.29310000000000003</v>
          </cell>
          <cell r="BA80">
            <v>0.3276</v>
          </cell>
          <cell r="BB80">
            <v>0.38740000000000002</v>
          </cell>
          <cell r="BC80">
            <v>0.4541</v>
          </cell>
          <cell r="BD80">
            <v>0</v>
          </cell>
          <cell r="BE80">
            <v>5.4446000000000003</v>
          </cell>
          <cell r="BF80">
            <v>1</v>
          </cell>
        </row>
        <row r="81">
          <cell r="B81" t="str">
            <v>Fish_02_03_06</v>
          </cell>
          <cell r="C81">
            <v>5</v>
          </cell>
          <cell r="D81">
            <v>0.127910898</v>
          </cell>
          <cell r="E81">
            <v>0.10000009999999999</v>
          </cell>
          <cell r="F81">
            <v>3</v>
          </cell>
          <cell r="G81">
            <v>0</v>
          </cell>
          <cell r="H81">
            <v>3</v>
          </cell>
          <cell r="I81">
            <v>3</v>
          </cell>
          <cell r="J81">
            <v>4</v>
          </cell>
          <cell r="K81">
            <v>15</v>
          </cell>
          <cell r="L81">
            <v>675</v>
          </cell>
          <cell r="M81">
            <v>0</v>
          </cell>
          <cell r="N81" t="str">
            <v>Fish_02_03_06</v>
          </cell>
          <cell r="O81">
            <v>1.4</v>
          </cell>
          <cell r="P81">
            <v>5</v>
          </cell>
          <cell r="Q81">
            <v>7</v>
          </cell>
          <cell r="R81">
            <v>1.01</v>
          </cell>
          <cell r="S81">
            <v>1.1100000000000001</v>
          </cell>
          <cell r="T81">
            <v>0.11</v>
          </cell>
          <cell r="U81">
            <v>0.21</v>
          </cell>
          <cell r="V81">
            <v>0.2</v>
          </cell>
          <cell r="W81">
            <v>0.12</v>
          </cell>
          <cell r="X81">
            <v>0.11</v>
          </cell>
          <cell r="Y81">
            <v>0.111</v>
          </cell>
          <cell r="Z81">
            <v>50</v>
          </cell>
          <cell r="AA81">
            <v>25</v>
          </cell>
          <cell r="AB81">
            <v>10</v>
          </cell>
          <cell r="AC81">
            <v>50</v>
          </cell>
          <cell r="AD81">
            <v>1</v>
          </cell>
          <cell r="AE81">
            <v>0</v>
          </cell>
          <cell r="AF81">
            <v>0</v>
          </cell>
          <cell r="AG81">
            <v>0</v>
          </cell>
          <cell r="AH81">
            <v>39</v>
          </cell>
          <cell r="AI81">
            <v>0.05</v>
          </cell>
          <cell r="AJ81">
            <v>53</v>
          </cell>
          <cell r="AK81">
            <v>10</v>
          </cell>
          <cell r="AL81">
            <v>18</v>
          </cell>
          <cell r="AM81">
            <v>57</v>
          </cell>
          <cell r="AN81">
            <v>82</v>
          </cell>
          <cell r="AO81">
            <v>108</v>
          </cell>
          <cell r="AP81">
            <v>146</v>
          </cell>
          <cell r="AQ81">
            <v>189</v>
          </cell>
          <cell r="AR81">
            <v>240</v>
          </cell>
          <cell r="AS81">
            <v>296</v>
          </cell>
          <cell r="AT81">
            <v>0</v>
          </cell>
          <cell r="AU81" t="str">
            <v>tex_0094_02_03</v>
          </cell>
          <cell r="AV81" t="str">
            <v>Fish_02_03_06</v>
          </cell>
          <cell r="AW81" t="str">
            <v>Map_0002_03_Name</v>
          </cell>
          <cell r="AX81">
            <v>0.441</v>
          </cell>
          <cell r="AY81">
            <v>0.46899999999999997</v>
          </cell>
          <cell r="AZ81">
            <v>0.50900000000000001</v>
          </cell>
          <cell r="BA81">
            <v>0.56899999999999995</v>
          </cell>
          <cell r="BB81">
            <v>0.67300000000000004</v>
          </cell>
          <cell r="BC81">
            <v>0.78900000000000003</v>
          </cell>
          <cell r="BD81">
            <v>0</v>
          </cell>
          <cell r="BE81">
            <v>5.4446000000000003</v>
          </cell>
          <cell r="BF81">
            <v>1.5</v>
          </cell>
        </row>
        <row r="82">
          <cell r="B82" t="str">
            <v>Fish_02_03_07</v>
          </cell>
          <cell r="C82">
            <v>5</v>
          </cell>
          <cell r="D82">
            <v>0.203377167</v>
          </cell>
          <cell r="E82">
            <v>0.10000009999999999</v>
          </cell>
          <cell r="F82">
            <v>1</v>
          </cell>
          <cell r="G82">
            <v>0</v>
          </cell>
          <cell r="H82">
            <v>5</v>
          </cell>
          <cell r="I82">
            <v>10</v>
          </cell>
          <cell r="J82">
            <v>11</v>
          </cell>
          <cell r="K82">
            <v>15</v>
          </cell>
          <cell r="L82">
            <v>405</v>
          </cell>
          <cell r="M82">
            <v>0</v>
          </cell>
          <cell r="N82" t="str">
            <v>Fish_02_03_07</v>
          </cell>
          <cell r="O82">
            <v>1</v>
          </cell>
          <cell r="P82">
            <v>5</v>
          </cell>
          <cell r="Q82">
            <v>7</v>
          </cell>
          <cell r="R82">
            <v>1.01</v>
          </cell>
          <cell r="S82">
            <v>1.1100000000000001</v>
          </cell>
          <cell r="T82">
            <v>0.11</v>
          </cell>
          <cell r="U82">
            <v>0.21</v>
          </cell>
          <cell r="V82">
            <v>0.2</v>
          </cell>
          <cell r="W82">
            <v>0.12</v>
          </cell>
          <cell r="X82">
            <v>0.11</v>
          </cell>
          <cell r="Y82">
            <v>0.111</v>
          </cell>
          <cell r="Z82">
            <v>100</v>
          </cell>
          <cell r="AA82">
            <v>100</v>
          </cell>
          <cell r="AB82">
            <v>10</v>
          </cell>
          <cell r="AC82">
            <v>50</v>
          </cell>
          <cell r="AD82">
            <v>1</v>
          </cell>
          <cell r="AE82">
            <v>0</v>
          </cell>
          <cell r="AF82">
            <v>0</v>
          </cell>
          <cell r="AG82">
            <v>0</v>
          </cell>
          <cell r="AH82">
            <v>29</v>
          </cell>
          <cell r="AI82">
            <v>0.05</v>
          </cell>
          <cell r="AJ82">
            <v>26</v>
          </cell>
          <cell r="AK82">
            <v>10</v>
          </cell>
          <cell r="AL82">
            <v>3</v>
          </cell>
          <cell r="AM82">
            <v>80</v>
          </cell>
          <cell r="AN82">
            <v>108</v>
          </cell>
          <cell r="AO82">
            <v>143</v>
          </cell>
          <cell r="AP82">
            <v>193</v>
          </cell>
          <cell r="AQ82">
            <v>250</v>
          </cell>
          <cell r="AR82">
            <v>319</v>
          </cell>
          <cell r="AS82">
            <v>392</v>
          </cell>
          <cell r="AT82">
            <v>0</v>
          </cell>
          <cell r="AU82" t="str">
            <v>tex_0099_0100</v>
          </cell>
          <cell r="AV82" t="str">
            <v>Fish_02_03_07</v>
          </cell>
          <cell r="AW82" t="str">
            <v>Map_0002_03_Name</v>
          </cell>
          <cell r="AX82">
            <v>0.32</v>
          </cell>
          <cell r="AY82">
            <v>0.34029999999999999</v>
          </cell>
          <cell r="AZ82">
            <v>0.36930000000000002</v>
          </cell>
          <cell r="BA82">
            <v>0.4128</v>
          </cell>
          <cell r="BB82">
            <v>0.48820000000000002</v>
          </cell>
          <cell r="BC82">
            <v>0.57230000000000003</v>
          </cell>
          <cell r="BD82">
            <v>0</v>
          </cell>
          <cell r="BE82">
            <v>10.8893</v>
          </cell>
          <cell r="BF82">
            <v>4</v>
          </cell>
        </row>
        <row r="83">
          <cell r="B83" t="str">
            <v>Fish_02_03_08</v>
          </cell>
          <cell r="C83">
            <v>5</v>
          </cell>
          <cell r="D83">
            <v>7.7526750000000005E-2</v>
          </cell>
          <cell r="E83">
            <v>0.10000009999999999</v>
          </cell>
          <cell r="F83">
            <v>5</v>
          </cell>
          <cell r="G83">
            <v>6</v>
          </cell>
          <cell r="H83">
            <v>2</v>
          </cell>
          <cell r="I83">
            <v>6</v>
          </cell>
          <cell r="J83">
            <v>7</v>
          </cell>
          <cell r="K83">
            <v>15</v>
          </cell>
          <cell r="L83">
            <v>1350</v>
          </cell>
          <cell r="M83">
            <v>0</v>
          </cell>
          <cell r="N83" t="str">
            <v>Fish_02_03_08</v>
          </cell>
          <cell r="O83">
            <v>1.4</v>
          </cell>
          <cell r="P83">
            <v>5</v>
          </cell>
          <cell r="Q83">
            <v>7</v>
          </cell>
          <cell r="R83">
            <v>1.01</v>
          </cell>
          <cell r="S83">
            <v>1.1100000000000001</v>
          </cell>
          <cell r="T83">
            <v>0.11</v>
          </cell>
          <cell r="U83">
            <v>0.21</v>
          </cell>
          <cell r="V83">
            <v>0.2</v>
          </cell>
          <cell r="W83">
            <v>0.12</v>
          </cell>
          <cell r="X83">
            <v>0.11</v>
          </cell>
          <cell r="Y83">
            <v>0.111</v>
          </cell>
          <cell r="Z83">
            <v>30</v>
          </cell>
          <cell r="AA83">
            <v>15</v>
          </cell>
          <cell r="AB83">
            <v>10</v>
          </cell>
          <cell r="AC83">
            <v>50</v>
          </cell>
          <cell r="AD83">
            <v>1</v>
          </cell>
          <cell r="AE83">
            <v>0</v>
          </cell>
          <cell r="AF83">
            <v>0</v>
          </cell>
          <cell r="AG83">
            <v>0</v>
          </cell>
          <cell r="AH83">
            <v>49</v>
          </cell>
          <cell r="AI83">
            <v>0.05</v>
          </cell>
          <cell r="AJ83">
            <v>80</v>
          </cell>
          <cell r="AK83">
            <v>10</v>
          </cell>
          <cell r="AL83">
            <v>144</v>
          </cell>
          <cell r="AM83">
            <v>49</v>
          </cell>
          <cell r="AN83">
            <v>66</v>
          </cell>
          <cell r="AO83">
            <v>87</v>
          </cell>
          <cell r="AP83">
            <v>118</v>
          </cell>
          <cell r="AQ83">
            <v>152</v>
          </cell>
          <cell r="AR83">
            <v>193</v>
          </cell>
          <cell r="AS83">
            <v>238</v>
          </cell>
          <cell r="AT83">
            <v>0</v>
          </cell>
          <cell r="AU83" t="str">
            <v>tex_0014_0070</v>
          </cell>
          <cell r="AV83" t="str">
            <v>Fish_02_03_08</v>
          </cell>
          <cell r="AW83" t="str">
            <v>Map_0002_03_Name</v>
          </cell>
          <cell r="AX83">
            <v>0.67200000000000004</v>
          </cell>
          <cell r="AY83">
            <v>0.7147</v>
          </cell>
          <cell r="AZ83">
            <v>0.77569999999999995</v>
          </cell>
          <cell r="BA83">
            <v>0.86719999999999997</v>
          </cell>
          <cell r="BB83">
            <v>1.0258</v>
          </cell>
          <cell r="BC83">
            <v>1.2027000000000001</v>
          </cell>
          <cell r="BD83">
            <v>0</v>
          </cell>
          <cell r="BE83">
            <v>5.4446000000000003</v>
          </cell>
          <cell r="BF83">
            <v>1.5</v>
          </cell>
        </row>
        <row r="84">
          <cell r="B84" t="str">
            <v>Fish_02_03_09</v>
          </cell>
          <cell r="C84">
            <v>5</v>
          </cell>
          <cell r="D84">
            <v>9.0784192E-2</v>
          </cell>
          <cell r="E84">
            <v>0.10000009999999999</v>
          </cell>
          <cell r="F84">
            <v>4</v>
          </cell>
          <cell r="G84">
            <v>0</v>
          </cell>
          <cell r="H84">
            <v>2</v>
          </cell>
          <cell r="I84">
            <v>11</v>
          </cell>
          <cell r="J84">
            <v>16</v>
          </cell>
          <cell r="K84">
            <v>15</v>
          </cell>
          <cell r="L84">
            <v>945</v>
          </cell>
          <cell r="M84">
            <v>0</v>
          </cell>
          <cell r="N84" t="str">
            <v>Fish_02_03_09</v>
          </cell>
          <cell r="O84">
            <v>1.3</v>
          </cell>
          <cell r="P84">
            <v>5</v>
          </cell>
          <cell r="Q84">
            <v>7</v>
          </cell>
          <cell r="R84">
            <v>1.01</v>
          </cell>
          <cell r="S84">
            <v>1.1100000000000001</v>
          </cell>
          <cell r="T84">
            <v>0.11</v>
          </cell>
          <cell r="U84">
            <v>0.21</v>
          </cell>
          <cell r="V84">
            <v>0.2</v>
          </cell>
          <cell r="W84">
            <v>0.12</v>
          </cell>
          <cell r="X84">
            <v>0.11</v>
          </cell>
          <cell r="Y84">
            <v>0.111</v>
          </cell>
          <cell r="Z84">
            <v>30</v>
          </cell>
          <cell r="AA84">
            <v>15</v>
          </cell>
          <cell r="AB84">
            <v>10</v>
          </cell>
          <cell r="AC84">
            <v>50</v>
          </cell>
          <cell r="AD84">
            <v>1</v>
          </cell>
          <cell r="AE84">
            <v>0</v>
          </cell>
          <cell r="AF84">
            <v>0</v>
          </cell>
          <cell r="AG84">
            <v>0</v>
          </cell>
          <cell r="AH84">
            <v>44</v>
          </cell>
          <cell r="AI84">
            <v>0.05</v>
          </cell>
          <cell r="AJ84">
            <v>67</v>
          </cell>
          <cell r="AK84">
            <v>10</v>
          </cell>
          <cell r="AL84">
            <v>48</v>
          </cell>
          <cell r="AM84">
            <v>54</v>
          </cell>
          <cell r="AN84">
            <v>73</v>
          </cell>
          <cell r="AO84">
            <v>97</v>
          </cell>
          <cell r="AP84">
            <v>131</v>
          </cell>
          <cell r="AQ84">
            <v>169</v>
          </cell>
          <cell r="AR84">
            <v>215</v>
          </cell>
          <cell r="AS84">
            <v>265</v>
          </cell>
          <cell r="AT84">
            <v>0</v>
          </cell>
          <cell r="AU84" t="str">
            <v>tex_0095_0096</v>
          </cell>
          <cell r="AV84" t="str">
            <v>Fish_02_03_09</v>
          </cell>
          <cell r="AW84" t="str">
            <v>Map_0002_03_Name</v>
          </cell>
          <cell r="AX84">
            <v>0.58399999999999996</v>
          </cell>
          <cell r="AY84">
            <v>0.62109999999999999</v>
          </cell>
          <cell r="AZ84">
            <v>0.67410000000000003</v>
          </cell>
          <cell r="BA84">
            <v>0.75360000000000005</v>
          </cell>
          <cell r="BB84">
            <v>0.89139999999999997</v>
          </cell>
          <cell r="BC84">
            <v>1.0450999999999999</v>
          </cell>
          <cell r="BD84">
            <v>0</v>
          </cell>
          <cell r="BE84">
            <v>4.5372000000000003</v>
          </cell>
          <cell r="BF84">
            <v>1</v>
          </cell>
        </row>
        <row r="85">
          <cell r="B85" t="str">
            <v>Fish_02_03_10</v>
          </cell>
          <cell r="C85">
            <v>5</v>
          </cell>
          <cell r="D85">
            <v>0.50390101799999998</v>
          </cell>
          <cell r="E85">
            <v>0.50000009999999995</v>
          </cell>
          <cell r="F85">
            <v>1</v>
          </cell>
          <cell r="G85">
            <v>0</v>
          </cell>
          <cell r="H85">
            <v>5</v>
          </cell>
          <cell r="I85">
            <v>4</v>
          </cell>
          <cell r="J85">
            <v>7</v>
          </cell>
          <cell r="K85">
            <v>15</v>
          </cell>
          <cell r="L85">
            <v>405</v>
          </cell>
          <cell r="M85">
            <v>0</v>
          </cell>
          <cell r="N85" t="str">
            <v>Fish_02_03_10</v>
          </cell>
          <cell r="O85">
            <v>1.3</v>
          </cell>
          <cell r="P85">
            <v>5</v>
          </cell>
          <cell r="Q85">
            <v>7</v>
          </cell>
          <cell r="R85">
            <v>1.01</v>
          </cell>
          <cell r="S85">
            <v>1.1100000000000001</v>
          </cell>
          <cell r="T85">
            <v>0.11</v>
          </cell>
          <cell r="U85">
            <v>0.21</v>
          </cell>
          <cell r="V85">
            <v>0.2</v>
          </cell>
          <cell r="W85">
            <v>0.12</v>
          </cell>
          <cell r="X85">
            <v>0.11</v>
          </cell>
          <cell r="Y85">
            <v>0.111</v>
          </cell>
          <cell r="Z85">
            <v>100</v>
          </cell>
          <cell r="AA85">
            <v>100</v>
          </cell>
          <cell r="AB85">
            <v>10</v>
          </cell>
          <cell r="AC85">
            <v>50</v>
          </cell>
          <cell r="AD85">
            <v>1</v>
          </cell>
          <cell r="AE85">
            <v>0</v>
          </cell>
          <cell r="AF85">
            <v>0</v>
          </cell>
          <cell r="AG85">
            <v>0</v>
          </cell>
          <cell r="AH85">
            <v>29</v>
          </cell>
          <cell r="AI85">
            <v>0.05</v>
          </cell>
          <cell r="AJ85">
            <v>26</v>
          </cell>
          <cell r="AK85">
            <v>10</v>
          </cell>
          <cell r="AL85">
            <v>2</v>
          </cell>
          <cell r="AM85">
            <v>77</v>
          </cell>
          <cell r="AN85">
            <v>105</v>
          </cell>
          <cell r="AO85">
            <v>139</v>
          </cell>
          <cell r="AP85">
            <v>188</v>
          </cell>
          <cell r="AQ85">
            <v>243</v>
          </cell>
          <cell r="AR85">
            <v>310</v>
          </cell>
          <cell r="AS85">
            <v>381</v>
          </cell>
          <cell r="AT85">
            <v>0</v>
          </cell>
          <cell r="AU85" t="str">
            <v>tex_0133_0134_03</v>
          </cell>
          <cell r="AV85" t="str">
            <v>Fish_02_03_10</v>
          </cell>
          <cell r="AW85" t="str">
            <v>Map_0002_03_Name</v>
          </cell>
          <cell r="AX85">
            <v>8.8999999999999996E-2</v>
          </cell>
          <cell r="AY85">
            <v>9.4600000000000004E-2</v>
          </cell>
          <cell r="AZ85">
            <v>0.1026</v>
          </cell>
          <cell r="BA85">
            <v>0.11459999999999999</v>
          </cell>
          <cell r="BB85">
            <v>0.13539999999999999</v>
          </cell>
          <cell r="BC85">
            <v>0.15859999999999999</v>
          </cell>
          <cell r="BD85">
            <v>0</v>
          </cell>
          <cell r="BE85">
            <v>5.4446000000000003</v>
          </cell>
          <cell r="BF85">
            <v>1.5</v>
          </cell>
        </row>
        <row r="86">
          <cell r="B86" t="str">
            <v>Fish_02_03_11</v>
          </cell>
          <cell r="C86">
            <v>5</v>
          </cell>
          <cell r="D86">
            <v>9.5253471000000006E-2</v>
          </cell>
          <cell r="E86">
            <v>0.10000009999999999</v>
          </cell>
          <cell r="F86">
            <v>4</v>
          </cell>
          <cell r="G86">
            <v>0</v>
          </cell>
          <cell r="H86">
            <v>2</v>
          </cell>
          <cell r="I86">
            <v>11</v>
          </cell>
          <cell r="J86">
            <v>16</v>
          </cell>
          <cell r="K86">
            <v>15</v>
          </cell>
          <cell r="L86">
            <v>945</v>
          </cell>
          <cell r="M86">
            <v>0</v>
          </cell>
          <cell r="N86" t="str">
            <v>Fish_02_03_11</v>
          </cell>
          <cell r="O86">
            <v>1.4</v>
          </cell>
          <cell r="P86">
            <v>5</v>
          </cell>
          <cell r="Q86">
            <v>7</v>
          </cell>
          <cell r="R86">
            <v>1.01</v>
          </cell>
          <cell r="S86">
            <v>1.1100000000000001</v>
          </cell>
          <cell r="T86">
            <v>0.11</v>
          </cell>
          <cell r="U86">
            <v>0.21</v>
          </cell>
          <cell r="V86">
            <v>0.2</v>
          </cell>
          <cell r="W86">
            <v>0.12</v>
          </cell>
          <cell r="X86">
            <v>0.11</v>
          </cell>
          <cell r="Y86">
            <v>0.111</v>
          </cell>
          <cell r="Z86">
            <v>30</v>
          </cell>
          <cell r="AA86">
            <v>15</v>
          </cell>
          <cell r="AB86">
            <v>0</v>
          </cell>
          <cell r="AC86">
            <v>50</v>
          </cell>
          <cell r="AD86">
            <v>1</v>
          </cell>
          <cell r="AE86">
            <v>0</v>
          </cell>
          <cell r="AF86">
            <v>0</v>
          </cell>
          <cell r="AG86">
            <v>0</v>
          </cell>
          <cell r="AH86">
            <v>44</v>
          </cell>
          <cell r="AI86">
            <v>0.05</v>
          </cell>
          <cell r="AJ86">
            <v>67</v>
          </cell>
          <cell r="AK86">
            <v>10</v>
          </cell>
          <cell r="AL86">
            <v>30</v>
          </cell>
          <cell r="AM86">
            <v>56</v>
          </cell>
          <cell r="AN86">
            <v>70</v>
          </cell>
          <cell r="AO86">
            <v>93</v>
          </cell>
          <cell r="AP86">
            <v>126</v>
          </cell>
          <cell r="AQ86">
            <v>162</v>
          </cell>
          <cell r="AR86">
            <v>206</v>
          </cell>
          <cell r="AS86">
            <v>254</v>
          </cell>
          <cell r="AT86">
            <v>0</v>
          </cell>
          <cell r="AU86" t="str">
            <v>tex_0133_0134_03</v>
          </cell>
          <cell r="AV86" t="str">
            <v>Fish_02_03_11</v>
          </cell>
          <cell r="AW86" t="str">
            <v>Map_0002_03_Name</v>
          </cell>
          <cell r="AX86">
            <v>0.55100000000000005</v>
          </cell>
          <cell r="AY86">
            <v>0.58599999999999997</v>
          </cell>
          <cell r="AZ86">
            <v>0.63600000000000001</v>
          </cell>
          <cell r="BA86">
            <v>0.71099999999999997</v>
          </cell>
          <cell r="BB86">
            <v>0.84099999999999997</v>
          </cell>
          <cell r="BC86">
            <v>0.98599999999999999</v>
          </cell>
          <cell r="BD86">
            <v>0</v>
          </cell>
          <cell r="BE86">
            <v>1.3612</v>
          </cell>
          <cell r="BF86">
            <v>0.2</v>
          </cell>
        </row>
        <row r="87">
          <cell r="B87" t="str">
            <v>Fish_02_03_12</v>
          </cell>
          <cell r="C87">
            <v>5</v>
          </cell>
          <cell r="D87">
            <v>1.0684830059999999</v>
          </cell>
          <cell r="E87">
            <v>0.10000009999999999</v>
          </cell>
          <cell r="F87">
            <v>4</v>
          </cell>
          <cell r="G87">
            <v>0</v>
          </cell>
          <cell r="H87">
            <v>2</v>
          </cell>
          <cell r="I87">
            <v>4</v>
          </cell>
          <cell r="J87">
            <v>16</v>
          </cell>
          <cell r="K87">
            <v>15</v>
          </cell>
          <cell r="L87">
            <v>945</v>
          </cell>
          <cell r="M87">
            <v>0</v>
          </cell>
          <cell r="N87" t="str">
            <v>Fish_02_03_12</v>
          </cell>
          <cell r="O87">
            <v>1.2</v>
          </cell>
          <cell r="P87">
            <v>5</v>
          </cell>
          <cell r="Q87">
            <v>7</v>
          </cell>
          <cell r="R87">
            <v>1.01</v>
          </cell>
          <cell r="S87">
            <v>1.1100000000000001</v>
          </cell>
          <cell r="T87">
            <v>0.11</v>
          </cell>
          <cell r="U87">
            <v>0.21</v>
          </cell>
          <cell r="V87">
            <v>0.2</v>
          </cell>
          <cell r="W87">
            <v>0.12</v>
          </cell>
          <cell r="X87">
            <v>0.11</v>
          </cell>
          <cell r="Y87">
            <v>0.111</v>
          </cell>
          <cell r="Z87">
            <v>30</v>
          </cell>
          <cell r="AA87">
            <v>15</v>
          </cell>
          <cell r="AB87">
            <v>0</v>
          </cell>
          <cell r="AC87">
            <v>50</v>
          </cell>
          <cell r="AD87">
            <v>1</v>
          </cell>
          <cell r="AE87">
            <v>0</v>
          </cell>
          <cell r="AF87">
            <v>0</v>
          </cell>
          <cell r="AG87">
            <v>0</v>
          </cell>
          <cell r="AH87">
            <v>44</v>
          </cell>
          <cell r="AI87">
            <v>0.05</v>
          </cell>
          <cell r="AJ87">
            <v>67</v>
          </cell>
          <cell r="AK87">
            <v>10</v>
          </cell>
          <cell r="AL87">
            <v>30</v>
          </cell>
          <cell r="AM87">
            <v>52</v>
          </cell>
          <cell r="AN87">
            <v>70</v>
          </cell>
          <cell r="AO87">
            <v>93</v>
          </cell>
          <cell r="AP87">
            <v>126</v>
          </cell>
          <cell r="AQ87">
            <v>162</v>
          </cell>
          <cell r="AR87">
            <v>206</v>
          </cell>
          <cell r="AS87">
            <v>254</v>
          </cell>
          <cell r="AT87">
            <v>0</v>
          </cell>
          <cell r="AU87" t="str">
            <v>tex_0142_02_03</v>
          </cell>
          <cell r="AV87" t="str">
            <v>Fish_02_03_12</v>
          </cell>
          <cell r="AW87" t="str">
            <v>Map_0002_03_Name</v>
          </cell>
          <cell r="AX87">
            <v>0.16600000000000001</v>
          </cell>
          <cell r="AY87">
            <v>0.17649999999999999</v>
          </cell>
          <cell r="AZ87">
            <v>0.1915</v>
          </cell>
          <cell r="BA87">
            <v>0.214</v>
          </cell>
          <cell r="BB87">
            <v>0.253</v>
          </cell>
          <cell r="BC87">
            <v>0.29649999999999999</v>
          </cell>
          <cell r="BD87">
            <v>0</v>
          </cell>
          <cell r="BE87">
            <v>5.4446000000000003</v>
          </cell>
          <cell r="BF87">
            <v>1.5</v>
          </cell>
        </row>
        <row r="88">
          <cell r="B88" t="str">
            <v>Fish_02_03_13</v>
          </cell>
          <cell r="C88">
            <v>5</v>
          </cell>
          <cell r="D88">
            <v>0.55071742400000001</v>
          </cell>
          <cell r="E88">
            <v>0.10000009999999999</v>
          </cell>
          <cell r="F88">
            <v>2</v>
          </cell>
          <cell r="G88">
            <v>0</v>
          </cell>
          <cell r="H88">
            <v>4</v>
          </cell>
          <cell r="I88">
            <v>4</v>
          </cell>
          <cell r="J88">
            <v>7</v>
          </cell>
          <cell r="K88">
            <v>15</v>
          </cell>
          <cell r="L88">
            <v>540</v>
          </cell>
          <cell r="M88">
            <v>0</v>
          </cell>
          <cell r="N88" t="str">
            <v>Fish_02_03_13</v>
          </cell>
          <cell r="O88">
            <v>0.8</v>
          </cell>
          <cell r="P88">
            <v>5</v>
          </cell>
          <cell r="Q88">
            <v>7</v>
          </cell>
          <cell r="R88">
            <v>1.01</v>
          </cell>
          <cell r="S88">
            <v>1.1100000000000001</v>
          </cell>
          <cell r="T88">
            <v>0.11</v>
          </cell>
          <cell r="U88">
            <v>0.21</v>
          </cell>
          <cell r="V88">
            <v>0.2</v>
          </cell>
          <cell r="W88">
            <v>0.12</v>
          </cell>
          <cell r="X88">
            <v>0.11</v>
          </cell>
          <cell r="Y88">
            <v>0.111</v>
          </cell>
          <cell r="Z88">
            <v>50</v>
          </cell>
          <cell r="AA88">
            <v>50</v>
          </cell>
          <cell r="AB88">
            <v>0</v>
          </cell>
          <cell r="AC88">
            <v>50</v>
          </cell>
          <cell r="AD88">
            <v>1</v>
          </cell>
          <cell r="AE88">
            <v>0</v>
          </cell>
          <cell r="AF88">
            <v>0</v>
          </cell>
          <cell r="AG88">
            <v>0</v>
          </cell>
          <cell r="AH88">
            <v>34</v>
          </cell>
          <cell r="AI88">
            <v>0.05</v>
          </cell>
          <cell r="AJ88">
            <v>40</v>
          </cell>
          <cell r="AK88">
            <v>10</v>
          </cell>
          <cell r="AL88">
            <v>3</v>
          </cell>
          <cell r="AM88">
            <v>64</v>
          </cell>
          <cell r="AN88">
            <v>94</v>
          </cell>
          <cell r="AO88">
            <v>124</v>
          </cell>
          <cell r="AP88">
            <v>168</v>
          </cell>
          <cell r="AQ88">
            <v>217</v>
          </cell>
          <cell r="AR88">
            <v>276</v>
          </cell>
          <cell r="AS88">
            <v>340</v>
          </cell>
          <cell r="AT88">
            <v>0</v>
          </cell>
          <cell r="AU88" t="str">
            <v>tex_0014_0070_02</v>
          </cell>
          <cell r="AV88" t="str">
            <v>Fish_02_03_13</v>
          </cell>
          <cell r="AW88" t="str">
            <v>Map_0002_03_Name</v>
          </cell>
          <cell r="AX88">
            <v>0.19900000000000001</v>
          </cell>
          <cell r="AY88">
            <v>0.21160000000000001</v>
          </cell>
          <cell r="AZ88">
            <v>0.2296</v>
          </cell>
          <cell r="BA88">
            <v>0.25659999999999999</v>
          </cell>
          <cell r="BB88">
            <v>0.3034</v>
          </cell>
          <cell r="BC88">
            <v>0.35560000000000003</v>
          </cell>
          <cell r="BD88">
            <v>0</v>
          </cell>
          <cell r="BE88">
            <v>10.8893</v>
          </cell>
          <cell r="BF88">
            <v>5</v>
          </cell>
        </row>
        <row r="89">
          <cell r="B89" t="str">
            <v>Fish_02_03_14</v>
          </cell>
          <cell r="C89">
            <v>5</v>
          </cell>
          <cell r="D89">
            <v>8.8378223000000006E-2</v>
          </cell>
          <cell r="E89">
            <v>0.10000009999999999</v>
          </cell>
          <cell r="F89">
            <v>3</v>
          </cell>
          <cell r="G89">
            <v>0</v>
          </cell>
          <cell r="H89">
            <v>3</v>
          </cell>
          <cell r="I89">
            <v>4</v>
          </cell>
          <cell r="J89">
            <v>7</v>
          </cell>
          <cell r="K89">
            <v>15</v>
          </cell>
          <cell r="L89">
            <v>875</v>
          </cell>
          <cell r="M89">
            <v>0</v>
          </cell>
          <cell r="N89" t="str">
            <v>Fish_02_03_14</v>
          </cell>
          <cell r="O89">
            <v>1.1000000000000001</v>
          </cell>
          <cell r="P89">
            <v>5</v>
          </cell>
          <cell r="Q89">
            <v>7</v>
          </cell>
          <cell r="R89">
            <v>1.01</v>
          </cell>
          <cell r="S89">
            <v>1.1100000000000001</v>
          </cell>
          <cell r="T89">
            <v>0.11</v>
          </cell>
          <cell r="U89">
            <v>0.21</v>
          </cell>
          <cell r="V89">
            <v>0.2</v>
          </cell>
          <cell r="W89">
            <v>0.12</v>
          </cell>
          <cell r="X89">
            <v>0.11</v>
          </cell>
          <cell r="Y89">
            <v>0.111</v>
          </cell>
          <cell r="Z89">
            <v>50</v>
          </cell>
          <cell r="AA89">
            <v>25</v>
          </cell>
          <cell r="AB89">
            <v>0</v>
          </cell>
          <cell r="AC89">
            <v>50</v>
          </cell>
          <cell r="AD89">
            <v>1</v>
          </cell>
          <cell r="AE89">
            <v>0</v>
          </cell>
          <cell r="AF89">
            <v>0</v>
          </cell>
          <cell r="AG89">
            <v>0</v>
          </cell>
          <cell r="AH89">
            <v>39</v>
          </cell>
          <cell r="AI89">
            <v>0.05</v>
          </cell>
          <cell r="AJ89">
            <v>53</v>
          </cell>
          <cell r="AK89">
            <v>10</v>
          </cell>
          <cell r="AL89">
            <v>30</v>
          </cell>
          <cell r="AM89">
            <v>60</v>
          </cell>
          <cell r="AN89">
            <v>85</v>
          </cell>
          <cell r="AO89">
            <v>113</v>
          </cell>
          <cell r="AP89">
            <v>153</v>
          </cell>
          <cell r="AQ89">
            <v>197</v>
          </cell>
          <cell r="AR89">
            <v>251</v>
          </cell>
          <cell r="AS89">
            <v>309</v>
          </cell>
          <cell r="AT89">
            <v>0</v>
          </cell>
          <cell r="AU89" t="str">
            <v>tex_0137_0159</v>
          </cell>
          <cell r="AV89" t="str">
            <v>Fish_02_03_14</v>
          </cell>
          <cell r="AW89" t="str">
            <v>Map_0002_03_Name</v>
          </cell>
          <cell r="AX89">
            <v>0.55100000000000005</v>
          </cell>
          <cell r="AY89">
            <v>0.58599999999999997</v>
          </cell>
          <cell r="AZ89">
            <v>0.63600000000000001</v>
          </cell>
          <cell r="BA89">
            <v>0.71099999999999997</v>
          </cell>
          <cell r="BB89">
            <v>0.84099999999999997</v>
          </cell>
          <cell r="BC89">
            <v>0.98599999999999999</v>
          </cell>
          <cell r="BD89">
            <v>0</v>
          </cell>
          <cell r="BE89">
            <v>5.4446000000000003</v>
          </cell>
          <cell r="BF89">
            <v>1.5</v>
          </cell>
        </row>
        <row r="90">
          <cell r="B90" t="str">
            <v>Key_01_01_01</v>
          </cell>
          <cell r="C90">
            <v>5</v>
          </cell>
          <cell r="D90">
            <v>6.8789808999999993E-2</v>
          </cell>
          <cell r="E90">
            <v>0.2</v>
          </cell>
          <cell r="F90">
            <v>3</v>
          </cell>
          <cell r="G90">
            <v>6</v>
          </cell>
          <cell r="H90">
            <v>2</v>
          </cell>
          <cell r="I90">
            <v>0</v>
          </cell>
          <cell r="J90">
            <v>0</v>
          </cell>
          <cell r="K90">
            <v>0</v>
          </cell>
          <cell r="L90">
            <v>875</v>
          </cell>
          <cell r="M90">
            <v>0</v>
          </cell>
          <cell r="N90" t="str">
            <v>Key_Copper</v>
          </cell>
          <cell r="O90">
            <v>0.3</v>
          </cell>
          <cell r="P90">
            <v>5</v>
          </cell>
          <cell r="Q90">
            <v>7</v>
          </cell>
          <cell r="R90">
            <v>1.01</v>
          </cell>
          <cell r="S90">
            <v>1.1100000000000001</v>
          </cell>
          <cell r="T90">
            <v>0.11</v>
          </cell>
          <cell r="U90">
            <v>0.21</v>
          </cell>
          <cell r="V90">
            <v>0.2</v>
          </cell>
          <cell r="W90">
            <v>0.12</v>
          </cell>
          <cell r="X90">
            <v>0.11</v>
          </cell>
          <cell r="Y90">
            <v>0.111</v>
          </cell>
          <cell r="Z90">
            <v>0</v>
          </cell>
          <cell r="AA90">
            <v>0</v>
          </cell>
          <cell r="AB90">
            <v>10</v>
          </cell>
          <cell r="AC90">
            <v>30</v>
          </cell>
          <cell r="AD90">
            <v>2</v>
          </cell>
          <cell r="AE90">
            <v>0</v>
          </cell>
          <cell r="AF90">
            <v>0</v>
          </cell>
          <cell r="AG90">
            <v>0</v>
          </cell>
          <cell r="AH90">
            <v>37</v>
          </cell>
          <cell r="AI90">
            <v>0.05</v>
          </cell>
          <cell r="AJ90">
            <v>5</v>
          </cell>
          <cell r="AK90">
            <v>0</v>
          </cell>
          <cell r="AL90">
            <v>0</v>
          </cell>
          <cell r="AM90">
            <v>0</v>
          </cell>
          <cell r="AN90">
            <v>0</v>
          </cell>
          <cell r="AO90">
            <v>0</v>
          </cell>
          <cell r="AP90">
            <v>0</v>
          </cell>
          <cell r="AQ90">
            <v>0</v>
          </cell>
          <cell r="AR90">
            <v>0</v>
          </cell>
          <cell r="AS90">
            <v>0</v>
          </cell>
          <cell r="AT90">
            <v>0</v>
          </cell>
          <cell r="AU90" t="str">
            <v>tex_IE_Key004_01</v>
          </cell>
          <cell r="AV90" t="str">
            <v>ie_2001_01</v>
          </cell>
          <cell r="AW90" t="str">
            <v>Map_0001_01_Name</v>
          </cell>
          <cell r="AX90">
            <v>5.6000000000000001E-2</v>
          </cell>
          <cell r="AY90">
            <v>5.9499999999999997E-2</v>
          </cell>
          <cell r="AZ90">
            <v>6.4500000000000002E-2</v>
          </cell>
          <cell r="BA90">
            <v>7.1999999999999995E-2</v>
          </cell>
          <cell r="BB90">
            <v>8.5000000000000006E-2</v>
          </cell>
          <cell r="BC90">
            <v>9.9500000000000005E-2</v>
          </cell>
          <cell r="BD90">
            <v>0</v>
          </cell>
          <cell r="BE90">
            <v>2</v>
          </cell>
          <cell r="BF90">
            <v>2</v>
          </cell>
        </row>
        <row r="91">
          <cell r="B91" t="str">
            <v>Key_01_01_02</v>
          </cell>
          <cell r="C91">
            <v>5</v>
          </cell>
          <cell r="D91">
            <v>0.34436866199999999</v>
          </cell>
          <cell r="E91">
            <v>0.2</v>
          </cell>
          <cell r="F91">
            <v>4</v>
          </cell>
          <cell r="G91">
            <v>6</v>
          </cell>
          <cell r="H91">
            <v>2</v>
          </cell>
          <cell r="I91">
            <v>0</v>
          </cell>
          <cell r="J91">
            <v>0</v>
          </cell>
          <cell r="K91">
            <v>0</v>
          </cell>
          <cell r="L91">
            <v>1225</v>
          </cell>
          <cell r="M91">
            <v>0</v>
          </cell>
          <cell r="N91" t="str">
            <v>Key_Silver</v>
          </cell>
          <cell r="O91">
            <v>0.3</v>
          </cell>
          <cell r="P91">
            <v>5</v>
          </cell>
          <cell r="Q91">
            <v>7</v>
          </cell>
          <cell r="R91">
            <v>1.01</v>
          </cell>
          <cell r="S91">
            <v>1.1100000000000001</v>
          </cell>
          <cell r="T91">
            <v>0.11</v>
          </cell>
          <cell r="U91">
            <v>0.21</v>
          </cell>
          <cell r="V91">
            <v>0.2</v>
          </cell>
          <cell r="W91">
            <v>0.12</v>
          </cell>
          <cell r="X91">
            <v>0.11</v>
          </cell>
          <cell r="Y91">
            <v>0.111</v>
          </cell>
          <cell r="Z91">
            <v>0</v>
          </cell>
          <cell r="AA91">
            <v>0</v>
          </cell>
          <cell r="AB91">
            <v>10</v>
          </cell>
          <cell r="AC91">
            <v>30</v>
          </cell>
          <cell r="AD91">
            <v>2</v>
          </cell>
          <cell r="AE91">
            <v>0</v>
          </cell>
          <cell r="AF91">
            <v>0</v>
          </cell>
          <cell r="AG91">
            <v>0</v>
          </cell>
          <cell r="AH91">
            <v>37</v>
          </cell>
          <cell r="AI91">
            <v>0.05</v>
          </cell>
          <cell r="AJ91">
            <v>10</v>
          </cell>
          <cell r="AK91">
            <v>0</v>
          </cell>
          <cell r="AL91">
            <v>0</v>
          </cell>
          <cell r="AM91">
            <v>0</v>
          </cell>
          <cell r="AN91">
            <v>0</v>
          </cell>
          <cell r="AO91">
            <v>0</v>
          </cell>
          <cell r="AP91">
            <v>0</v>
          </cell>
          <cell r="AQ91">
            <v>0</v>
          </cell>
          <cell r="AR91">
            <v>0</v>
          </cell>
          <cell r="AS91">
            <v>0</v>
          </cell>
          <cell r="AT91">
            <v>0</v>
          </cell>
          <cell r="AU91" t="str">
            <v>tex_IE_Key004_01</v>
          </cell>
          <cell r="AV91" t="str">
            <v>ie_2001_02</v>
          </cell>
          <cell r="AW91" t="str">
            <v>Map_0001_01_Name</v>
          </cell>
          <cell r="AX91">
            <v>5.6000000000000001E-2</v>
          </cell>
          <cell r="AY91">
            <v>5.9499999999999997E-2</v>
          </cell>
          <cell r="AZ91">
            <v>6.4500000000000002E-2</v>
          </cell>
          <cell r="BA91">
            <v>7.1999999999999995E-2</v>
          </cell>
          <cell r="BB91">
            <v>8.5000000000000006E-2</v>
          </cell>
          <cell r="BC91">
            <v>9.9500000000000005E-2</v>
          </cell>
          <cell r="BD91">
            <v>0</v>
          </cell>
          <cell r="BE91">
            <v>2</v>
          </cell>
          <cell r="BF91">
            <v>2</v>
          </cell>
        </row>
        <row r="92">
          <cell r="B92" t="str">
            <v>Key_01_01_03</v>
          </cell>
          <cell r="C92">
            <v>5</v>
          </cell>
          <cell r="D92">
            <v>0.88114013000000002</v>
          </cell>
          <cell r="E92">
            <v>0.5</v>
          </cell>
          <cell r="F92">
            <v>5</v>
          </cell>
          <cell r="G92">
            <v>6</v>
          </cell>
          <cell r="H92">
            <v>2</v>
          </cell>
          <cell r="I92">
            <v>0</v>
          </cell>
          <cell r="J92">
            <v>0</v>
          </cell>
          <cell r="K92">
            <v>0</v>
          </cell>
          <cell r="L92">
            <v>1750</v>
          </cell>
          <cell r="M92">
            <v>0</v>
          </cell>
          <cell r="N92" t="str">
            <v>Key_King</v>
          </cell>
          <cell r="O92">
            <v>0.3</v>
          </cell>
          <cell r="P92">
            <v>5</v>
          </cell>
          <cell r="Q92">
            <v>7</v>
          </cell>
          <cell r="R92">
            <v>1.01</v>
          </cell>
          <cell r="S92">
            <v>1.1100000000000001</v>
          </cell>
          <cell r="T92">
            <v>0.11</v>
          </cell>
          <cell r="U92">
            <v>0.21</v>
          </cell>
          <cell r="V92">
            <v>0.2</v>
          </cell>
          <cell r="W92">
            <v>0.12</v>
          </cell>
          <cell r="X92">
            <v>0.11</v>
          </cell>
          <cell r="Y92">
            <v>0.111</v>
          </cell>
          <cell r="Z92">
            <v>0</v>
          </cell>
          <cell r="AA92">
            <v>0</v>
          </cell>
          <cell r="AB92">
            <v>10</v>
          </cell>
          <cell r="AC92">
            <v>30</v>
          </cell>
          <cell r="AD92">
            <v>2</v>
          </cell>
          <cell r="AE92">
            <v>0</v>
          </cell>
          <cell r="AF92">
            <v>0</v>
          </cell>
          <cell r="AG92">
            <v>0</v>
          </cell>
          <cell r="AH92">
            <v>37</v>
          </cell>
          <cell r="AI92">
            <v>0.05</v>
          </cell>
          <cell r="AJ92">
            <v>15</v>
          </cell>
          <cell r="AK92">
            <v>0</v>
          </cell>
          <cell r="AL92">
            <v>0</v>
          </cell>
          <cell r="AM92">
            <v>0</v>
          </cell>
          <cell r="AN92">
            <v>0</v>
          </cell>
          <cell r="AO92">
            <v>0</v>
          </cell>
          <cell r="AP92">
            <v>0</v>
          </cell>
          <cell r="AQ92">
            <v>0</v>
          </cell>
          <cell r="AR92">
            <v>0</v>
          </cell>
          <cell r="AS92">
            <v>0</v>
          </cell>
          <cell r="AT92">
            <v>0</v>
          </cell>
          <cell r="AU92" t="str">
            <v>tex_IE_Key004_01</v>
          </cell>
          <cell r="AV92" t="str">
            <v>ie_2001_03</v>
          </cell>
          <cell r="AW92" t="str">
            <v>Map_0001_01_Name</v>
          </cell>
          <cell r="AX92">
            <v>5.6000000000000001E-2</v>
          </cell>
          <cell r="AY92">
            <v>5.9499999999999997E-2</v>
          </cell>
          <cell r="AZ92">
            <v>6.4500000000000002E-2</v>
          </cell>
          <cell r="BA92">
            <v>7.1999999999999995E-2</v>
          </cell>
          <cell r="BB92">
            <v>8.5000000000000006E-2</v>
          </cell>
          <cell r="BC92">
            <v>9.9500000000000005E-2</v>
          </cell>
          <cell r="BD92">
            <v>0</v>
          </cell>
          <cell r="BE92">
            <v>2</v>
          </cell>
          <cell r="BF92">
            <v>2</v>
          </cell>
        </row>
        <row r="93">
          <cell r="B93" t="str">
            <v>Key_01_02_01</v>
          </cell>
          <cell r="C93">
            <v>5</v>
          </cell>
          <cell r="D93">
            <v>0.10994214500000001</v>
          </cell>
          <cell r="E93">
            <v>0.5</v>
          </cell>
          <cell r="F93">
            <v>3</v>
          </cell>
          <cell r="G93">
            <v>6</v>
          </cell>
          <cell r="H93">
            <v>2</v>
          </cell>
          <cell r="I93">
            <v>0</v>
          </cell>
          <cell r="J93">
            <v>0</v>
          </cell>
          <cell r="K93">
            <v>0</v>
          </cell>
          <cell r="L93">
            <v>875</v>
          </cell>
          <cell r="M93">
            <v>0</v>
          </cell>
          <cell r="N93" t="str">
            <v>Key_Copper</v>
          </cell>
          <cell r="O93">
            <v>0.3</v>
          </cell>
          <cell r="P93">
            <v>5</v>
          </cell>
          <cell r="Q93">
            <v>7</v>
          </cell>
          <cell r="R93">
            <v>1.01</v>
          </cell>
          <cell r="S93">
            <v>1.1100000000000001</v>
          </cell>
          <cell r="T93">
            <v>0.11</v>
          </cell>
          <cell r="U93">
            <v>0.21</v>
          </cell>
          <cell r="V93">
            <v>0.2</v>
          </cell>
          <cell r="W93">
            <v>0.12</v>
          </cell>
          <cell r="X93">
            <v>0.11</v>
          </cell>
          <cell r="Y93">
            <v>0.111</v>
          </cell>
          <cell r="Z93">
            <v>0</v>
          </cell>
          <cell r="AA93">
            <v>0</v>
          </cell>
          <cell r="AB93">
            <v>10</v>
          </cell>
          <cell r="AC93">
            <v>30</v>
          </cell>
          <cell r="AD93">
            <v>2</v>
          </cell>
          <cell r="AE93">
            <v>0</v>
          </cell>
          <cell r="AF93">
            <v>0</v>
          </cell>
          <cell r="AG93">
            <v>0</v>
          </cell>
          <cell r="AH93">
            <v>37</v>
          </cell>
          <cell r="AI93">
            <v>0.05</v>
          </cell>
          <cell r="AJ93">
            <v>10</v>
          </cell>
          <cell r="AK93">
            <v>0</v>
          </cell>
          <cell r="AL93">
            <v>0</v>
          </cell>
          <cell r="AM93">
            <v>0</v>
          </cell>
          <cell r="AN93">
            <v>0</v>
          </cell>
          <cell r="AO93">
            <v>0</v>
          </cell>
          <cell r="AP93">
            <v>0</v>
          </cell>
          <cell r="AQ93">
            <v>0</v>
          </cell>
          <cell r="AR93">
            <v>0</v>
          </cell>
          <cell r="AS93">
            <v>0</v>
          </cell>
          <cell r="AT93">
            <v>0</v>
          </cell>
          <cell r="AU93" t="str">
            <v>tex_IE_Key004_01</v>
          </cell>
          <cell r="AV93" t="str">
            <v>ie_2001_04</v>
          </cell>
          <cell r="AW93" t="str">
            <v>Map_0001_02_Name</v>
          </cell>
          <cell r="AX93">
            <v>5.6000000000000001E-2</v>
          </cell>
          <cell r="AY93">
            <v>5.9499999999999997E-2</v>
          </cell>
          <cell r="AZ93">
            <v>6.4500000000000002E-2</v>
          </cell>
          <cell r="BA93">
            <v>7.1999999999999995E-2</v>
          </cell>
          <cell r="BB93">
            <v>8.5000000000000006E-2</v>
          </cell>
          <cell r="BC93">
            <v>9.9500000000000005E-2</v>
          </cell>
          <cell r="BD93">
            <v>0</v>
          </cell>
          <cell r="BE93">
            <v>2</v>
          </cell>
          <cell r="BF93">
            <v>2</v>
          </cell>
        </row>
        <row r="94">
          <cell r="B94" t="str">
            <v>Key_01_02_02</v>
          </cell>
          <cell r="C94">
            <v>5</v>
          </cell>
          <cell r="D94">
            <v>0.19216597899999999</v>
          </cell>
          <cell r="E94">
            <v>0.5</v>
          </cell>
          <cell r="F94">
            <v>4</v>
          </cell>
          <cell r="G94">
            <v>6</v>
          </cell>
          <cell r="H94">
            <v>2</v>
          </cell>
          <cell r="I94">
            <v>0</v>
          </cell>
          <cell r="J94">
            <v>0</v>
          </cell>
          <cell r="K94">
            <v>0</v>
          </cell>
          <cell r="L94">
            <v>1225</v>
          </cell>
          <cell r="M94">
            <v>0</v>
          </cell>
          <cell r="N94" t="str">
            <v>Key_Silver</v>
          </cell>
          <cell r="O94">
            <v>0.3</v>
          </cell>
          <cell r="P94">
            <v>5</v>
          </cell>
          <cell r="Q94">
            <v>7</v>
          </cell>
          <cell r="R94">
            <v>1.01</v>
          </cell>
          <cell r="S94">
            <v>1.1100000000000001</v>
          </cell>
          <cell r="T94">
            <v>0.11</v>
          </cell>
          <cell r="U94">
            <v>0.21</v>
          </cell>
          <cell r="V94">
            <v>0.2</v>
          </cell>
          <cell r="W94">
            <v>0.12</v>
          </cell>
          <cell r="X94">
            <v>0.11</v>
          </cell>
          <cell r="Y94">
            <v>0.111</v>
          </cell>
          <cell r="Z94">
            <v>0</v>
          </cell>
          <cell r="AA94">
            <v>0</v>
          </cell>
          <cell r="AB94">
            <v>10</v>
          </cell>
          <cell r="AC94">
            <v>30</v>
          </cell>
          <cell r="AD94">
            <v>2</v>
          </cell>
          <cell r="AE94">
            <v>0</v>
          </cell>
          <cell r="AF94">
            <v>0</v>
          </cell>
          <cell r="AG94">
            <v>0</v>
          </cell>
          <cell r="AH94">
            <v>37</v>
          </cell>
          <cell r="AI94">
            <v>0.05</v>
          </cell>
          <cell r="AJ94">
            <v>20</v>
          </cell>
          <cell r="AK94">
            <v>0</v>
          </cell>
          <cell r="AL94">
            <v>0</v>
          </cell>
          <cell r="AM94">
            <v>0</v>
          </cell>
          <cell r="AN94">
            <v>0</v>
          </cell>
          <cell r="AO94">
            <v>0</v>
          </cell>
          <cell r="AP94">
            <v>0</v>
          </cell>
          <cell r="AQ94">
            <v>0</v>
          </cell>
          <cell r="AR94">
            <v>0</v>
          </cell>
          <cell r="AS94">
            <v>0</v>
          </cell>
          <cell r="AT94">
            <v>0</v>
          </cell>
          <cell r="AU94" t="str">
            <v>tex_IE_Key004_01</v>
          </cell>
          <cell r="AV94" t="str">
            <v>ie_2001_05</v>
          </cell>
          <cell r="AW94" t="str">
            <v>Map_0001_02_Name</v>
          </cell>
          <cell r="AX94">
            <v>5.6000000000000001E-2</v>
          </cell>
          <cell r="AY94">
            <v>5.9499999999999997E-2</v>
          </cell>
          <cell r="AZ94">
            <v>6.4500000000000002E-2</v>
          </cell>
          <cell r="BA94">
            <v>7.1999999999999995E-2</v>
          </cell>
          <cell r="BB94">
            <v>8.5000000000000006E-2</v>
          </cell>
          <cell r="BC94">
            <v>9.9500000000000005E-2</v>
          </cell>
          <cell r="BD94">
            <v>0</v>
          </cell>
          <cell r="BE94">
            <v>2</v>
          </cell>
          <cell r="BF94">
            <v>2</v>
          </cell>
        </row>
        <row r="95">
          <cell r="B95" t="str">
            <v>Key_01_02_03</v>
          </cell>
          <cell r="C95">
            <v>5</v>
          </cell>
          <cell r="D95">
            <v>1.2906733399999999</v>
          </cell>
          <cell r="E95">
            <v>0.5</v>
          </cell>
          <cell r="F95">
            <v>5</v>
          </cell>
          <cell r="G95">
            <v>6</v>
          </cell>
          <cell r="H95">
            <v>2</v>
          </cell>
          <cell r="I95">
            <v>0</v>
          </cell>
          <cell r="J95">
            <v>0</v>
          </cell>
          <cell r="K95">
            <v>0</v>
          </cell>
          <cell r="L95">
            <v>1750</v>
          </cell>
          <cell r="M95">
            <v>0</v>
          </cell>
          <cell r="N95" t="str">
            <v>Key_King</v>
          </cell>
          <cell r="O95">
            <v>0.3</v>
          </cell>
          <cell r="P95">
            <v>5</v>
          </cell>
          <cell r="Q95">
            <v>7</v>
          </cell>
          <cell r="R95">
            <v>1.01</v>
          </cell>
          <cell r="S95">
            <v>1.1100000000000001</v>
          </cell>
          <cell r="T95">
            <v>0.11</v>
          </cell>
          <cell r="U95">
            <v>0.21</v>
          </cell>
          <cell r="V95">
            <v>0.2</v>
          </cell>
          <cell r="W95">
            <v>0.12</v>
          </cell>
          <cell r="X95">
            <v>0.11</v>
          </cell>
          <cell r="Y95">
            <v>0.111</v>
          </cell>
          <cell r="Z95">
            <v>0</v>
          </cell>
          <cell r="AA95">
            <v>0</v>
          </cell>
          <cell r="AB95">
            <v>10</v>
          </cell>
          <cell r="AC95">
            <v>30</v>
          </cell>
          <cell r="AD95">
            <v>2</v>
          </cell>
          <cell r="AE95">
            <v>0</v>
          </cell>
          <cell r="AF95">
            <v>0</v>
          </cell>
          <cell r="AG95">
            <v>0</v>
          </cell>
          <cell r="AH95">
            <v>37</v>
          </cell>
          <cell r="AI95">
            <v>0.05</v>
          </cell>
          <cell r="AJ95">
            <v>25</v>
          </cell>
          <cell r="AK95">
            <v>0</v>
          </cell>
          <cell r="AL95">
            <v>0</v>
          </cell>
          <cell r="AM95">
            <v>0</v>
          </cell>
          <cell r="AN95">
            <v>0</v>
          </cell>
          <cell r="AO95">
            <v>0</v>
          </cell>
          <cell r="AP95">
            <v>0</v>
          </cell>
          <cell r="AQ95">
            <v>0</v>
          </cell>
          <cell r="AR95">
            <v>0</v>
          </cell>
          <cell r="AS95">
            <v>0</v>
          </cell>
          <cell r="AT95">
            <v>0</v>
          </cell>
          <cell r="AU95" t="str">
            <v>tex_IE_Key004_01</v>
          </cell>
          <cell r="AV95" t="str">
            <v>ie_2001_06</v>
          </cell>
          <cell r="AW95" t="str">
            <v>Map_0001_02_Name</v>
          </cell>
          <cell r="AX95">
            <v>5.6000000000000001E-2</v>
          </cell>
          <cell r="AY95">
            <v>5.9499999999999997E-2</v>
          </cell>
          <cell r="AZ95">
            <v>6.4500000000000002E-2</v>
          </cell>
          <cell r="BA95">
            <v>7.1999999999999995E-2</v>
          </cell>
          <cell r="BB95">
            <v>8.5000000000000006E-2</v>
          </cell>
          <cell r="BC95">
            <v>9.9500000000000005E-2</v>
          </cell>
          <cell r="BD95">
            <v>0</v>
          </cell>
          <cell r="BE95">
            <v>2</v>
          </cell>
          <cell r="BF95">
            <v>2</v>
          </cell>
        </row>
        <row r="96">
          <cell r="B96" t="str">
            <v>Key_01_03_01</v>
          </cell>
          <cell r="C96">
            <v>5</v>
          </cell>
          <cell r="D96">
            <v>0.26878980899999999</v>
          </cell>
          <cell r="E96">
            <v>0.2</v>
          </cell>
          <cell r="F96">
            <v>3</v>
          </cell>
          <cell r="G96">
            <v>6</v>
          </cell>
          <cell r="H96">
            <v>2</v>
          </cell>
          <cell r="I96">
            <v>0</v>
          </cell>
          <cell r="J96">
            <v>0</v>
          </cell>
          <cell r="K96">
            <v>0</v>
          </cell>
          <cell r="L96">
            <v>875</v>
          </cell>
          <cell r="M96">
            <v>0</v>
          </cell>
          <cell r="N96" t="str">
            <v>Key_Copper</v>
          </cell>
          <cell r="O96">
            <v>0.3</v>
          </cell>
          <cell r="P96">
            <v>5</v>
          </cell>
          <cell r="Q96">
            <v>7</v>
          </cell>
          <cell r="R96">
            <v>1.01</v>
          </cell>
          <cell r="S96">
            <v>1.1100000000000001</v>
          </cell>
          <cell r="T96">
            <v>0.11</v>
          </cell>
          <cell r="U96">
            <v>0.21</v>
          </cell>
          <cell r="V96">
            <v>0.2</v>
          </cell>
          <cell r="W96">
            <v>0.12</v>
          </cell>
          <cell r="X96">
            <v>0.11</v>
          </cell>
          <cell r="Y96">
            <v>0.111</v>
          </cell>
          <cell r="Z96">
            <v>0</v>
          </cell>
          <cell r="AA96">
            <v>0</v>
          </cell>
          <cell r="AB96">
            <v>10</v>
          </cell>
          <cell r="AC96">
            <v>30</v>
          </cell>
          <cell r="AD96">
            <v>2</v>
          </cell>
          <cell r="AE96">
            <v>0</v>
          </cell>
          <cell r="AF96">
            <v>0</v>
          </cell>
          <cell r="AG96">
            <v>0</v>
          </cell>
          <cell r="AH96">
            <v>37</v>
          </cell>
          <cell r="AI96">
            <v>0.05</v>
          </cell>
          <cell r="AJ96">
            <v>15</v>
          </cell>
          <cell r="AK96">
            <v>0</v>
          </cell>
          <cell r="AL96">
            <v>0</v>
          </cell>
          <cell r="AM96">
            <v>0</v>
          </cell>
          <cell r="AN96">
            <v>0</v>
          </cell>
          <cell r="AO96">
            <v>0</v>
          </cell>
          <cell r="AP96">
            <v>0</v>
          </cell>
          <cell r="AQ96">
            <v>0</v>
          </cell>
          <cell r="AR96">
            <v>0</v>
          </cell>
          <cell r="AS96">
            <v>0</v>
          </cell>
          <cell r="AT96">
            <v>0</v>
          </cell>
          <cell r="AU96" t="str">
            <v>tex_IE_Key005_01</v>
          </cell>
          <cell r="AV96" t="str">
            <v>ie_2001_01</v>
          </cell>
          <cell r="AW96" t="str">
            <v>Map_0001_03_Name</v>
          </cell>
          <cell r="AX96">
            <v>5.6000000000000001E-2</v>
          </cell>
          <cell r="AY96">
            <v>5.9499999999999997E-2</v>
          </cell>
          <cell r="AZ96">
            <v>6.4500000000000002E-2</v>
          </cell>
          <cell r="BA96">
            <v>7.1999999999999995E-2</v>
          </cell>
          <cell r="BB96">
            <v>8.5000000000000006E-2</v>
          </cell>
          <cell r="BC96">
            <v>9.9500000000000005E-2</v>
          </cell>
          <cell r="BD96">
            <v>0</v>
          </cell>
          <cell r="BE96">
            <v>2</v>
          </cell>
          <cell r="BF96">
            <v>2</v>
          </cell>
        </row>
        <row r="97">
          <cell r="B97" t="str">
            <v>Key_01_03_02</v>
          </cell>
          <cell r="C97">
            <v>5</v>
          </cell>
          <cell r="D97">
            <v>0.64436866199999998</v>
          </cell>
          <cell r="E97">
            <v>0.2</v>
          </cell>
          <cell r="F97">
            <v>4</v>
          </cell>
          <cell r="G97">
            <v>6</v>
          </cell>
          <cell r="H97">
            <v>2</v>
          </cell>
          <cell r="I97">
            <v>0</v>
          </cell>
          <cell r="J97">
            <v>0</v>
          </cell>
          <cell r="K97">
            <v>0</v>
          </cell>
          <cell r="L97">
            <v>1225</v>
          </cell>
          <cell r="M97">
            <v>0</v>
          </cell>
          <cell r="N97" t="str">
            <v>Key_Silver</v>
          </cell>
          <cell r="O97">
            <v>0.3</v>
          </cell>
          <cell r="P97">
            <v>5</v>
          </cell>
          <cell r="Q97">
            <v>7</v>
          </cell>
          <cell r="R97">
            <v>1.01</v>
          </cell>
          <cell r="S97">
            <v>1.1100000000000001</v>
          </cell>
          <cell r="T97">
            <v>0.11</v>
          </cell>
          <cell r="U97">
            <v>0.21</v>
          </cell>
          <cell r="V97">
            <v>0.2</v>
          </cell>
          <cell r="W97">
            <v>0.12</v>
          </cell>
          <cell r="X97">
            <v>0.11</v>
          </cell>
          <cell r="Y97">
            <v>0.111</v>
          </cell>
          <cell r="Z97">
            <v>0</v>
          </cell>
          <cell r="AA97">
            <v>0</v>
          </cell>
          <cell r="AB97">
            <v>10</v>
          </cell>
          <cell r="AC97">
            <v>30</v>
          </cell>
          <cell r="AD97">
            <v>2</v>
          </cell>
          <cell r="AE97">
            <v>0</v>
          </cell>
          <cell r="AF97">
            <v>0</v>
          </cell>
          <cell r="AG97">
            <v>0</v>
          </cell>
          <cell r="AH97">
            <v>37</v>
          </cell>
          <cell r="AI97">
            <v>0.05</v>
          </cell>
          <cell r="AJ97">
            <v>25</v>
          </cell>
          <cell r="AK97">
            <v>0</v>
          </cell>
          <cell r="AL97">
            <v>0</v>
          </cell>
          <cell r="AM97">
            <v>0</v>
          </cell>
          <cell r="AN97">
            <v>0</v>
          </cell>
          <cell r="AO97">
            <v>0</v>
          </cell>
          <cell r="AP97">
            <v>0</v>
          </cell>
          <cell r="AQ97">
            <v>0</v>
          </cell>
          <cell r="AR97">
            <v>0</v>
          </cell>
          <cell r="AS97">
            <v>0</v>
          </cell>
          <cell r="AT97">
            <v>0</v>
          </cell>
          <cell r="AU97" t="str">
            <v>tex_IE_Key005_01</v>
          </cell>
          <cell r="AV97" t="str">
            <v>ie_2001_02</v>
          </cell>
          <cell r="AW97" t="str">
            <v>Map_0001_03_Name</v>
          </cell>
          <cell r="AX97">
            <v>5.6000000000000001E-2</v>
          </cell>
          <cell r="AY97">
            <v>5.9499999999999997E-2</v>
          </cell>
          <cell r="AZ97">
            <v>6.4500000000000002E-2</v>
          </cell>
          <cell r="BA97">
            <v>7.1999999999999995E-2</v>
          </cell>
          <cell r="BB97">
            <v>8.5000000000000006E-2</v>
          </cell>
          <cell r="BC97">
            <v>9.9500000000000005E-2</v>
          </cell>
          <cell r="BD97">
            <v>0</v>
          </cell>
          <cell r="BE97">
            <v>2</v>
          </cell>
          <cell r="BF97">
            <v>2</v>
          </cell>
        </row>
        <row r="98">
          <cell r="B98" t="str">
            <v>Key_01_03_03</v>
          </cell>
          <cell r="C98">
            <v>5</v>
          </cell>
          <cell r="D98">
            <v>1.53114013</v>
          </cell>
          <cell r="E98">
            <v>0.5</v>
          </cell>
          <cell r="F98">
            <v>5</v>
          </cell>
          <cell r="G98">
            <v>6</v>
          </cell>
          <cell r="H98">
            <v>2</v>
          </cell>
          <cell r="I98">
            <v>0</v>
          </cell>
          <cell r="J98">
            <v>0</v>
          </cell>
          <cell r="K98">
            <v>0</v>
          </cell>
          <cell r="L98">
            <v>1750</v>
          </cell>
          <cell r="M98">
            <v>0</v>
          </cell>
          <cell r="N98" t="str">
            <v>Key_King</v>
          </cell>
          <cell r="O98">
            <v>0.3</v>
          </cell>
          <cell r="P98">
            <v>5</v>
          </cell>
          <cell r="Q98">
            <v>7</v>
          </cell>
          <cell r="R98">
            <v>1.01</v>
          </cell>
          <cell r="S98">
            <v>1.1100000000000001</v>
          </cell>
          <cell r="T98">
            <v>0.11</v>
          </cell>
          <cell r="U98">
            <v>0.21</v>
          </cell>
          <cell r="V98">
            <v>0.2</v>
          </cell>
          <cell r="W98">
            <v>0.12</v>
          </cell>
          <cell r="X98">
            <v>0.11</v>
          </cell>
          <cell r="Y98">
            <v>0.111</v>
          </cell>
          <cell r="Z98">
            <v>0</v>
          </cell>
          <cell r="AA98">
            <v>0</v>
          </cell>
          <cell r="AB98">
            <v>10</v>
          </cell>
          <cell r="AC98">
            <v>30</v>
          </cell>
          <cell r="AD98">
            <v>2</v>
          </cell>
          <cell r="AE98">
            <v>0</v>
          </cell>
          <cell r="AF98">
            <v>0</v>
          </cell>
          <cell r="AG98">
            <v>0</v>
          </cell>
          <cell r="AH98">
            <v>37</v>
          </cell>
          <cell r="AI98">
            <v>0.05</v>
          </cell>
          <cell r="AJ98">
            <v>25</v>
          </cell>
          <cell r="AK98">
            <v>0</v>
          </cell>
          <cell r="AL98">
            <v>0</v>
          </cell>
          <cell r="AM98">
            <v>0</v>
          </cell>
          <cell r="AN98">
            <v>0</v>
          </cell>
          <cell r="AO98">
            <v>0</v>
          </cell>
          <cell r="AP98">
            <v>0</v>
          </cell>
          <cell r="AQ98">
            <v>0</v>
          </cell>
          <cell r="AR98">
            <v>0</v>
          </cell>
          <cell r="AS98">
            <v>0</v>
          </cell>
          <cell r="AT98">
            <v>0</v>
          </cell>
          <cell r="AU98" t="str">
            <v>tex_IE_Key005_01</v>
          </cell>
          <cell r="AV98" t="str">
            <v>ie_2001_03</v>
          </cell>
          <cell r="AW98" t="str">
            <v>Map_0001_03_Name</v>
          </cell>
          <cell r="AX98">
            <v>5.6000000000000001E-2</v>
          </cell>
          <cell r="AY98">
            <v>5.9499999999999997E-2</v>
          </cell>
          <cell r="AZ98">
            <v>6.4500000000000002E-2</v>
          </cell>
          <cell r="BA98">
            <v>7.1999999999999995E-2</v>
          </cell>
          <cell r="BB98">
            <v>8.5000000000000006E-2</v>
          </cell>
          <cell r="BC98">
            <v>9.9500000000000005E-2</v>
          </cell>
          <cell r="BD98">
            <v>0</v>
          </cell>
          <cell r="BE98">
            <v>2</v>
          </cell>
          <cell r="BF98">
            <v>2</v>
          </cell>
        </row>
        <row r="99">
          <cell r="B99" t="str">
            <v>Key_02_01_01</v>
          </cell>
          <cell r="C99">
            <v>5</v>
          </cell>
          <cell r="D99">
            <v>0.54094214500000004</v>
          </cell>
          <cell r="E99">
            <v>0.5</v>
          </cell>
          <cell r="F99">
            <v>3</v>
          </cell>
          <cell r="G99">
            <v>6</v>
          </cell>
          <cell r="H99">
            <v>2</v>
          </cell>
          <cell r="I99">
            <v>0</v>
          </cell>
          <cell r="J99">
            <v>0</v>
          </cell>
          <cell r="K99">
            <v>0</v>
          </cell>
          <cell r="L99">
            <v>875</v>
          </cell>
          <cell r="M99">
            <v>0</v>
          </cell>
          <cell r="N99" t="str">
            <v>Key_Copper</v>
          </cell>
          <cell r="O99">
            <v>0.3</v>
          </cell>
          <cell r="P99">
            <v>5</v>
          </cell>
          <cell r="Q99">
            <v>7</v>
          </cell>
          <cell r="R99">
            <v>1.01</v>
          </cell>
          <cell r="S99">
            <v>1.1100000000000001</v>
          </cell>
          <cell r="T99">
            <v>0.11</v>
          </cell>
          <cell r="U99">
            <v>0.21</v>
          </cell>
          <cell r="V99">
            <v>0.2</v>
          </cell>
          <cell r="W99">
            <v>0.12</v>
          </cell>
          <cell r="X99">
            <v>0.11</v>
          </cell>
          <cell r="Y99">
            <v>0.111</v>
          </cell>
          <cell r="Z99">
            <v>0</v>
          </cell>
          <cell r="AA99">
            <v>0</v>
          </cell>
          <cell r="AB99">
            <v>10</v>
          </cell>
          <cell r="AC99">
            <v>30</v>
          </cell>
          <cell r="AD99">
            <v>2</v>
          </cell>
          <cell r="AE99">
            <v>0</v>
          </cell>
          <cell r="AF99">
            <v>0</v>
          </cell>
          <cell r="AG99">
            <v>0</v>
          </cell>
          <cell r="AH99">
            <v>37</v>
          </cell>
          <cell r="AI99">
            <v>0.05</v>
          </cell>
          <cell r="AJ99">
            <v>20</v>
          </cell>
          <cell r="AK99">
            <v>0</v>
          </cell>
          <cell r="AL99">
            <v>0</v>
          </cell>
          <cell r="AM99">
            <v>0</v>
          </cell>
          <cell r="AN99">
            <v>0</v>
          </cell>
          <cell r="AO99">
            <v>0</v>
          </cell>
          <cell r="AP99">
            <v>0</v>
          </cell>
          <cell r="AQ99">
            <v>0</v>
          </cell>
          <cell r="AR99">
            <v>0</v>
          </cell>
          <cell r="AS99">
            <v>0</v>
          </cell>
          <cell r="AT99">
            <v>0</v>
          </cell>
          <cell r="AU99" t="str">
            <v>tex_IE_Key005_01</v>
          </cell>
          <cell r="AV99" t="str">
            <v>ie_2001_04</v>
          </cell>
          <cell r="AW99" t="str">
            <v>Map_0002_01_Name</v>
          </cell>
          <cell r="AX99">
            <v>5.6000000000000001E-2</v>
          </cell>
          <cell r="AY99">
            <v>5.9499999999999997E-2</v>
          </cell>
          <cell r="AZ99">
            <v>6.4500000000000002E-2</v>
          </cell>
          <cell r="BA99">
            <v>7.1999999999999995E-2</v>
          </cell>
          <cell r="BB99">
            <v>8.5000000000000006E-2</v>
          </cell>
          <cell r="BC99">
            <v>9.9500000000000005E-2</v>
          </cell>
          <cell r="BD99">
            <v>0</v>
          </cell>
          <cell r="BE99">
            <v>2</v>
          </cell>
          <cell r="BF99">
            <v>2</v>
          </cell>
        </row>
        <row r="100">
          <cell r="B100" t="str">
            <v>Key_02_01_02</v>
          </cell>
          <cell r="C100">
            <v>5</v>
          </cell>
          <cell r="D100">
            <v>0.41216597900000002</v>
          </cell>
          <cell r="E100">
            <v>0.5</v>
          </cell>
          <cell r="F100">
            <v>4</v>
          </cell>
          <cell r="G100">
            <v>6</v>
          </cell>
          <cell r="H100">
            <v>2</v>
          </cell>
          <cell r="I100">
            <v>0</v>
          </cell>
          <cell r="J100">
            <v>0</v>
          </cell>
          <cell r="K100">
            <v>0</v>
          </cell>
          <cell r="L100">
            <v>1225</v>
          </cell>
          <cell r="M100">
            <v>0</v>
          </cell>
          <cell r="N100" t="str">
            <v>Key_Silver</v>
          </cell>
          <cell r="O100">
            <v>0.3</v>
          </cell>
          <cell r="P100">
            <v>5</v>
          </cell>
          <cell r="Q100">
            <v>7</v>
          </cell>
          <cell r="R100">
            <v>1.01</v>
          </cell>
          <cell r="S100">
            <v>1.1100000000000001</v>
          </cell>
          <cell r="T100">
            <v>0.11</v>
          </cell>
          <cell r="U100">
            <v>0.21</v>
          </cell>
          <cell r="V100">
            <v>0.2</v>
          </cell>
          <cell r="W100">
            <v>0.12</v>
          </cell>
          <cell r="X100">
            <v>0.11</v>
          </cell>
          <cell r="Y100">
            <v>0.111</v>
          </cell>
          <cell r="Z100">
            <v>0</v>
          </cell>
          <cell r="AA100">
            <v>0</v>
          </cell>
          <cell r="AB100">
            <v>10</v>
          </cell>
          <cell r="AC100">
            <v>30</v>
          </cell>
          <cell r="AD100">
            <v>2</v>
          </cell>
          <cell r="AE100">
            <v>0</v>
          </cell>
          <cell r="AF100">
            <v>0</v>
          </cell>
          <cell r="AG100">
            <v>0</v>
          </cell>
          <cell r="AH100">
            <v>37</v>
          </cell>
          <cell r="AI100">
            <v>0.05</v>
          </cell>
          <cell r="AJ100">
            <v>25</v>
          </cell>
          <cell r="AK100">
            <v>0</v>
          </cell>
          <cell r="AL100">
            <v>0</v>
          </cell>
          <cell r="AM100">
            <v>0</v>
          </cell>
          <cell r="AN100">
            <v>0</v>
          </cell>
          <cell r="AO100">
            <v>0</v>
          </cell>
          <cell r="AP100">
            <v>0</v>
          </cell>
          <cell r="AQ100">
            <v>0</v>
          </cell>
          <cell r="AR100">
            <v>0</v>
          </cell>
          <cell r="AS100">
            <v>0</v>
          </cell>
          <cell r="AT100">
            <v>0</v>
          </cell>
          <cell r="AU100" t="str">
            <v>tex_IE_Key005_01</v>
          </cell>
          <cell r="AV100" t="str">
            <v>ie_2001_05</v>
          </cell>
          <cell r="AW100" t="str">
            <v>Map_0002_01_Name</v>
          </cell>
          <cell r="AX100">
            <v>5.6000000000000001E-2</v>
          </cell>
          <cell r="AY100">
            <v>5.9499999999999997E-2</v>
          </cell>
          <cell r="AZ100">
            <v>6.4500000000000002E-2</v>
          </cell>
          <cell r="BA100">
            <v>7.1999999999999995E-2</v>
          </cell>
          <cell r="BB100">
            <v>8.5000000000000006E-2</v>
          </cell>
          <cell r="BC100">
            <v>9.9500000000000005E-2</v>
          </cell>
          <cell r="BD100">
            <v>0</v>
          </cell>
          <cell r="BE100">
            <v>2</v>
          </cell>
          <cell r="BF100">
            <v>2</v>
          </cell>
        </row>
        <row r="101">
          <cell r="B101" t="str">
            <v>Key_02_01_03</v>
          </cell>
          <cell r="C101">
            <v>5</v>
          </cell>
          <cell r="D101">
            <v>3.2406733399999998</v>
          </cell>
          <cell r="E101">
            <v>0.5</v>
          </cell>
          <cell r="F101">
            <v>5</v>
          </cell>
          <cell r="G101">
            <v>6</v>
          </cell>
          <cell r="H101">
            <v>2</v>
          </cell>
          <cell r="I101">
            <v>0</v>
          </cell>
          <cell r="J101">
            <v>0</v>
          </cell>
          <cell r="K101">
            <v>0</v>
          </cell>
          <cell r="L101">
            <v>1750</v>
          </cell>
          <cell r="M101">
            <v>0</v>
          </cell>
          <cell r="N101" t="str">
            <v>Key_King</v>
          </cell>
          <cell r="O101">
            <v>0.3</v>
          </cell>
          <cell r="P101">
            <v>5</v>
          </cell>
          <cell r="Q101">
            <v>7</v>
          </cell>
          <cell r="R101">
            <v>1.01</v>
          </cell>
          <cell r="S101">
            <v>1.1100000000000001</v>
          </cell>
          <cell r="T101">
            <v>0.11</v>
          </cell>
          <cell r="U101">
            <v>0.21</v>
          </cell>
          <cell r="V101">
            <v>0.2</v>
          </cell>
          <cell r="W101">
            <v>0.12</v>
          </cell>
          <cell r="X101">
            <v>0.11</v>
          </cell>
          <cell r="Y101">
            <v>0.111</v>
          </cell>
          <cell r="Z101">
            <v>0</v>
          </cell>
          <cell r="AA101">
            <v>0</v>
          </cell>
          <cell r="AB101">
            <v>10</v>
          </cell>
          <cell r="AC101">
            <v>30</v>
          </cell>
          <cell r="AD101">
            <v>2</v>
          </cell>
          <cell r="AE101">
            <v>0</v>
          </cell>
          <cell r="AF101">
            <v>0</v>
          </cell>
          <cell r="AG101">
            <v>0</v>
          </cell>
          <cell r="AH101">
            <v>37</v>
          </cell>
          <cell r="AI101">
            <v>0.05</v>
          </cell>
          <cell r="AJ101">
            <v>30</v>
          </cell>
          <cell r="AK101">
            <v>0</v>
          </cell>
          <cell r="AL101">
            <v>0</v>
          </cell>
          <cell r="AM101">
            <v>0</v>
          </cell>
          <cell r="AN101">
            <v>0</v>
          </cell>
          <cell r="AO101">
            <v>0</v>
          </cell>
          <cell r="AP101">
            <v>0</v>
          </cell>
          <cell r="AQ101">
            <v>0</v>
          </cell>
          <cell r="AR101">
            <v>0</v>
          </cell>
          <cell r="AS101">
            <v>0</v>
          </cell>
          <cell r="AT101">
            <v>0</v>
          </cell>
          <cell r="AU101" t="str">
            <v>tex_IE_Key005_01</v>
          </cell>
          <cell r="AV101" t="str">
            <v>ie_2001_06</v>
          </cell>
          <cell r="AW101" t="str">
            <v>Map_0002_01_Name</v>
          </cell>
          <cell r="AX101">
            <v>5.6000000000000001E-2</v>
          </cell>
          <cell r="AY101">
            <v>5.9499999999999997E-2</v>
          </cell>
          <cell r="AZ101">
            <v>6.4500000000000002E-2</v>
          </cell>
          <cell r="BA101">
            <v>7.1999999999999995E-2</v>
          </cell>
          <cell r="BB101">
            <v>8.5000000000000006E-2</v>
          </cell>
          <cell r="BC101">
            <v>9.9500000000000005E-2</v>
          </cell>
          <cell r="BD101">
            <v>0</v>
          </cell>
          <cell r="BE101">
            <v>2</v>
          </cell>
          <cell r="BF101">
            <v>2</v>
          </cell>
        </row>
        <row r="102">
          <cell r="B102" t="str">
            <v>Key_02_02_01</v>
          </cell>
          <cell r="C102">
            <v>5</v>
          </cell>
          <cell r="D102">
            <v>1.5687898090000001</v>
          </cell>
          <cell r="E102">
            <v>0.2</v>
          </cell>
          <cell r="F102">
            <v>3</v>
          </cell>
          <cell r="G102">
            <v>6</v>
          </cell>
          <cell r="H102">
            <v>2</v>
          </cell>
          <cell r="I102">
            <v>0</v>
          </cell>
          <cell r="J102">
            <v>0</v>
          </cell>
          <cell r="K102">
            <v>0</v>
          </cell>
          <cell r="L102">
            <v>875</v>
          </cell>
          <cell r="M102">
            <v>0</v>
          </cell>
          <cell r="N102" t="str">
            <v>Key_Copper</v>
          </cell>
          <cell r="O102">
            <v>0.3</v>
          </cell>
          <cell r="P102">
            <v>5</v>
          </cell>
          <cell r="Q102">
            <v>7</v>
          </cell>
          <cell r="R102">
            <v>1.01</v>
          </cell>
          <cell r="S102">
            <v>1.1100000000000001</v>
          </cell>
          <cell r="T102">
            <v>0.11</v>
          </cell>
          <cell r="U102">
            <v>0.21</v>
          </cell>
          <cell r="V102">
            <v>0.2</v>
          </cell>
          <cell r="W102">
            <v>0.12</v>
          </cell>
          <cell r="X102">
            <v>0.11</v>
          </cell>
          <cell r="Y102">
            <v>0.111</v>
          </cell>
          <cell r="Z102">
            <v>0</v>
          </cell>
          <cell r="AA102">
            <v>0</v>
          </cell>
          <cell r="AB102">
            <v>10</v>
          </cell>
          <cell r="AC102">
            <v>30</v>
          </cell>
          <cell r="AD102">
            <v>2</v>
          </cell>
          <cell r="AE102">
            <v>0</v>
          </cell>
          <cell r="AF102">
            <v>0</v>
          </cell>
          <cell r="AG102">
            <v>0</v>
          </cell>
          <cell r="AH102">
            <v>37</v>
          </cell>
          <cell r="AI102">
            <v>0.05</v>
          </cell>
          <cell r="AJ102">
            <v>20</v>
          </cell>
          <cell r="AK102">
            <v>0</v>
          </cell>
          <cell r="AL102">
            <v>0</v>
          </cell>
          <cell r="AM102">
            <v>0</v>
          </cell>
          <cell r="AN102">
            <v>0</v>
          </cell>
          <cell r="AO102">
            <v>0</v>
          </cell>
          <cell r="AP102">
            <v>0</v>
          </cell>
          <cell r="AQ102">
            <v>0</v>
          </cell>
          <cell r="AR102">
            <v>0</v>
          </cell>
          <cell r="AS102">
            <v>0</v>
          </cell>
          <cell r="AT102">
            <v>0</v>
          </cell>
          <cell r="AU102" t="str">
            <v>tex_IE_Key006_01</v>
          </cell>
          <cell r="AV102" t="str">
            <v>ie_2001_01</v>
          </cell>
          <cell r="AW102" t="str">
            <v>Map_0002_02_Name</v>
          </cell>
          <cell r="AX102">
            <v>5.6000000000000001E-2</v>
          </cell>
          <cell r="AY102">
            <v>5.9499999999999997E-2</v>
          </cell>
          <cell r="AZ102">
            <v>6.4500000000000002E-2</v>
          </cell>
          <cell r="BA102">
            <v>7.1999999999999995E-2</v>
          </cell>
          <cell r="BB102">
            <v>8.5000000000000006E-2</v>
          </cell>
          <cell r="BC102">
            <v>9.9500000000000005E-2</v>
          </cell>
          <cell r="BD102">
            <v>0</v>
          </cell>
          <cell r="BE102">
            <v>2</v>
          </cell>
          <cell r="BF102">
            <v>2</v>
          </cell>
        </row>
        <row r="103">
          <cell r="B103" t="str">
            <v>Key_02_02_02</v>
          </cell>
          <cell r="C103">
            <v>5</v>
          </cell>
          <cell r="D103">
            <v>11.344368660000001</v>
          </cell>
          <cell r="E103">
            <v>0.2</v>
          </cell>
          <cell r="F103">
            <v>4</v>
          </cell>
          <cell r="G103">
            <v>6</v>
          </cell>
          <cell r="H103">
            <v>2</v>
          </cell>
          <cell r="I103">
            <v>0</v>
          </cell>
          <cell r="J103">
            <v>0</v>
          </cell>
          <cell r="K103">
            <v>0</v>
          </cell>
          <cell r="L103">
            <v>1225</v>
          </cell>
          <cell r="M103">
            <v>0</v>
          </cell>
          <cell r="N103" t="str">
            <v>Key_Silver</v>
          </cell>
          <cell r="O103">
            <v>0.3</v>
          </cell>
          <cell r="P103">
            <v>5</v>
          </cell>
          <cell r="Q103">
            <v>7</v>
          </cell>
          <cell r="R103">
            <v>1.01</v>
          </cell>
          <cell r="S103">
            <v>1.1100000000000001</v>
          </cell>
          <cell r="T103">
            <v>0.11</v>
          </cell>
          <cell r="U103">
            <v>0.21</v>
          </cell>
          <cell r="V103">
            <v>0.2</v>
          </cell>
          <cell r="W103">
            <v>0.12</v>
          </cell>
          <cell r="X103">
            <v>0.11</v>
          </cell>
          <cell r="Y103">
            <v>0.111</v>
          </cell>
          <cell r="Z103">
            <v>0</v>
          </cell>
          <cell r="AA103">
            <v>0</v>
          </cell>
          <cell r="AB103">
            <v>10</v>
          </cell>
          <cell r="AC103">
            <v>30</v>
          </cell>
          <cell r="AD103">
            <v>2</v>
          </cell>
          <cell r="AE103">
            <v>0</v>
          </cell>
          <cell r="AF103">
            <v>0</v>
          </cell>
          <cell r="AG103">
            <v>0</v>
          </cell>
          <cell r="AH103">
            <v>37</v>
          </cell>
          <cell r="AI103">
            <v>0.05</v>
          </cell>
          <cell r="AJ103">
            <v>25</v>
          </cell>
          <cell r="AK103">
            <v>0</v>
          </cell>
          <cell r="AL103">
            <v>0</v>
          </cell>
          <cell r="AM103">
            <v>0</v>
          </cell>
          <cell r="AN103">
            <v>0</v>
          </cell>
          <cell r="AO103">
            <v>0</v>
          </cell>
          <cell r="AP103">
            <v>0</v>
          </cell>
          <cell r="AQ103">
            <v>0</v>
          </cell>
          <cell r="AR103">
            <v>0</v>
          </cell>
          <cell r="AS103">
            <v>0</v>
          </cell>
          <cell r="AT103">
            <v>0</v>
          </cell>
          <cell r="AU103" t="str">
            <v>tex_IE_Key006_01</v>
          </cell>
          <cell r="AV103" t="str">
            <v>ie_2001_02</v>
          </cell>
          <cell r="AW103" t="str">
            <v>Map_0002_02_Name</v>
          </cell>
          <cell r="AX103">
            <v>5.6000000000000001E-2</v>
          </cell>
          <cell r="AY103">
            <v>5.9499999999999997E-2</v>
          </cell>
          <cell r="AZ103">
            <v>6.4500000000000002E-2</v>
          </cell>
          <cell r="BA103">
            <v>7.1999999999999995E-2</v>
          </cell>
          <cell r="BB103">
            <v>8.5000000000000006E-2</v>
          </cell>
          <cell r="BC103">
            <v>9.9500000000000005E-2</v>
          </cell>
          <cell r="BD103">
            <v>0</v>
          </cell>
          <cell r="BE103">
            <v>2</v>
          </cell>
          <cell r="BF103">
            <v>2</v>
          </cell>
        </row>
        <row r="104">
          <cell r="B104" t="str">
            <v>Key_02_02_03</v>
          </cell>
          <cell r="C104">
            <v>5</v>
          </cell>
          <cell r="D104">
            <v>5.23114013</v>
          </cell>
          <cell r="E104">
            <v>0.5</v>
          </cell>
          <cell r="F104">
            <v>5</v>
          </cell>
          <cell r="G104">
            <v>6</v>
          </cell>
          <cell r="H104">
            <v>2</v>
          </cell>
          <cell r="I104">
            <v>0</v>
          </cell>
          <cell r="J104">
            <v>0</v>
          </cell>
          <cell r="K104">
            <v>0</v>
          </cell>
          <cell r="L104">
            <v>1750</v>
          </cell>
          <cell r="M104">
            <v>0</v>
          </cell>
          <cell r="N104" t="str">
            <v>Key_King</v>
          </cell>
          <cell r="O104">
            <v>0.3</v>
          </cell>
          <cell r="P104">
            <v>5</v>
          </cell>
          <cell r="Q104">
            <v>7</v>
          </cell>
          <cell r="R104">
            <v>1.01</v>
          </cell>
          <cell r="S104">
            <v>1.1100000000000001</v>
          </cell>
          <cell r="T104">
            <v>0.11</v>
          </cell>
          <cell r="U104">
            <v>0.21</v>
          </cell>
          <cell r="V104">
            <v>0.2</v>
          </cell>
          <cell r="W104">
            <v>0.12</v>
          </cell>
          <cell r="X104">
            <v>0.11</v>
          </cell>
          <cell r="Y104">
            <v>0.111</v>
          </cell>
          <cell r="Z104">
            <v>0</v>
          </cell>
          <cell r="AA104">
            <v>0</v>
          </cell>
          <cell r="AB104">
            <v>10</v>
          </cell>
          <cell r="AC104">
            <v>30</v>
          </cell>
          <cell r="AD104">
            <v>2</v>
          </cell>
          <cell r="AE104">
            <v>0</v>
          </cell>
          <cell r="AF104">
            <v>0</v>
          </cell>
          <cell r="AG104">
            <v>0</v>
          </cell>
          <cell r="AH104">
            <v>37</v>
          </cell>
          <cell r="AI104">
            <v>0.05</v>
          </cell>
          <cell r="AJ104">
            <v>30</v>
          </cell>
          <cell r="AK104">
            <v>0</v>
          </cell>
          <cell r="AL104">
            <v>0</v>
          </cell>
          <cell r="AM104">
            <v>0</v>
          </cell>
          <cell r="AN104">
            <v>0</v>
          </cell>
          <cell r="AO104">
            <v>0</v>
          </cell>
          <cell r="AP104">
            <v>0</v>
          </cell>
          <cell r="AQ104">
            <v>0</v>
          </cell>
          <cell r="AR104">
            <v>0</v>
          </cell>
          <cell r="AS104">
            <v>0</v>
          </cell>
          <cell r="AT104">
            <v>0</v>
          </cell>
          <cell r="AU104" t="str">
            <v>tex_IE_Key006_01</v>
          </cell>
          <cell r="AV104" t="str">
            <v>ie_2001_03</v>
          </cell>
          <cell r="AW104" t="str">
            <v>Map_0002_02_Name</v>
          </cell>
          <cell r="AX104">
            <v>5.6000000000000001E-2</v>
          </cell>
          <cell r="AY104">
            <v>5.9499999999999997E-2</v>
          </cell>
          <cell r="AZ104">
            <v>6.4500000000000002E-2</v>
          </cell>
          <cell r="BA104">
            <v>7.1999999999999995E-2</v>
          </cell>
          <cell r="BB104">
            <v>8.5000000000000006E-2</v>
          </cell>
          <cell r="BC104">
            <v>9.9500000000000005E-2</v>
          </cell>
          <cell r="BD104">
            <v>0</v>
          </cell>
          <cell r="BE104">
            <v>2</v>
          </cell>
          <cell r="BF104">
            <v>2</v>
          </cell>
        </row>
        <row r="105">
          <cell r="B105" t="str">
            <v>Key_02_03_01</v>
          </cell>
          <cell r="C105">
            <v>5</v>
          </cell>
          <cell r="D105">
            <v>0.54094214500000004</v>
          </cell>
          <cell r="E105">
            <v>0.5</v>
          </cell>
          <cell r="F105">
            <v>3</v>
          </cell>
          <cell r="G105">
            <v>6</v>
          </cell>
          <cell r="H105">
            <v>2</v>
          </cell>
          <cell r="I105">
            <v>0</v>
          </cell>
          <cell r="J105">
            <v>0</v>
          </cell>
          <cell r="K105">
            <v>0</v>
          </cell>
          <cell r="L105">
            <v>875</v>
          </cell>
          <cell r="M105">
            <v>0</v>
          </cell>
          <cell r="N105" t="str">
            <v>Key_Copper</v>
          </cell>
          <cell r="O105">
            <v>0.3</v>
          </cell>
          <cell r="P105">
            <v>5</v>
          </cell>
          <cell r="Q105">
            <v>7</v>
          </cell>
          <cell r="R105">
            <v>1.01</v>
          </cell>
          <cell r="S105">
            <v>1.1100000000000001</v>
          </cell>
          <cell r="T105">
            <v>0.11</v>
          </cell>
          <cell r="U105">
            <v>0.21</v>
          </cell>
          <cell r="V105">
            <v>0.2</v>
          </cell>
          <cell r="W105">
            <v>0.12</v>
          </cell>
          <cell r="X105">
            <v>0.11</v>
          </cell>
          <cell r="Y105">
            <v>0.111</v>
          </cell>
          <cell r="Z105">
            <v>0</v>
          </cell>
          <cell r="AA105">
            <v>0</v>
          </cell>
          <cell r="AB105">
            <v>10</v>
          </cell>
          <cell r="AC105">
            <v>30</v>
          </cell>
          <cell r="AD105">
            <v>2</v>
          </cell>
          <cell r="AE105">
            <v>0</v>
          </cell>
          <cell r="AF105">
            <v>0</v>
          </cell>
          <cell r="AG105">
            <v>0</v>
          </cell>
          <cell r="AH105">
            <v>37</v>
          </cell>
          <cell r="AI105">
            <v>0.05</v>
          </cell>
          <cell r="AJ105">
            <v>20</v>
          </cell>
          <cell r="AK105">
            <v>0</v>
          </cell>
          <cell r="AL105">
            <v>0</v>
          </cell>
          <cell r="AM105">
            <v>0</v>
          </cell>
          <cell r="AN105">
            <v>0</v>
          </cell>
          <cell r="AO105">
            <v>0</v>
          </cell>
          <cell r="AP105">
            <v>0</v>
          </cell>
          <cell r="AQ105">
            <v>0</v>
          </cell>
          <cell r="AR105">
            <v>0</v>
          </cell>
          <cell r="AS105">
            <v>0</v>
          </cell>
          <cell r="AT105">
            <v>0</v>
          </cell>
          <cell r="AU105" t="str">
            <v>tex_IE_Key006_01</v>
          </cell>
          <cell r="AV105" t="str">
            <v>ie_2001_04</v>
          </cell>
          <cell r="AW105" t="str">
            <v>Map_0002_03_Name</v>
          </cell>
          <cell r="AX105">
            <v>5.6000000000000001E-2</v>
          </cell>
          <cell r="AY105">
            <v>5.9499999999999997E-2</v>
          </cell>
          <cell r="AZ105">
            <v>6.4500000000000002E-2</v>
          </cell>
          <cell r="BA105">
            <v>7.1999999999999995E-2</v>
          </cell>
          <cell r="BB105">
            <v>8.5000000000000006E-2</v>
          </cell>
          <cell r="BC105">
            <v>9.9500000000000005E-2</v>
          </cell>
          <cell r="BD105">
            <v>0</v>
          </cell>
          <cell r="BE105">
            <v>2</v>
          </cell>
          <cell r="BF105">
            <v>2</v>
          </cell>
        </row>
        <row r="106">
          <cell r="B106" t="str">
            <v>Key_02_03_02</v>
          </cell>
          <cell r="C106">
            <v>5</v>
          </cell>
          <cell r="D106">
            <v>0.91216597899999996</v>
          </cell>
          <cell r="E106">
            <v>0.5</v>
          </cell>
          <cell r="F106">
            <v>4</v>
          </cell>
          <cell r="G106">
            <v>6</v>
          </cell>
          <cell r="H106">
            <v>2</v>
          </cell>
          <cell r="I106">
            <v>0</v>
          </cell>
          <cell r="J106">
            <v>0</v>
          </cell>
          <cell r="K106">
            <v>0</v>
          </cell>
          <cell r="L106">
            <v>1225</v>
          </cell>
          <cell r="M106">
            <v>0</v>
          </cell>
          <cell r="N106" t="str">
            <v>Key_Silver</v>
          </cell>
          <cell r="O106">
            <v>0.3</v>
          </cell>
          <cell r="P106">
            <v>5</v>
          </cell>
          <cell r="Q106">
            <v>7</v>
          </cell>
          <cell r="R106">
            <v>1.01</v>
          </cell>
          <cell r="S106">
            <v>1.1100000000000001</v>
          </cell>
          <cell r="T106">
            <v>0.11</v>
          </cell>
          <cell r="U106">
            <v>0.21</v>
          </cell>
          <cell r="V106">
            <v>0.2</v>
          </cell>
          <cell r="W106">
            <v>0.12</v>
          </cell>
          <cell r="X106">
            <v>0.11</v>
          </cell>
          <cell r="Y106">
            <v>0.111</v>
          </cell>
          <cell r="Z106">
            <v>0</v>
          </cell>
          <cell r="AA106">
            <v>0</v>
          </cell>
          <cell r="AB106">
            <v>10</v>
          </cell>
          <cell r="AC106">
            <v>30</v>
          </cell>
          <cell r="AD106">
            <v>2</v>
          </cell>
          <cell r="AE106">
            <v>0</v>
          </cell>
          <cell r="AF106">
            <v>0</v>
          </cell>
          <cell r="AG106">
            <v>0</v>
          </cell>
          <cell r="AH106">
            <v>37</v>
          </cell>
          <cell r="AI106">
            <v>0.05</v>
          </cell>
          <cell r="AJ106">
            <v>25</v>
          </cell>
          <cell r="AK106">
            <v>0</v>
          </cell>
          <cell r="AL106">
            <v>0</v>
          </cell>
          <cell r="AM106">
            <v>0</v>
          </cell>
          <cell r="AN106">
            <v>0</v>
          </cell>
          <cell r="AO106">
            <v>0</v>
          </cell>
          <cell r="AP106">
            <v>0</v>
          </cell>
          <cell r="AQ106">
            <v>0</v>
          </cell>
          <cell r="AR106">
            <v>0</v>
          </cell>
          <cell r="AS106">
            <v>0</v>
          </cell>
          <cell r="AT106">
            <v>0</v>
          </cell>
          <cell r="AU106" t="str">
            <v>tex_IE_Key006_01</v>
          </cell>
          <cell r="AV106" t="str">
            <v>ie_2001_05</v>
          </cell>
          <cell r="AW106" t="str">
            <v>Map_0002_03_Name</v>
          </cell>
          <cell r="AX106">
            <v>5.6000000000000001E-2</v>
          </cell>
          <cell r="AY106">
            <v>5.9499999999999997E-2</v>
          </cell>
          <cell r="AZ106">
            <v>6.4500000000000002E-2</v>
          </cell>
          <cell r="BA106">
            <v>7.1999999999999995E-2</v>
          </cell>
          <cell r="BB106">
            <v>8.5000000000000006E-2</v>
          </cell>
          <cell r="BC106">
            <v>9.9500000000000005E-2</v>
          </cell>
          <cell r="BD106">
            <v>0</v>
          </cell>
          <cell r="BE106">
            <v>2</v>
          </cell>
          <cell r="BF106">
            <v>2</v>
          </cell>
        </row>
        <row r="107">
          <cell r="B107" t="str">
            <v>Key_02_03_03</v>
          </cell>
          <cell r="C107">
            <v>5</v>
          </cell>
          <cell r="D107">
            <v>10.34067334</v>
          </cell>
          <cell r="E107">
            <v>0.5</v>
          </cell>
          <cell r="F107">
            <v>5</v>
          </cell>
          <cell r="G107">
            <v>6</v>
          </cell>
          <cell r="H107">
            <v>2</v>
          </cell>
          <cell r="I107">
            <v>0</v>
          </cell>
          <cell r="J107">
            <v>0</v>
          </cell>
          <cell r="K107">
            <v>0</v>
          </cell>
          <cell r="L107">
            <v>1750</v>
          </cell>
          <cell r="M107">
            <v>0</v>
          </cell>
          <cell r="N107" t="str">
            <v>Key_King</v>
          </cell>
          <cell r="O107">
            <v>0.3</v>
          </cell>
          <cell r="P107">
            <v>5</v>
          </cell>
          <cell r="Q107">
            <v>7</v>
          </cell>
          <cell r="R107">
            <v>1.01</v>
          </cell>
          <cell r="S107">
            <v>1.1100000000000001</v>
          </cell>
          <cell r="T107">
            <v>0.11</v>
          </cell>
          <cell r="U107">
            <v>0.21</v>
          </cell>
          <cell r="V107">
            <v>0.2</v>
          </cell>
          <cell r="W107">
            <v>0.12</v>
          </cell>
          <cell r="X107">
            <v>0.11</v>
          </cell>
          <cell r="Y107">
            <v>0.111</v>
          </cell>
          <cell r="Z107">
            <v>0</v>
          </cell>
          <cell r="AA107">
            <v>0</v>
          </cell>
          <cell r="AB107">
            <v>10</v>
          </cell>
          <cell r="AC107">
            <v>30</v>
          </cell>
          <cell r="AD107">
            <v>2</v>
          </cell>
          <cell r="AE107">
            <v>0</v>
          </cell>
          <cell r="AF107">
            <v>0</v>
          </cell>
          <cell r="AG107">
            <v>0</v>
          </cell>
          <cell r="AH107">
            <v>37</v>
          </cell>
          <cell r="AI107">
            <v>0.05</v>
          </cell>
          <cell r="AJ107">
            <v>30</v>
          </cell>
          <cell r="AK107">
            <v>0</v>
          </cell>
          <cell r="AL107">
            <v>0</v>
          </cell>
          <cell r="AM107">
            <v>0</v>
          </cell>
          <cell r="AN107">
            <v>0</v>
          </cell>
          <cell r="AO107">
            <v>0</v>
          </cell>
          <cell r="AP107">
            <v>0</v>
          </cell>
          <cell r="AQ107">
            <v>0</v>
          </cell>
          <cell r="AR107">
            <v>0</v>
          </cell>
          <cell r="AS107">
            <v>0</v>
          </cell>
          <cell r="AT107">
            <v>0</v>
          </cell>
          <cell r="AU107" t="str">
            <v>tex_IE_Key006_01</v>
          </cell>
          <cell r="AV107" t="str">
            <v>ie_2001_06</v>
          </cell>
          <cell r="AW107" t="str">
            <v>Map_0002_03_Name</v>
          </cell>
          <cell r="AX107">
            <v>5.6000000000000001E-2</v>
          </cell>
          <cell r="AY107">
            <v>5.9499999999999997E-2</v>
          </cell>
          <cell r="AZ107">
            <v>6.4500000000000002E-2</v>
          </cell>
          <cell r="BA107">
            <v>7.1999999999999995E-2</v>
          </cell>
          <cell r="BB107">
            <v>8.5000000000000006E-2</v>
          </cell>
          <cell r="BC107">
            <v>9.9500000000000005E-2</v>
          </cell>
          <cell r="BD107">
            <v>0</v>
          </cell>
          <cell r="BE107">
            <v>2</v>
          </cell>
          <cell r="BF107">
            <v>2</v>
          </cell>
        </row>
        <row r="108">
          <cell r="B108" t="str">
            <v>Fish_03_01_01</v>
          </cell>
          <cell r="C108">
            <v>5</v>
          </cell>
          <cell r="D108">
            <v>0.12664232</v>
          </cell>
          <cell r="E108">
            <v>0.1</v>
          </cell>
          <cell r="F108">
            <v>3</v>
          </cell>
          <cell r="G108">
            <v>0</v>
          </cell>
          <cell r="H108">
            <v>3</v>
          </cell>
          <cell r="I108">
            <v>5</v>
          </cell>
          <cell r="J108">
            <v>6</v>
          </cell>
          <cell r="K108">
            <v>15</v>
          </cell>
          <cell r="L108">
            <v>875</v>
          </cell>
          <cell r="M108">
            <v>0</v>
          </cell>
          <cell r="N108" t="str">
            <v>Fish_03_01_01</v>
          </cell>
          <cell r="O108">
            <v>1</v>
          </cell>
          <cell r="P108">
            <v>6</v>
          </cell>
          <cell r="Q108">
            <v>8</v>
          </cell>
          <cell r="R108">
            <v>1</v>
          </cell>
          <cell r="S108">
            <v>1.1000000000000001</v>
          </cell>
          <cell r="T108">
            <v>0.1</v>
          </cell>
          <cell r="U108">
            <v>0.2</v>
          </cell>
          <cell r="V108">
            <v>0.1</v>
          </cell>
          <cell r="W108">
            <v>0.11</v>
          </cell>
          <cell r="X108">
            <v>0.1</v>
          </cell>
          <cell r="Y108">
            <v>0.11</v>
          </cell>
          <cell r="Z108">
            <v>50</v>
          </cell>
          <cell r="AA108">
            <v>25</v>
          </cell>
          <cell r="AB108">
            <v>0</v>
          </cell>
          <cell r="AC108">
            <v>50</v>
          </cell>
          <cell r="AD108">
            <v>1</v>
          </cell>
          <cell r="AE108">
            <v>0</v>
          </cell>
          <cell r="AF108">
            <v>0</v>
          </cell>
          <cell r="AG108">
            <v>0</v>
          </cell>
          <cell r="AH108">
            <v>51</v>
          </cell>
          <cell r="AI108">
            <v>0.05</v>
          </cell>
          <cell r="AJ108">
            <v>73</v>
          </cell>
          <cell r="AK108">
            <v>10</v>
          </cell>
          <cell r="AL108">
            <v>30</v>
          </cell>
          <cell r="AM108">
            <v>72</v>
          </cell>
          <cell r="AN108">
            <v>98</v>
          </cell>
          <cell r="AO108">
            <v>130</v>
          </cell>
          <cell r="AP108">
            <v>176</v>
          </cell>
          <cell r="AQ108">
            <v>228</v>
          </cell>
          <cell r="AR108">
            <v>293</v>
          </cell>
          <cell r="AS108">
            <v>358</v>
          </cell>
          <cell r="AT108">
            <v>0</v>
          </cell>
          <cell r="AU108" t="str">
            <v>tex_0019_0074</v>
          </cell>
          <cell r="AV108" t="str">
            <v>Fish_03_01_01</v>
          </cell>
          <cell r="AW108" t="str">
            <v>Map_0003_01_Name</v>
          </cell>
          <cell r="AX108">
            <v>0.56100000000000005</v>
          </cell>
          <cell r="AY108">
            <v>0.59670000000000001</v>
          </cell>
          <cell r="AZ108">
            <v>0.64770000000000005</v>
          </cell>
          <cell r="BA108">
            <v>0.72419999999999995</v>
          </cell>
          <cell r="BB108">
            <v>0.85680000000000001</v>
          </cell>
          <cell r="BC108">
            <v>1.0046999999999999</v>
          </cell>
          <cell r="BD108">
            <v>0</v>
          </cell>
          <cell r="BE108">
            <v>5.4446000000000003</v>
          </cell>
          <cell r="BF108">
            <v>3</v>
          </cell>
        </row>
        <row r="109">
          <cell r="B109" t="str">
            <v>Fish_03_01_02</v>
          </cell>
          <cell r="C109">
            <v>5</v>
          </cell>
          <cell r="D109">
            <v>0.18708644199999999</v>
          </cell>
          <cell r="E109">
            <v>0.1</v>
          </cell>
          <cell r="F109">
            <v>3</v>
          </cell>
          <cell r="G109">
            <v>0</v>
          </cell>
          <cell r="H109">
            <v>3</v>
          </cell>
          <cell r="I109">
            <v>1</v>
          </cell>
          <cell r="J109">
            <v>6</v>
          </cell>
          <cell r="K109">
            <v>15</v>
          </cell>
          <cell r="L109">
            <v>875</v>
          </cell>
          <cell r="M109">
            <v>0</v>
          </cell>
          <cell r="N109" t="str">
            <v>Fish_03_01_02</v>
          </cell>
          <cell r="O109">
            <v>1.3</v>
          </cell>
          <cell r="P109">
            <v>6</v>
          </cell>
          <cell r="Q109">
            <v>8</v>
          </cell>
          <cell r="R109">
            <v>1</v>
          </cell>
          <cell r="S109">
            <v>1.1000000000000001</v>
          </cell>
          <cell r="T109">
            <v>0.1</v>
          </cell>
          <cell r="U109">
            <v>0.2</v>
          </cell>
          <cell r="V109">
            <v>0.1</v>
          </cell>
          <cell r="W109">
            <v>0.11</v>
          </cell>
          <cell r="X109">
            <v>0.1</v>
          </cell>
          <cell r="Y109">
            <v>0.11</v>
          </cell>
          <cell r="Z109">
            <v>50</v>
          </cell>
          <cell r="AA109">
            <v>25</v>
          </cell>
          <cell r="AB109">
            <v>0</v>
          </cell>
          <cell r="AC109">
            <v>50</v>
          </cell>
          <cell r="AD109">
            <v>1</v>
          </cell>
          <cell r="AE109">
            <v>0</v>
          </cell>
          <cell r="AF109">
            <v>0</v>
          </cell>
          <cell r="AG109">
            <v>0</v>
          </cell>
          <cell r="AH109">
            <v>51</v>
          </cell>
          <cell r="AI109">
            <v>0.05</v>
          </cell>
          <cell r="AJ109">
            <v>73</v>
          </cell>
          <cell r="AK109">
            <v>10</v>
          </cell>
          <cell r="AL109">
            <v>18</v>
          </cell>
          <cell r="AM109">
            <v>69</v>
          </cell>
          <cell r="AN109">
            <v>94</v>
          </cell>
          <cell r="AO109">
            <v>125</v>
          </cell>
          <cell r="AP109">
            <v>169</v>
          </cell>
          <cell r="AQ109">
            <v>219</v>
          </cell>
          <cell r="AR109">
            <v>282</v>
          </cell>
          <cell r="AS109">
            <v>344</v>
          </cell>
          <cell r="AT109">
            <v>0</v>
          </cell>
          <cell r="AU109" t="str">
            <v>tex_0027_0038</v>
          </cell>
          <cell r="AV109" t="str">
            <v>Fish_03_01_02</v>
          </cell>
          <cell r="AW109" t="str">
            <v>Map_0003_01_Name</v>
          </cell>
          <cell r="AX109">
            <v>0.46200000000000002</v>
          </cell>
          <cell r="AY109">
            <v>0.4914</v>
          </cell>
          <cell r="AZ109">
            <v>0.53339999999999999</v>
          </cell>
          <cell r="BA109">
            <v>0.59640000000000004</v>
          </cell>
          <cell r="BB109">
            <v>0.7056</v>
          </cell>
          <cell r="BC109">
            <v>0.82740000000000002</v>
          </cell>
          <cell r="BD109">
            <v>0</v>
          </cell>
          <cell r="BE109">
            <v>6.5335999999999999</v>
          </cell>
          <cell r="BF109">
            <v>4</v>
          </cell>
        </row>
        <row r="110">
          <cell r="B110" t="str">
            <v>Fish_03_01_03</v>
          </cell>
          <cell r="C110">
            <v>5</v>
          </cell>
          <cell r="D110">
            <v>0.35186803300000002</v>
          </cell>
          <cell r="E110">
            <v>0.1</v>
          </cell>
          <cell r="F110">
            <v>4</v>
          </cell>
          <cell r="G110">
            <v>0</v>
          </cell>
          <cell r="H110">
            <v>3</v>
          </cell>
          <cell r="I110">
            <v>3</v>
          </cell>
          <cell r="J110">
            <v>10</v>
          </cell>
          <cell r="K110">
            <v>15</v>
          </cell>
          <cell r="L110">
            <v>1225</v>
          </cell>
          <cell r="M110">
            <v>0</v>
          </cell>
          <cell r="N110" t="str">
            <v>Fish_03_01_03</v>
          </cell>
          <cell r="O110">
            <v>1.3</v>
          </cell>
          <cell r="P110">
            <v>6</v>
          </cell>
          <cell r="Q110">
            <v>8</v>
          </cell>
          <cell r="R110">
            <v>1</v>
          </cell>
          <cell r="S110">
            <v>1.1000000000000001</v>
          </cell>
          <cell r="T110">
            <v>0.1</v>
          </cell>
          <cell r="U110">
            <v>0.2</v>
          </cell>
          <cell r="V110">
            <v>0.1</v>
          </cell>
          <cell r="W110">
            <v>0.11</v>
          </cell>
          <cell r="X110">
            <v>0.1</v>
          </cell>
          <cell r="Y110">
            <v>0.11</v>
          </cell>
          <cell r="Z110">
            <v>30</v>
          </cell>
          <cell r="AA110">
            <v>15</v>
          </cell>
          <cell r="AB110">
            <v>0</v>
          </cell>
          <cell r="AC110">
            <v>50</v>
          </cell>
          <cell r="AD110">
            <v>1</v>
          </cell>
          <cell r="AE110">
            <v>0</v>
          </cell>
          <cell r="AF110">
            <v>0</v>
          </cell>
          <cell r="AG110">
            <v>0</v>
          </cell>
          <cell r="AH110">
            <v>56</v>
          </cell>
          <cell r="AI110">
            <v>0.05</v>
          </cell>
          <cell r="AJ110">
            <v>90</v>
          </cell>
          <cell r="AK110">
            <v>10</v>
          </cell>
          <cell r="AL110">
            <v>30</v>
          </cell>
          <cell r="AM110">
            <v>59</v>
          </cell>
          <cell r="AN110">
            <v>81</v>
          </cell>
          <cell r="AO110">
            <v>107</v>
          </cell>
          <cell r="AP110">
            <v>145</v>
          </cell>
          <cell r="AQ110">
            <v>188</v>
          </cell>
          <cell r="AR110">
            <v>241</v>
          </cell>
          <cell r="AS110">
            <v>295</v>
          </cell>
          <cell r="AT110">
            <v>0</v>
          </cell>
          <cell r="AU110" t="str">
            <v>tex_0047_0086</v>
          </cell>
          <cell r="AV110" t="str">
            <v>Fish_03_01_03</v>
          </cell>
          <cell r="AW110" t="str">
            <v>Map_0003_01_Name</v>
          </cell>
          <cell r="AX110">
            <v>0.35199999999999998</v>
          </cell>
          <cell r="AY110">
            <v>0.37440000000000001</v>
          </cell>
          <cell r="AZ110">
            <v>0.40639999999999998</v>
          </cell>
          <cell r="BA110">
            <v>0.45440000000000003</v>
          </cell>
          <cell r="BB110">
            <v>0.53759999999999997</v>
          </cell>
          <cell r="BC110">
            <v>0.63039999999999996</v>
          </cell>
          <cell r="BD110">
            <v>0</v>
          </cell>
          <cell r="BE110">
            <v>5.4446000000000003</v>
          </cell>
          <cell r="BF110">
            <v>1.5</v>
          </cell>
        </row>
        <row r="111">
          <cell r="B111" t="str">
            <v>Fish_03_01_04</v>
          </cell>
          <cell r="C111">
            <v>5</v>
          </cell>
          <cell r="D111">
            <v>0.39698570399999999</v>
          </cell>
          <cell r="E111">
            <v>0.1</v>
          </cell>
          <cell r="F111">
            <v>2</v>
          </cell>
          <cell r="G111">
            <v>0</v>
          </cell>
          <cell r="H111">
            <v>4</v>
          </cell>
          <cell r="I111">
            <v>10</v>
          </cell>
          <cell r="J111">
            <v>15</v>
          </cell>
          <cell r="K111">
            <v>15</v>
          </cell>
          <cell r="L111">
            <v>700</v>
          </cell>
          <cell r="M111">
            <v>0</v>
          </cell>
          <cell r="N111" t="str">
            <v>Fish_03_01_04</v>
          </cell>
          <cell r="O111">
            <v>0.9</v>
          </cell>
          <cell r="P111">
            <v>6</v>
          </cell>
          <cell r="Q111">
            <v>8</v>
          </cell>
          <cell r="R111">
            <v>1</v>
          </cell>
          <cell r="S111">
            <v>1.1000000000000001</v>
          </cell>
          <cell r="T111">
            <v>0.1</v>
          </cell>
          <cell r="U111">
            <v>0.2</v>
          </cell>
          <cell r="V111">
            <v>0.1</v>
          </cell>
          <cell r="W111">
            <v>0.11</v>
          </cell>
          <cell r="X111">
            <v>0.1</v>
          </cell>
          <cell r="Y111">
            <v>0.11</v>
          </cell>
          <cell r="Z111">
            <v>50</v>
          </cell>
          <cell r="AA111">
            <v>50</v>
          </cell>
          <cell r="AB111">
            <v>0</v>
          </cell>
          <cell r="AC111">
            <v>50</v>
          </cell>
          <cell r="AD111">
            <v>1</v>
          </cell>
          <cell r="AE111">
            <v>0</v>
          </cell>
          <cell r="AF111">
            <v>0</v>
          </cell>
          <cell r="AG111">
            <v>0</v>
          </cell>
          <cell r="AH111">
            <v>46</v>
          </cell>
          <cell r="AI111">
            <v>0.05</v>
          </cell>
          <cell r="AJ111">
            <v>56</v>
          </cell>
          <cell r="AK111">
            <v>10</v>
          </cell>
          <cell r="AL111">
            <v>3</v>
          </cell>
          <cell r="AM111">
            <v>79</v>
          </cell>
          <cell r="AN111">
            <v>107</v>
          </cell>
          <cell r="AO111">
            <v>142</v>
          </cell>
          <cell r="AP111">
            <v>192</v>
          </cell>
          <cell r="AQ111">
            <v>249</v>
          </cell>
          <cell r="AR111">
            <v>320</v>
          </cell>
          <cell r="AS111">
            <v>391</v>
          </cell>
          <cell r="AT111">
            <v>0</v>
          </cell>
          <cell r="AU111" t="str">
            <v>tex_0019_0074</v>
          </cell>
          <cell r="AV111" t="str">
            <v>Fish_03_01_04</v>
          </cell>
          <cell r="AW111" t="str">
            <v>Map_0003_01_Name</v>
          </cell>
          <cell r="AX111">
            <v>0.29699999999999999</v>
          </cell>
          <cell r="AY111">
            <v>0.31590000000000001</v>
          </cell>
          <cell r="AZ111">
            <v>0.34289999999999998</v>
          </cell>
          <cell r="BA111">
            <v>0.38340000000000002</v>
          </cell>
          <cell r="BB111">
            <v>0.4536</v>
          </cell>
          <cell r="BC111">
            <v>0.53190000000000004</v>
          </cell>
          <cell r="BD111">
            <v>0</v>
          </cell>
          <cell r="BE111">
            <v>6.5335999999999999</v>
          </cell>
          <cell r="BF111">
            <v>2</v>
          </cell>
        </row>
        <row r="112">
          <cell r="B112" t="str">
            <v>Fish_03_01_05</v>
          </cell>
          <cell r="C112">
            <v>5</v>
          </cell>
          <cell r="D112">
            <v>0.80166919199999997</v>
          </cell>
          <cell r="E112">
            <v>0.1</v>
          </cell>
          <cell r="F112">
            <v>2</v>
          </cell>
          <cell r="G112">
            <v>0</v>
          </cell>
          <cell r="H112">
            <v>4</v>
          </cell>
          <cell r="I112">
            <v>5</v>
          </cell>
          <cell r="J112">
            <v>6</v>
          </cell>
          <cell r="K112">
            <v>15</v>
          </cell>
          <cell r="L112">
            <v>700</v>
          </cell>
          <cell r="M112">
            <v>0</v>
          </cell>
          <cell r="N112" t="str">
            <v>Fish_03_01_05</v>
          </cell>
          <cell r="O112">
            <v>0.8</v>
          </cell>
          <cell r="P112">
            <v>6</v>
          </cell>
          <cell r="Q112">
            <v>8</v>
          </cell>
          <cell r="R112">
            <v>1</v>
          </cell>
          <cell r="S112">
            <v>1.1000000000000001</v>
          </cell>
          <cell r="T112">
            <v>0.1</v>
          </cell>
          <cell r="U112">
            <v>0.2</v>
          </cell>
          <cell r="V112">
            <v>0.1</v>
          </cell>
          <cell r="W112">
            <v>0.11</v>
          </cell>
          <cell r="X112">
            <v>0.1</v>
          </cell>
          <cell r="Y112">
            <v>0.11</v>
          </cell>
          <cell r="Z112">
            <v>50</v>
          </cell>
          <cell r="AA112">
            <v>50</v>
          </cell>
          <cell r="AB112">
            <v>0</v>
          </cell>
          <cell r="AC112">
            <v>50</v>
          </cell>
          <cell r="AD112">
            <v>1</v>
          </cell>
          <cell r="AE112">
            <v>0</v>
          </cell>
          <cell r="AF112">
            <v>0</v>
          </cell>
          <cell r="AG112">
            <v>0</v>
          </cell>
          <cell r="AH112">
            <v>46</v>
          </cell>
          <cell r="AI112">
            <v>0.05</v>
          </cell>
          <cell r="AJ112">
            <v>56</v>
          </cell>
          <cell r="AK112">
            <v>10</v>
          </cell>
          <cell r="AL112">
            <v>6</v>
          </cell>
          <cell r="AM112">
            <v>79</v>
          </cell>
          <cell r="AN112">
            <v>107</v>
          </cell>
          <cell r="AO112">
            <v>142</v>
          </cell>
          <cell r="AP112">
            <v>192</v>
          </cell>
          <cell r="AQ112">
            <v>249</v>
          </cell>
          <cell r="AR112">
            <v>320</v>
          </cell>
          <cell r="AS112">
            <v>391</v>
          </cell>
          <cell r="AT112">
            <v>0</v>
          </cell>
          <cell r="AU112" t="str">
            <v>tex_0075_0076</v>
          </cell>
          <cell r="AV112" t="str">
            <v>Fish_03_01_05</v>
          </cell>
          <cell r="AW112" t="str">
            <v>Map_0003_01_Name</v>
          </cell>
          <cell r="AX112">
            <v>0.20899999999999999</v>
          </cell>
          <cell r="AY112">
            <v>0.2223</v>
          </cell>
          <cell r="AZ112">
            <v>0.24129999999999999</v>
          </cell>
          <cell r="BA112">
            <v>0.26979999999999998</v>
          </cell>
          <cell r="BB112">
            <v>0.31919999999999998</v>
          </cell>
          <cell r="BC112">
            <v>0.37430000000000002</v>
          </cell>
          <cell r="BD112">
            <v>0</v>
          </cell>
          <cell r="BE112">
            <v>5.4446000000000003</v>
          </cell>
          <cell r="BF112">
            <v>1.5</v>
          </cell>
        </row>
        <row r="113">
          <cell r="B113" t="str">
            <v>Fish_03_01_06</v>
          </cell>
          <cell r="C113">
            <v>5</v>
          </cell>
          <cell r="D113">
            <v>1.798188535</v>
          </cell>
          <cell r="E113">
            <v>0.1</v>
          </cell>
          <cell r="F113">
            <v>1</v>
          </cell>
          <cell r="G113">
            <v>0</v>
          </cell>
          <cell r="H113">
            <v>5</v>
          </cell>
          <cell r="I113">
            <v>10</v>
          </cell>
          <cell r="J113">
            <v>15</v>
          </cell>
          <cell r="K113">
            <v>15</v>
          </cell>
          <cell r="L113">
            <v>525</v>
          </cell>
          <cell r="M113">
            <v>0</v>
          </cell>
          <cell r="N113" t="str">
            <v>Fish_03_01_06</v>
          </cell>
          <cell r="O113">
            <v>1.5</v>
          </cell>
          <cell r="P113">
            <v>6</v>
          </cell>
          <cell r="Q113">
            <v>8</v>
          </cell>
          <cell r="R113">
            <v>1</v>
          </cell>
          <cell r="S113">
            <v>1.1000000000000001</v>
          </cell>
          <cell r="T113">
            <v>0.1</v>
          </cell>
          <cell r="U113">
            <v>0.2</v>
          </cell>
          <cell r="V113">
            <v>0.1</v>
          </cell>
          <cell r="W113">
            <v>0.11</v>
          </cell>
          <cell r="X113">
            <v>0.1</v>
          </cell>
          <cell r="Y113">
            <v>0.11</v>
          </cell>
          <cell r="Z113">
            <v>100</v>
          </cell>
          <cell r="AA113">
            <v>100</v>
          </cell>
          <cell r="AB113">
            <v>0</v>
          </cell>
          <cell r="AC113">
            <v>50</v>
          </cell>
          <cell r="AD113">
            <v>1</v>
          </cell>
          <cell r="AE113">
            <v>0</v>
          </cell>
          <cell r="AF113">
            <v>0</v>
          </cell>
          <cell r="AG113">
            <v>0</v>
          </cell>
          <cell r="AH113">
            <v>41</v>
          </cell>
          <cell r="AI113">
            <v>0.05</v>
          </cell>
          <cell r="AJ113">
            <v>39</v>
          </cell>
          <cell r="AK113">
            <v>10</v>
          </cell>
          <cell r="AL113">
            <v>2</v>
          </cell>
          <cell r="AM113">
            <v>88</v>
          </cell>
          <cell r="AN113">
            <v>120</v>
          </cell>
          <cell r="AO113">
            <v>160</v>
          </cell>
          <cell r="AP113">
            <v>216</v>
          </cell>
          <cell r="AQ113">
            <v>280</v>
          </cell>
          <cell r="AR113">
            <v>360</v>
          </cell>
          <cell r="AS113">
            <v>440</v>
          </cell>
          <cell r="AT113">
            <v>0</v>
          </cell>
          <cell r="AU113" t="str">
            <v>tex_0084_0085</v>
          </cell>
          <cell r="AV113" t="str">
            <v>Fish_03_01_06</v>
          </cell>
          <cell r="AW113" t="str">
            <v>Map_0003_01_Name</v>
          </cell>
          <cell r="AX113">
            <v>0.13200000000000001</v>
          </cell>
          <cell r="AY113">
            <v>0.1404</v>
          </cell>
          <cell r="AZ113">
            <v>0.15240000000000001</v>
          </cell>
          <cell r="BA113">
            <v>0.1704</v>
          </cell>
          <cell r="BB113">
            <v>0.2016</v>
          </cell>
          <cell r="BC113">
            <v>0.2364</v>
          </cell>
          <cell r="BD113">
            <v>0</v>
          </cell>
          <cell r="BE113">
            <v>5.4446000000000003</v>
          </cell>
          <cell r="BF113">
            <v>1.5</v>
          </cell>
        </row>
        <row r="114">
          <cell r="B114" t="str">
            <v>Fish_03_01_07</v>
          </cell>
          <cell r="C114">
            <v>5</v>
          </cell>
          <cell r="D114">
            <v>0.81390287900000002</v>
          </cell>
          <cell r="E114">
            <v>2</v>
          </cell>
          <cell r="F114">
            <v>5</v>
          </cell>
          <cell r="G114">
            <v>6</v>
          </cell>
          <cell r="H114">
            <v>2</v>
          </cell>
          <cell r="I114">
            <v>5</v>
          </cell>
          <cell r="J114">
            <v>6</v>
          </cell>
          <cell r="K114">
            <v>15</v>
          </cell>
          <cell r="L114">
            <v>1750</v>
          </cell>
          <cell r="M114">
            <v>0</v>
          </cell>
          <cell r="N114" t="str">
            <v>Fish_03_01_07</v>
          </cell>
          <cell r="O114">
            <v>0.7</v>
          </cell>
          <cell r="P114">
            <v>6</v>
          </cell>
          <cell r="Q114">
            <v>8</v>
          </cell>
          <cell r="R114">
            <v>1</v>
          </cell>
          <cell r="S114">
            <v>1.1000000000000001</v>
          </cell>
          <cell r="T114">
            <v>0.1</v>
          </cell>
          <cell r="U114">
            <v>0.2</v>
          </cell>
          <cell r="V114">
            <v>0.1</v>
          </cell>
          <cell r="W114">
            <v>0.11</v>
          </cell>
          <cell r="X114">
            <v>0.1</v>
          </cell>
          <cell r="Y114">
            <v>0.11</v>
          </cell>
          <cell r="Z114">
            <v>30</v>
          </cell>
          <cell r="AA114">
            <v>15</v>
          </cell>
          <cell r="AB114">
            <v>0</v>
          </cell>
          <cell r="AC114">
            <v>50</v>
          </cell>
          <cell r="AD114">
            <v>1</v>
          </cell>
          <cell r="AE114">
            <v>0</v>
          </cell>
          <cell r="AF114">
            <v>0</v>
          </cell>
          <cell r="AG114">
            <v>0</v>
          </cell>
          <cell r="AH114">
            <v>61</v>
          </cell>
          <cell r="AI114">
            <v>0.05</v>
          </cell>
          <cell r="AJ114">
            <v>107</v>
          </cell>
          <cell r="AK114">
            <v>10</v>
          </cell>
          <cell r="AL114">
            <v>144</v>
          </cell>
          <cell r="AM114">
            <v>55</v>
          </cell>
          <cell r="AN114">
            <v>75</v>
          </cell>
          <cell r="AO114">
            <v>99</v>
          </cell>
          <cell r="AP114">
            <v>134</v>
          </cell>
          <cell r="AQ114">
            <v>174</v>
          </cell>
          <cell r="AR114">
            <v>223</v>
          </cell>
          <cell r="AS114">
            <v>273</v>
          </cell>
          <cell r="AT114">
            <v>0</v>
          </cell>
          <cell r="AU114" t="str">
            <v>tex_0103_0069</v>
          </cell>
          <cell r="AV114" t="str">
            <v>Fish_03_01_07</v>
          </cell>
          <cell r="AW114" t="str">
            <v>Map_0003_01_Name</v>
          </cell>
          <cell r="AX114">
            <v>5.5E-2</v>
          </cell>
          <cell r="AY114">
            <v>5.8500000000000003E-2</v>
          </cell>
          <cell r="AZ114">
            <v>6.3500000000000001E-2</v>
          </cell>
          <cell r="BA114">
            <v>7.0999999999999994E-2</v>
          </cell>
          <cell r="BB114">
            <v>8.4000000000000005E-2</v>
          </cell>
          <cell r="BC114">
            <v>9.8500000000000004E-2</v>
          </cell>
          <cell r="BD114">
            <v>0</v>
          </cell>
          <cell r="BE114">
            <v>1.8149</v>
          </cell>
          <cell r="BF114">
            <v>2</v>
          </cell>
        </row>
        <row r="115">
          <cell r="B115" t="str">
            <v>Fish_03_01_08</v>
          </cell>
          <cell r="C115">
            <v>5</v>
          </cell>
          <cell r="D115">
            <v>1.798188535</v>
          </cell>
          <cell r="E115">
            <v>0.1</v>
          </cell>
          <cell r="F115">
            <v>1</v>
          </cell>
          <cell r="G115">
            <v>0</v>
          </cell>
          <cell r="H115">
            <v>5</v>
          </cell>
          <cell r="I115">
            <v>5</v>
          </cell>
          <cell r="J115">
            <v>6</v>
          </cell>
          <cell r="K115">
            <v>15</v>
          </cell>
          <cell r="L115">
            <v>525</v>
          </cell>
          <cell r="M115">
            <v>0</v>
          </cell>
          <cell r="N115" t="str">
            <v>Fish_03_01_08</v>
          </cell>
          <cell r="O115">
            <v>1.2</v>
          </cell>
          <cell r="P115">
            <v>6</v>
          </cell>
          <cell r="Q115">
            <v>8</v>
          </cell>
          <cell r="R115">
            <v>1</v>
          </cell>
          <cell r="S115">
            <v>1.1000000000000001</v>
          </cell>
          <cell r="T115">
            <v>0.1</v>
          </cell>
          <cell r="U115">
            <v>0.2</v>
          </cell>
          <cell r="V115">
            <v>0.1</v>
          </cell>
          <cell r="W115">
            <v>0.11</v>
          </cell>
          <cell r="X115">
            <v>0.1</v>
          </cell>
          <cell r="Y115">
            <v>0.11</v>
          </cell>
          <cell r="Z115">
            <v>100</v>
          </cell>
          <cell r="AA115">
            <v>100</v>
          </cell>
          <cell r="AB115">
            <v>0</v>
          </cell>
          <cell r="AC115">
            <v>50</v>
          </cell>
          <cell r="AD115">
            <v>1</v>
          </cell>
          <cell r="AE115">
            <v>0</v>
          </cell>
          <cell r="AF115">
            <v>0</v>
          </cell>
          <cell r="AG115">
            <v>0</v>
          </cell>
          <cell r="AH115">
            <v>41</v>
          </cell>
          <cell r="AI115">
            <v>0.05</v>
          </cell>
          <cell r="AJ115">
            <v>39</v>
          </cell>
          <cell r="AK115">
            <v>10</v>
          </cell>
          <cell r="AL115">
            <v>2</v>
          </cell>
          <cell r="AM115">
            <v>88</v>
          </cell>
          <cell r="AN115">
            <v>120</v>
          </cell>
          <cell r="AO115">
            <v>160</v>
          </cell>
          <cell r="AP115">
            <v>216</v>
          </cell>
          <cell r="AQ115">
            <v>280</v>
          </cell>
          <cell r="AR115">
            <v>360</v>
          </cell>
          <cell r="AS115">
            <v>440</v>
          </cell>
          <cell r="AT115">
            <v>0</v>
          </cell>
          <cell r="AU115" t="str">
            <v>tex_0114</v>
          </cell>
          <cell r="AV115" t="str">
            <v>Fish_03_01_08</v>
          </cell>
          <cell r="AW115" t="str">
            <v>Map_0003_01_Name</v>
          </cell>
          <cell r="AX115">
            <v>0.13200000000000001</v>
          </cell>
          <cell r="AY115">
            <v>0.1404</v>
          </cell>
          <cell r="AZ115">
            <v>0.15240000000000001</v>
          </cell>
          <cell r="BA115">
            <v>0.1704</v>
          </cell>
          <cell r="BB115">
            <v>0.2016</v>
          </cell>
          <cell r="BC115">
            <v>0.2364</v>
          </cell>
          <cell r="BD115">
            <v>0</v>
          </cell>
          <cell r="BE115">
            <v>6.5335999999999999</v>
          </cell>
          <cell r="BF115">
            <v>4</v>
          </cell>
        </row>
        <row r="116">
          <cell r="B116" t="str">
            <v>Fish_03_01_09</v>
          </cell>
          <cell r="C116">
            <v>5</v>
          </cell>
          <cell r="D116">
            <v>2.7869608000000001E-2</v>
          </cell>
          <cell r="E116">
            <v>0.1</v>
          </cell>
          <cell r="F116">
            <v>5</v>
          </cell>
          <cell r="G116">
            <v>7</v>
          </cell>
          <cell r="H116">
            <v>2</v>
          </cell>
          <cell r="I116">
            <v>3</v>
          </cell>
          <cell r="J116">
            <v>6</v>
          </cell>
          <cell r="K116">
            <v>15</v>
          </cell>
          <cell r="L116">
            <v>1750</v>
          </cell>
          <cell r="M116">
            <v>0</v>
          </cell>
          <cell r="N116" t="str">
            <v>Fish_03_01_09</v>
          </cell>
          <cell r="O116">
            <v>1.4</v>
          </cell>
          <cell r="P116">
            <v>6</v>
          </cell>
          <cell r="Q116">
            <v>8</v>
          </cell>
          <cell r="R116">
            <v>1</v>
          </cell>
          <cell r="S116">
            <v>1.1000000000000001</v>
          </cell>
          <cell r="T116">
            <v>0.1</v>
          </cell>
          <cell r="U116">
            <v>0.2</v>
          </cell>
          <cell r="V116">
            <v>0.1</v>
          </cell>
          <cell r="W116">
            <v>0.11</v>
          </cell>
          <cell r="X116">
            <v>0.1</v>
          </cell>
          <cell r="Y116">
            <v>0.11</v>
          </cell>
          <cell r="Z116">
            <v>30</v>
          </cell>
          <cell r="AA116">
            <v>15</v>
          </cell>
          <cell r="AB116">
            <v>0</v>
          </cell>
          <cell r="AC116">
            <v>50</v>
          </cell>
          <cell r="AD116">
            <v>1</v>
          </cell>
          <cell r="AE116">
            <v>0</v>
          </cell>
          <cell r="AF116">
            <v>0</v>
          </cell>
          <cell r="AG116">
            <v>0</v>
          </cell>
          <cell r="AH116">
            <v>61</v>
          </cell>
          <cell r="AI116">
            <v>0.05</v>
          </cell>
          <cell r="AJ116">
            <v>107</v>
          </cell>
          <cell r="AK116">
            <v>10</v>
          </cell>
          <cell r="AL116">
            <v>576</v>
          </cell>
          <cell r="AM116">
            <v>1</v>
          </cell>
          <cell r="AN116">
            <v>1</v>
          </cell>
          <cell r="AO116">
            <v>1</v>
          </cell>
          <cell r="AP116">
            <v>2</v>
          </cell>
          <cell r="AQ116">
            <v>2</v>
          </cell>
          <cell r="AR116">
            <v>3</v>
          </cell>
          <cell r="AS116">
            <v>3</v>
          </cell>
          <cell r="AT116">
            <v>1</v>
          </cell>
          <cell r="AU116" t="str">
            <v>tex_0116_0117</v>
          </cell>
          <cell r="AV116" t="str">
            <v>Fish_03_01_09</v>
          </cell>
          <cell r="AW116" t="str">
            <v>Map_0003_01_Name</v>
          </cell>
          <cell r="AX116">
            <v>1.375</v>
          </cell>
          <cell r="AY116">
            <v>1.4624999999999999</v>
          </cell>
          <cell r="AZ116">
            <v>1.5874999999999999</v>
          </cell>
          <cell r="BA116">
            <v>1.7749999999999999</v>
          </cell>
          <cell r="BB116">
            <v>2.1</v>
          </cell>
          <cell r="BC116">
            <v>2.4624999999999999</v>
          </cell>
          <cell r="BD116">
            <v>0</v>
          </cell>
          <cell r="BE116">
            <v>10.8893</v>
          </cell>
          <cell r="BF116">
            <v>4</v>
          </cell>
        </row>
        <row r="117">
          <cell r="B117" t="str">
            <v>Fish_03_01_10</v>
          </cell>
          <cell r="C117">
            <v>5</v>
          </cell>
          <cell r="D117">
            <v>0.26815402900000002</v>
          </cell>
          <cell r="E117">
            <v>0.1</v>
          </cell>
          <cell r="F117">
            <v>4</v>
          </cell>
          <cell r="G117">
            <v>0</v>
          </cell>
          <cell r="H117">
            <v>2</v>
          </cell>
          <cell r="I117">
            <v>10</v>
          </cell>
          <cell r="J117">
            <v>15</v>
          </cell>
          <cell r="K117">
            <v>15</v>
          </cell>
          <cell r="L117">
            <v>1225</v>
          </cell>
          <cell r="M117">
            <v>0</v>
          </cell>
          <cell r="N117" t="str">
            <v>Fish_03_01_10</v>
          </cell>
          <cell r="O117">
            <v>1</v>
          </cell>
          <cell r="P117">
            <v>6</v>
          </cell>
          <cell r="Q117">
            <v>8</v>
          </cell>
          <cell r="R117">
            <v>1</v>
          </cell>
          <cell r="S117">
            <v>1.1000000000000001</v>
          </cell>
          <cell r="T117">
            <v>0.1</v>
          </cell>
          <cell r="U117">
            <v>0.2</v>
          </cell>
          <cell r="V117">
            <v>0.1</v>
          </cell>
          <cell r="W117">
            <v>0.11</v>
          </cell>
          <cell r="X117">
            <v>0.1</v>
          </cell>
          <cell r="Y117">
            <v>0.11</v>
          </cell>
          <cell r="Z117">
            <v>30</v>
          </cell>
          <cell r="AA117">
            <v>15</v>
          </cell>
          <cell r="AB117">
            <v>0</v>
          </cell>
          <cell r="AC117">
            <v>50</v>
          </cell>
          <cell r="AD117">
            <v>1</v>
          </cell>
          <cell r="AE117">
            <v>0</v>
          </cell>
          <cell r="AF117">
            <v>0</v>
          </cell>
          <cell r="AG117">
            <v>0</v>
          </cell>
          <cell r="AH117">
            <v>56</v>
          </cell>
          <cell r="AI117">
            <v>0.05</v>
          </cell>
          <cell r="AJ117">
            <v>90</v>
          </cell>
          <cell r="AK117">
            <v>10</v>
          </cell>
          <cell r="AL117">
            <v>30</v>
          </cell>
          <cell r="AM117">
            <v>59</v>
          </cell>
          <cell r="AN117">
            <v>81</v>
          </cell>
          <cell r="AO117">
            <v>107</v>
          </cell>
          <cell r="AP117">
            <v>145</v>
          </cell>
          <cell r="AQ117">
            <v>188</v>
          </cell>
          <cell r="AR117">
            <v>241</v>
          </cell>
          <cell r="AS117">
            <v>295</v>
          </cell>
          <cell r="AT117">
            <v>0</v>
          </cell>
          <cell r="AU117" t="str">
            <v>tex_0132_0136</v>
          </cell>
          <cell r="AV117" t="str">
            <v>Fish_03_01_10</v>
          </cell>
          <cell r="AW117" t="str">
            <v>Map_0003_01_Name</v>
          </cell>
          <cell r="AX117">
            <v>0.40699999999999997</v>
          </cell>
          <cell r="AY117">
            <v>0.43290000000000001</v>
          </cell>
          <cell r="AZ117">
            <v>0.46989999999999998</v>
          </cell>
          <cell r="BA117">
            <v>0.52539999999999998</v>
          </cell>
          <cell r="BB117">
            <v>0.62160000000000004</v>
          </cell>
          <cell r="BC117">
            <v>0.72889999999999999</v>
          </cell>
          <cell r="BD117">
            <v>0</v>
          </cell>
          <cell r="BE117">
            <v>5.4446000000000003</v>
          </cell>
          <cell r="BF117">
            <v>2</v>
          </cell>
        </row>
        <row r="118">
          <cell r="B118" t="str">
            <v>Fish_03_01_11</v>
          </cell>
          <cell r="C118">
            <v>5</v>
          </cell>
          <cell r="D118">
            <v>0.32446256099999998</v>
          </cell>
          <cell r="E118">
            <v>0.5</v>
          </cell>
          <cell r="F118">
            <v>1</v>
          </cell>
          <cell r="G118">
            <v>0</v>
          </cell>
          <cell r="H118">
            <v>5</v>
          </cell>
          <cell r="I118">
            <v>3</v>
          </cell>
          <cell r="J118">
            <v>6</v>
          </cell>
          <cell r="K118">
            <v>15</v>
          </cell>
          <cell r="L118">
            <v>525</v>
          </cell>
          <cell r="M118">
            <v>0</v>
          </cell>
          <cell r="N118" t="str">
            <v>Fish_03_01_11</v>
          </cell>
          <cell r="O118">
            <v>0.7</v>
          </cell>
          <cell r="P118">
            <v>6</v>
          </cell>
          <cell r="Q118">
            <v>8</v>
          </cell>
          <cell r="R118">
            <v>1</v>
          </cell>
          <cell r="S118">
            <v>1.1000000000000001</v>
          </cell>
          <cell r="T118">
            <v>0.1</v>
          </cell>
          <cell r="U118">
            <v>0.2</v>
          </cell>
          <cell r="V118">
            <v>0.1</v>
          </cell>
          <cell r="W118">
            <v>0.11</v>
          </cell>
          <cell r="X118">
            <v>0.1</v>
          </cell>
          <cell r="Y118">
            <v>0.11</v>
          </cell>
          <cell r="Z118">
            <v>100</v>
          </cell>
          <cell r="AA118">
            <v>100</v>
          </cell>
          <cell r="AB118">
            <v>0</v>
          </cell>
          <cell r="AC118">
            <v>50</v>
          </cell>
          <cell r="AD118">
            <v>1</v>
          </cell>
          <cell r="AE118">
            <v>0</v>
          </cell>
          <cell r="AF118">
            <v>0</v>
          </cell>
          <cell r="AG118">
            <v>0</v>
          </cell>
          <cell r="AH118">
            <v>41</v>
          </cell>
          <cell r="AI118">
            <v>0.05</v>
          </cell>
          <cell r="AJ118">
            <v>39</v>
          </cell>
          <cell r="AK118">
            <v>10</v>
          </cell>
          <cell r="AL118">
            <v>3</v>
          </cell>
          <cell r="AM118">
            <v>92</v>
          </cell>
          <cell r="AN118">
            <v>125</v>
          </cell>
          <cell r="AO118">
            <v>166</v>
          </cell>
          <cell r="AP118">
            <v>225</v>
          </cell>
          <cell r="AQ118">
            <v>291</v>
          </cell>
          <cell r="AR118">
            <v>374</v>
          </cell>
          <cell r="AS118">
            <v>457</v>
          </cell>
          <cell r="AT118">
            <v>0</v>
          </cell>
          <cell r="AU118" t="str">
            <v>tex_0160_0163</v>
          </cell>
          <cell r="AV118" t="str">
            <v>Fish_03_01_11</v>
          </cell>
          <cell r="AW118" t="str">
            <v>Map_0003_01_Name</v>
          </cell>
          <cell r="AX118">
            <v>0.14299999999999999</v>
          </cell>
          <cell r="AY118">
            <v>0.15210000000000001</v>
          </cell>
          <cell r="AZ118">
            <v>0.1651</v>
          </cell>
          <cell r="BA118">
            <v>0.18459999999999999</v>
          </cell>
          <cell r="BB118">
            <v>0.21840000000000001</v>
          </cell>
          <cell r="BC118">
            <v>0.25609999999999999</v>
          </cell>
          <cell r="BD118">
            <v>0</v>
          </cell>
          <cell r="BE118">
            <v>5.4446000000000003</v>
          </cell>
          <cell r="BF118">
            <v>1.5</v>
          </cell>
        </row>
        <row r="119">
          <cell r="B119" t="str">
            <v>Fish_03_01_12</v>
          </cell>
          <cell r="C119">
            <v>5</v>
          </cell>
          <cell r="D119">
            <v>0.29749442700000001</v>
          </cell>
          <cell r="E119">
            <v>0.1</v>
          </cell>
          <cell r="F119">
            <v>2</v>
          </cell>
          <cell r="G119">
            <v>0</v>
          </cell>
          <cell r="H119">
            <v>4</v>
          </cell>
          <cell r="I119">
            <v>3</v>
          </cell>
          <cell r="J119">
            <v>6</v>
          </cell>
          <cell r="K119">
            <v>15</v>
          </cell>
          <cell r="L119">
            <v>700</v>
          </cell>
          <cell r="M119">
            <v>0</v>
          </cell>
          <cell r="N119" t="str">
            <v>Fish_03_01_12</v>
          </cell>
          <cell r="O119">
            <v>0.9</v>
          </cell>
          <cell r="P119">
            <v>6</v>
          </cell>
          <cell r="Q119">
            <v>8</v>
          </cell>
          <cell r="R119">
            <v>1</v>
          </cell>
          <cell r="S119">
            <v>1.1000000000000001</v>
          </cell>
          <cell r="T119">
            <v>0.1</v>
          </cell>
          <cell r="U119">
            <v>0.2</v>
          </cell>
          <cell r="V119">
            <v>0.1</v>
          </cell>
          <cell r="W119">
            <v>0.11</v>
          </cell>
          <cell r="X119">
            <v>0.1</v>
          </cell>
          <cell r="Y119">
            <v>0.11</v>
          </cell>
          <cell r="Z119">
            <v>50</v>
          </cell>
          <cell r="AA119">
            <v>50</v>
          </cell>
          <cell r="AB119">
            <v>0</v>
          </cell>
          <cell r="AC119">
            <v>50</v>
          </cell>
          <cell r="AD119">
            <v>1</v>
          </cell>
          <cell r="AE119">
            <v>0</v>
          </cell>
          <cell r="AF119">
            <v>0</v>
          </cell>
          <cell r="AG119">
            <v>0</v>
          </cell>
          <cell r="AH119">
            <v>46</v>
          </cell>
          <cell r="AI119">
            <v>0.05</v>
          </cell>
          <cell r="AJ119">
            <v>56</v>
          </cell>
          <cell r="AK119">
            <v>10</v>
          </cell>
          <cell r="AL119">
            <v>6</v>
          </cell>
          <cell r="AM119">
            <v>82</v>
          </cell>
          <cell r="AN119">
            <v>111</v>
          </cell>
          <cell r="AO119">
            <v>148</v>
          </cell>
          <cell r="AP119">
            <v>200</v>
          </cell>
          <cell r="AQ119">
            <v>259</v>
          </cell>
          <cell r="AR119">
            <v>333</v>
          </cell>
          <cell r="AS119">
            <v>407</v>
          </cell>
          <cell r="AT119">
            <v>0</v>
          </cell>
          <cell r="AU119" t="str">
            <v>tex_0147_0161</v>
          </cell>
          <cell r="AV119" t="str">
            <v>Fish_03_01_12</v>
          </cell>
          <cell r="AW119" t="str">
            <v>Map_0003_01_Name</v>
          </cell>
          <cell r="AX119">
            <v>0.35199999999999998</v>
          </cell>
          <cell r="AY119">
            <v>0.37440000000000001</v>
          </cell>
          <cell r="AZ119">
            <v>0.40639999999999998</v>
          </cell>
          <cell r="BA119">
            <v>0.45440000000000003</v>
          </cell>
          <cell r="BB119">
            <v>0.53759999999999997</v>
          </cell>
          <cell r="BC119">
            <v>0.63039999999999996</v>
          </cell>
          <cell r="BD119">
            <v>0</v>
          </cell>
          <cell r="BE119">
            <v>5.4446000000000003</v>
          </cell>
          <cell r="BF119">
            <v>3</v>
          </cell>
        </row>
        <row r="120">
          <cell r="B120" t="str">
            <v>Fish_03_01_13</v>
          </cell>
          <cell r="C120">
            <v>5</v>
          </cell>
          <cell r="D120">
            <v>8.0093684999999998E-2</v>
          </cell>
          <cell r="E120">
            <v>0.1</v>
          </cell>
          <cell r="F120">
            <v>4</v>
          </cell>
          <cell r="G120">
            <v>0</v>
          </cell>
          <cell r="H120">
            <v>2</v>
          </cell>
          <cell r="I120">
            <v>3</v>
          </cell>
          <cell r="J120">
            <v>6</v>
          </cell>
          <cell r="K120">
            <v>15</v>
          </cell>
          <cell r="L120">
            <v>1225</v>
          </cell>
          <cell r="M120">
            <v>0</v>
          </cell>
          <cell r="N120" t="str">
            <v>Fish_03_01_13</v>
          </cell>
          <cell r="O120">
            <v>1.3</v>
          </cell>
          <cell r="P120">
            <v>6</v>
          </cell>
          <cell r="Q120">
            <v>8</v>
          </cell>
          <cell r="R120">
            <v>1</v>
          </cell>
          <cell r="S120">
            <v>1.1000000000000001</v>
          </cell>
          <cell r="T120">
            <v>0.1</v>
          </cell>
          <cell r="U120">
            <v>0.2</v>
          </cell>
          <cell r="V120">
            <v>0.1</v>
          </cell>
          <cell r="W120">
            <v>0.11</v>
          </cell>
          <cell r="X120">
            <v>0.1</v>
          </cell>
          <cell r="Y120">
            <v>0.11</v>
          </cell>
          <cell r="Z120">
            <v>30</v>
          </cell>
          <cell r="AA120">
            <v>15</v>
          </cell>
          <cell r="AB120">
            <v>0</v>
          </cell>
          <cell r="AC120">
            <v>50</v>
          </cell>
          <cell r="AD120">
            <v>1</v>
          </cell>
          <cell r="AE120">
            <v>0</v>
          </cell>
          <cell r="AF120">
            <v>0</v>
          </cell>
          <cell r="AG120">
            <v>0</v>
          </cell>
          <cell r="AH120">
            <v>56</v>
          </cell>
          <cell r="AI120">
            <v>0.05</v>
          </cell>
          <cell r="AJ120">
            <v>90</v>
          </cell>
          <cell r="AK120">
            <v>10</v>
          </cell>
          <cell r="AL120">
            <v>48</v>
          </cell>
          <cell r="AM120">
            <v>62</v>
          </cell>
          <cell r="AN120">
            <v>84</v>
          </cell>
          <cell r="AO120">
            <v>112</v>
          </cell>
          <cell r="AP120">
            <v>152</v>
          </cell>
          <cell r="AQ120">
            <v>196</v>
          </cell>
          <cell r="AR120">
            <v>252</v>
          </cell>
          <cell r="AS120">
            <v>308</v>
          </cell>
          <cell r="AT120">
            <v>0</v>
          </cell>
          <cell r="AU120" t="str">
            <v>tex_0162_0175</v>
          </cell>
          <cell r="AV120" t="str">
            <v>Fish_03_01_13</v>
          </cell>
          <cell r="AW120" t="str">
            <v>Map_0003_01_Name</v>
          </cell>
          <cell r="AX120">
            <v>0.77</v>
          </cell>
          <cell r="AY120">
            <v>0.81899999999999995</v>
          </cell>
          <cell r="AZ120">
            <v>0.88900000000000001</v>
          </cell>
          <cell r="BA120">
            <v>0.99399999999999999</v>
          </cell>
          <cell r="BB120">
            <v>1.1759999999999999</v>
          </cell>
          <cell r="BC120">
            <v>1.379</v>
          </cell>
          <cell r="BD120">
            <v>0</v>
          </cell>
          <cell r="BE120">
            <v>16.3339</v>
          </cell>
          <cell r="BF120">
            <v>4</v>
          </cell>
        </row>
        <row r="121">
          <cell r="B121" t="str">
            <v>Fish_03_01_14</v>
          </cell>
          <cell r="C121">
            <v>5</v>
          </cell>
          <cell r="D121">
            <v>0.82505121000000003</v>
          </cell>
          <cell r="E121">
            <v>0.1</v>
          </cell>
          <cell r="F121">
            <v>3</v>
          </cell>
          <cell r="G121">
            <v>0</v>
          </cell>
          <cell r="H121">
            <v>3</v>
          </cell>
          <cell r="I121">
            <v>3</v>
          </cell>
          <cell r="J121">
            <v>6</v>
          </cell>
          <cell r="K121">
            <v>15</v>
          </cell>
          <cell r="L121">
            <v>1075</v>
          </cell>
          <cell r="M121">
            <v>0</v>
          </cell>
          <cell r="N121" t="str">
            <v>Fish_03_01_14</v>
          </cell>
          <cell r="O121">
            <v>1</v>
          </cell>
          <cell r="P121">
            <v>6</v>
          </cell>
          <cell r="Q121">
            <v>8</v>
          </cell>
          <cell r="R121">
            <v>1</v>
          </cell>
          <cell r="S121">
            <v>1.1000000000000001</v>
          </cell>
          <cell r="T121">
            <v>0.1</v>
          </cell>
          <cell r="U121">
            <v>0.2</v>
          </cell>
          <cell r="V121">
            <v>0.1</v>
          </cell>
          <cell r="W121">
            <v>0.11</v>
          </cell>
          <cell r="X121">
            <v>0.1</v>
          </cell>
          <cell r="Y121">
            <v>0.11</v>
          </cell>
          <cell r="Z121">
            <v>50</v>
          </cell>
          <cell r="AA121">
            <v>25</v>
          </cell>
          <cell r="AB121">
            <v>0</v>
          </cell>
          <cell r="AC121">
            <v>50</v>
          </cell>
          <cell r="AD121">
            <v>1</v>
          </cell>
          <cell r="AE121">
            <v>0</v>
          </cell>
          <cell r="AF121">
            <v>0</v>
          </cell>
          <cell r="AG121">
            <v>0</v>
          </cell>
          <cell r="AH121">
            <v>51</v>
          </cell>
          <cell r="AI121">
            <v>0.05</v>
          </cell>
          <cell r="AJ121">
            <v>73</v>
          </cell>
          <cell r="AK121">
            <v>10</v>
          </cell>
          <cell r="AL121">
            <v>18</v>
          </cell>
          <cell r="AM121">
            <v>69</v>
          </cell>
          <cell r="AN121">
            <v>94</v>
          </cell>
          <cell r="AO121">
            <v>125</v>
          </cell>
          <cell r="AP121">
            <v>169</v>
          </cell>
          <cell r="AQ121">
            <v>219</v>
          </cell>
          <cell r="AR121">
            <v>282</v>
          </cell>
          <cell r="AS121">
            <v>344</v>
          </cell>
          <cell r="AT121">
            <v>0</v>
          </cell>
          <cell r="AU121" t="str">
            <v>tex_0160_0163</v>
          </cell>
          <cell r="AV121" t="str">
            <v>Fish_03_01_14</v>
          </cell>
          <cell r="AW121" t="str">
            <v>Map_0003_01_Name</v>
          </cell>
          <cell r="AX121">
            <v>0.22</v>
          </cell>
          <cell r="AY121">
            <v>0.23400000000000001</v>
          </cell>
          <cell r="AZ121">
            <v>0.254</v>
          </cell>
          <cell r="BA121">
            <v>0.28399999999999997</v>
          </cell>
          <cell r="BB121">
            <v>0.33600000000000002</v>
          </cell>
          <cell r="BC121">
            <v>0.39400000000000002</v>
          </cell>
          <cell r="BD121">
            <v>0</v>
          </cell>
          <cell r="BE121">
            <v>5.4446000000000003</v>
          </cell>
          <cell r="BF121">
            <v>2</v>
          </cell>
        </row>
        <row r="122">
          <cell r="B122" t="str">
            <v>Fish_03_02_01</v>
          </cell>
          <cell r="C122">
            <v>5</v>
          </cell>
          <cell r="D122">
            <v>8.7607451000000003E-2</v>
          </cell>
          <cell r="E122">
            <v>0.1</v>
          </cell>
          <cell r="F122">
            <v>4</v>
          </cell>
          <cell r="G122">
            <v>0</v>
          </cell>
          <cell r="H122">
            <v>2</v>
          </cell>
          <cell r="I122">
            <v>4</v>
          </cell>
          <cell r="J122">
            <v>5</v>
          </cell>
          <cell r="K122">
            <v>15</v>
          </cell>
          <cell r="L122">
            <v>1505</v>
          </cell>
          <cell r="M122">
            <v>3</v>
          </cell>
          <cell r="N122" t="str">
            <v>Fish_03_02_01</v>
          </cell>
          <cell r="O122">
            <v>1.4</v>
          </cell>
          <cell r="P122">
            <v>6</v>
          </cell>
          <cell r="Q122">
            <v>8</v>
          </cell>
          <cell r="R122">
            <v>1</v>
          </cell>
          <cell r="S122">
            <v>1.1000000000000001</v>
          </cell>
          <cell r="T122">
            <v>0.1</v>
          </cell>
          <cell r="U122">
            <v>0.2</v>
          </cell>
          <cell r="V122">
            <v>0.1</v>
          </cell>
          <cell r="W122">
            <v>0.11</v>
          </cell>
          <cell r="X122">
            <v>0.1</v>
          </cell>
          <cell r="Y122">
            <v>0.11</v>
          </cell>
          <cell r="Z122">
            <v>30</v>
          </cell>
          <cell r="AA122">
            <v>15</v>
          </cell>
          <cell r="AB122">
            <v>0</v>
          </cell>
          <cell r="AC122">
            <v>50</v>
          </cell>
          <cell r="AD122">
            <v>1</v>
          </cell>
          <cell r="AE122">
            <v>0</v>
          </cell>
          <cell r="AF122">
            <v>0</v>
          </cell>
          <cell r="AG122">
            <v>0</v>
          </cell>
          <cell r="AH122">
            <v>56</v>
          </cell>
          <cell r="AI122">
            <v>0.05</v>
          </cell>
          <cell r="AJ122">
            <v>116</v>
          </cell>
          <cell r="AK122">
            <v>10</v>
          </cell>
          <cell r="AL122">
            <v>48</v>
          </cell>
          <cell r="AM122">
            <v>76</v>
          </cell>
          <cell r="AN122">
            <v>103</v>
          </cell>
          <cell r="AO122">
            <v>137</v>
          </cell>
          <cell r="AP122">
            <v>185</v>
          </cell>
          <cell r="AQ122">
            <v>240</v>
          </cell>
          <cell r="AR122">
            <v>309</v>
          </cell>
          <cell r="AS122">
            <v>377</v>
          </cell>
          <cell r="AT122">
            <v>0</v>
          </cell>
          <cell r="AU122" t="str">
            <v>tex_0023_0053</v>
          </cell>
          <cell r="AV122" t="str">
            <v>Fish_03_02_01</v>
          </cell>
          <cell r="AW122" t="str">
            <v>Map_0003_02_Name</v>
          </cell>
          <cell r="AX122">
            <v>0.83599999999999997</v>
          </cell>
          <cell r="AY122">
            <v>0.88919999999999999</v>
          </cell>
          <cell r="AZ122">
            <v>0.96519999999999995</v>
          </cell>
          <cell r="BA122">
            <v>1.0791999999999999</v>
          </cell>
          <cell r="BB122">
            <v>1.2767999999999999</v>
          </cell>
          <cell r="BC122">
            <v>1.4972000000000001</v>
          </cell>
          <cell r="BD122">
            <v>0</v>
          </cell>
          <cell r="BE122">
            <v>10.8893</v>
          </cell>
          <cell r="BF122">
            <v>5</v>
          </cell>
        </row>
        <row r="123">
          <cell r="B123" t="str">
            <v>Fish_03_02_02</v>
          </cell>
          <cell r="C123">
            <v>5</v>
          </cell>
          <cell r="D123">
            <v>0.10697907199999999</v>
          </cell>
          <cell r="E123">
            <v>0.1</v>
          </cell>
          <cell r="F123">
            <v>3</v>
          </cell>
          <cell r="G123">
            <v>0</v>
          </cell>
          <cell r="H123">
            <v>3</v>
          </cell>
          <cell r="I123">
            <v>1</v>
          </cell>
          <cell r="J123">
            <v>6</v>
          </cell>
          <cell r="K123">
            <v>15</v>
          </cell>
          <cell r="L123">
            <v>1075</v>
          </cell>
          <cell r="M123">
            <v>0</v>
          </cell>
          <cell r="N123" t="str">
            <v>Fish_03_02_02</v>
          </cell>
          <cell r="O123">
            <v>1.3</v>
          </cell>
          <cell r="P123">
            <v>6</v>
          </cell>
          <cell r="Q123">
            <v>8</v>
          </cell>
          <cell r="R123">
            <v>1</v>
          </cell>
          <cell r="S123">
            <v>1.1000000000000001</v>
          </cell>
          <cell r="T123">
            <v>0.1</v>
          </cell>
          <cell r="U123">
            <v>0.2</v>
          </cell>
          <cell r="V123">
            <v>0.1</v>
          </cell>
          <cell r="W123">
            <v>0.11</v>
          </cell>
          <cell r="X123">
            <v>0.1</v>
          </cell>
          <cell r="Y123">
            <v>0.11</v>
          </cell>
          <cell r="Z123">
            <v>50</v>
          </cell>
          <cell r="AA123">
            <v>25</v>
          </cell>
          <cell r="AB123">
            <v>0</v>
          </cell>
          <cell r="AC123">
            <v>50</v>
          </cell>
          <cell r="AD123">
            <v>1</v>
          </cell>
          <cell r="AE123">
            <v>0</v>
          </cell>
          <cell r="AF123">
            <v>0</v>
          </cell>
          <cell r="AG123">
            <v>0</v>
          </cell>
          <cell r="AH123">
            <v>51</v>
          </cell>
          <cell r="AI123">
            <v>0.05</v>
          </cell>
          <cell r="AJ123">
            <v>94</v>
          </cell>
          <cell r="AK123">
            <v>10</v>
          </cell>
          <cell r="AL123">
            <v>18</v>
          </cell>
          <cell r="AM123">
            <v>84</v>
          </cell>
          <cell r="AN123">
            <v>114</v>
          </cell>
          <cell r="AO123">
            <v>152</v>
          </cell>
          <cell r="AP123">
            <v>206</v>
          </cell>
          <cell r="AQ123">
            <v>266</v>
          </cell>
          <cell r="AR123">
            <v>342</v>
          </cell>
          <cell r="AS123">
            <v>418</v>
          </cell>
          <cell r="AT123">
            <v>0</v>
          </cell>
          <cell r="AU123" t="str">
            <v>tex_0027_0038_02</v>
          </cell>
          <cell r="AV123" t="str">
            <v>Fish_03_02_02</v>
          </cell>
          <cell r="AW123" t="str">
            <v>Map_0003_02_Name</v>
          </cell>
          <cell r="AX123">
            <v>0.69299999999999995</v>
          </cell>
          <cell r="AY123">
            <v>0.73709999999999998</v>
          </cell>
          <cell r="AZ123">
            <v>0.80010000000000003</v>
          </cell>
          <cell r="BA123">
            <v>0.89459999999999995</v>
          </cell>
          <cell r="BB123">
            <v>1.0584</v>
          </cell>
          <cell r="BC123">
            <v>1.2411000000000001</v>
          </cell>
          <cell r="BD123">
            <v>0</v>
          </cell>
          <cell r="BE123">
            <v>16.3339</v>
          </cell>
          <cell r="BF123">
            <v>4</v>
          </cell>
        </row>
        <row r="124">
          <cell r="B124" t="str">
            <v>Fish_03_02_03</v>
          </cell>
          <cell r="C124">
            <v>5</v>
          </cell>
          <cell r="D124">
            <v>0.109593423</v>
          </cell>
          <cell r="E124">
            <v>0.1</v>
          </cell>
          <cell r="F124">
            <v>5</v>
          </cell>
          <cell r="G124">
            <v>6</v>
          </cell>
          <cell r="H124">
            <v>2</v>
          </cell>
          <cell r="I124">
            <v>10</v>
          </cell>
          <cell r="J124">
            <v>15</v>
          </cell>
          <cell r="K124">
            <v>15</v>
          </cell>
          <cell r="L124">
            <v>2150</v>
          </cell>
          <cell r="M124">
            <v>0</v>
          </cell>
          <cell r="N124" t="str">
            <v>Fish_03_02_03</v>
          </cell>
          <cell r="O124">
            <v>1.1000000000000001</v>
          </cell>
          <cell r="P124">
            <v>6</v>
          </cell>
          <cell r="Q124">
            <v>8</v>
          </cell>
          <cell r="R124">
            <v>1</v>
          </cell>
          <cell r="S124">
            <v>1.1000000000000001</v>
          </cell>
          <cell r="T124">
            <v>0.1</v>
          </cell>
          <cell r="U124">
            <v>0.2</v>
          </cell>
          <cell r="V124">
            <v>0.1</v>
          </cell>
          <cell r="W124">
            <v>0.11</v>
          </cell>
          <cell r="X124">
            <v>0.1</v>
          </cell>
          <cell r="Y124">
            <v>0.11</v>
          </cell>
          <cell r="Z124">
            <v>30</v>
          </cell>
          <cell r="AA124">
            <v>15</v>
          </cell>
          <cell r="AB124">
            <v>0</v>
          </cell>
          <cell r="AC124">
            <v>50</v>
          </cell>
          <cell r="AD124">
            <v>1</v>
          </cell>
          <cell r="AE124">
            <v>0</v>
          </cell>
          <cell r="AF124">
            <v>0</v>
          </cell>
          <cell r="AG124">
            <v>0</v>
          </cell>
          <cell r="AH124">
            <v>61</v>
          </cell>
          <cell r="AI124">
            <v>0.05</v>
          </cell>
          <cell r="AJ124">
            <v>138</v>
          </cell>
          <cell r="AK124">
            <v>10</v>
          </cell>
          <cell r="AL124">
            <v>144</v>
          </cell>
          <cell r="AM124">
            <v>68</v>
          </cell>
          <cell r="AN124">
            <v>92</v>
          </cell>
          <cell r="AO124">
            <v>122</v>
          </cell>
          <cell r="AP124">
            <v>165</v>
          </cell>
          <cell r="AQ124">
            <v>214</v>
          </cell>
          <cell r="AR124">
            <v>275</v>
          </cell>
          <cell r="AS124">
            <v>336</v>
          </cell>
          <cell r="AT124">
            <v>0</v>
          </cell>
          <cell r="AU124" t="str">
            <v>tex_0045_0123</v>
          </cell>
          <cell r="AV124" t="str">
            <v>Fish_03_02_03</v>
          </cell>
          <cell r="AW124" t="str">
            <v>Map_0003_02_Name</v>
          </cell>
          <cell r="AX124">
            <v>0.77</v>
          </cell>
          <cell r="AY124">
            <v>0.81899999999999995</v>
          </cell>
          <cell r="AZ124">
            <v>0.88900000000000001</v>
          </cell>
          <cell r="BA124">
            <v>0.99399999999999999</v>
          </cell>
          <cell r="BB124">
            <v>1.1759999999999999</v>
          </cell>
          <cell r="BC124">
            <v>1.379</v>
          </cell>
          <cell r="BD124">
            <v>0</v>
          </cell>
          <cell r="BE124">
            <v>5.4446000000000003</v>
          </cell>
          <cell r="BF124">
            <v>3</v>
          </cell>
        </row>
        <row r="125">
          <cell r="B125" t="str">
            <v>Fish_03_02_04</v>
          </cell>
          <cell r="C125">
            <v>5</v>
          </cell>
          <cell r="D125">
            <v>0.21030254800000001</v>
          </cell>
          <cell r="E125">
            <v>0.1</v>
          </cell>
          <cell r="F125">
            <v>4</v>
          </cell>
          <cell r="G125">
            <v>0</v>
          </cell>
          <cell r="H125">
            <v>3</v>
          </cell>
          <cell r="I125">
            <v>3</v>
          </cell>
          <cell r="J125">
            <v>10</v>
          </cell>
          <cell r="K125">
            <v>15</v>
          </cell>
          <cell r="L125">
            <v>1505</v>
          </cell>
          <cell r="M125">
            <v>0</v>
          </cell>
          <cell r="N125" t="str">
            <v>Fish_03_02_04</v>
          </cell>
          <cell r="O125">
            <v>1.3</v>
          </cell>
          <cell r="P125">
            <v>6</v>
          </cell>
          <cell r="Q125">
            <v>8</v>
          </cell>
          <cell r="R125">
            <v>1</v>
          </cell>
          <cell r="S125">
            <v>1.1000000000000001</v>
          </cell>
          <cell r="T125">
            <v>0.1</v>
          </cell>
          <cell r="U125">
            <v>0.2</v>
          </cell>
          <cell r="V125">
            <v>0.1</v>
          </cell>
          <cell r="W125">
            <v>0.11</v>
          </cell>
          <cell r="X125">
            <v>0.1</v>
          </cell>
          <cell r="Y125">
            <v>0.11</v>
          </cell>
          <cell r="Z125">
            <v>30</v>
          </cell>
          <cell r="AA125">
            <v>15</v>
          </cell>
          <cell r="AB125">
            <v>0</v>
          </cell>
          <cell r="AC125">
            <v>50</v>
          </cell>
          <cell r="AD125">
            <v>1</v>
          </cell>
          <cell r="AE125">
            <v>0</v>
          </cell>
          <cell r="AF125">
            <v>0</v>
          </cell>
          <cell r="AG125">
            <v>0</v>
          </cell>
          <cell r="AH125">
            <v>56</v>
          </cell>
          <cell r="AI125">
            <v>0.05</v>
          </cell>
          <cell r="AJ125">
            <v>116</v>
          </cell>
          <cell r="AK125">
            <v>10</v>
          </cell>
          <cell r="AL125">
            <v>30</v>
          </cell>
          <cell r="AM125">
            <v>72</v>
          </cell>
          <cell r="AN125">
            <v>98</v>
          </cell>
          <cell r="AO125">
            <v>130</v>
          </cell>
          <cell r="AP125">
            <v>176</v>
          </cell>
          <cell r="AQ125">
            <v>228</v>
          </cell>
          <cell r="AR125">
            <v>293</v>
          </cell>
          <cell r="AS125">
            <v>358</v>
          </cell>
          <cell r="AT125">
            <v>0</v>
          </cell>
          <cell r="AU125" t="str">
            <v>tex_0047_0086_02</v>
          </cell>
          <cell r="AV125" t="str">
            <v>Fish_03_02_04</v>
          </cell>
          <cell r="AW125" t="str">
            <v>Map_0003_02_Name</v>
          </cell>
          <cell r="AX125">
            <v>0.52800000000000002</v>
          </cell>
          <cell r="AY125">
            <v>0.56159999999999999</v>
          </cell>
          <cell r="AZ125">
            <v>0.60960000000000003</v>
          </cell>
          <cell r="BA125">
            <v>0.68159999999999998</v>
          </cell>
          <cell r="BB125">
            <v>0.80640000000000001</v>
          </cell>
          <cell r="BC125">
            <v>0.9456</v>
          </cell>
          <cell r="BD125">
            <v>0</v>
          </cell>
          <cell r="BE125">
            <v>5.4446000000000003</v>
          </cell>
          <cell r="BF125">
            <v>1.5</v>
          </cell>
        </row>
        <row r="126">
          <cell r="B126" t="str">
            <v>Fish_03_02_05</v>
          </cell>
          <cell r="C126">
            <v>5</v>
          </cell>
          <cell r="D126">
            <v>0.36863554900000001</v>
          </cell>
          <cell r="E126">
            <v>0.5</v>
          </cell>
          <cell r="F126">
            <v>3</v>
          </cell>
          <cell r="G126">
            <v>0</v>
          </cell>
          <cell r="H126">
            <v>3</v>
          </cell>
          <cell r="I126">
            <v>5</v>
          </cell>
          <cell r="J126">
            <v>6</v>
          </cell>
          <cell r="K126">
            <v>15</v>
          </cell>
          <cell r="L126">
            <v>1075</v>
          </cell>
          <cell r="M126">
            <v>0</v>
          </cell>
          <cell r="N126" t="str">
            <v>Fish_03_02_05</v>
          </cell>
          <cell r="O126">
            <v>0.7</v>
          </cell>
          <cell r="P126">
            <v>6</v>
          </cell>
          <cell r="Q126">
            <v>8</v>
          </cell>
          <cell r="R126">
            <v>1</v>
          </cell>
          <cell r="S126">
            <v>1.1000000000000001</v>
          </cell>
          <cell r="T126">
            <v>0.1</v>
          </cell>
          <cell r="U126">
            <v>0.2</v>
          </cell>
          <cell r="V126">
            <v>0.1</v>
          </cell>
          <cell r="W126">
            <v>0.11</v>
          </cell>
          <cell r="X126">
            <v>0.1</v>
          </cell>
          <cell r="Y126">
            <v>0.11</v>
          </cell>
          <cell r="Z126">
            <v>50</v>
          </cell>
          <cell r="AA126">
            <v>25</v>
          </cell>
          <cell r="AB126">
            <v>0</v>
          </cell>
          <cell r="AC126">
            <v>50</v>
          </cell>
          <cell r="AD126">
            <v>1</v>
          </cell>
          <cell r="AE126">
            <v>0</v>
          </cell>
          <cell r="AF126">
            <v>0</v>
          </cell>
          <cell r="AG126">
            <v>0</v>
          </cell>
          <cell r="AH126">
            <v>51</v>
          </cell>
          <cell r="AI126">
            <v>0.05</v>
          </cell>
          <cell r="AJ126">
            <v>94</v>
          </cell>
          <cell r="AK126">
            <v>10</v>
          </cell>
          <cell r="AL126">
            <v>30</v>
          </cell>
          <cell r="AM126">
            <v>87</v>
          </cell>
          <cell r="AN126">
            <v>119</v>
          </cell>
          <cell r="AO126">
            <v>158</v>
          </cell>
          <cell r="AP126">
            <v>214</v>
          </cell>
          <cell r="AQ126">
            <v>277</v>
          </cell>
          <cell r="AR126">
            <v>356</v>
          </cell>
          <cell r="AS126">
            <v>435</v>
          </cell>
          <cell r="AT126">
            <v>0</v>
          </cell>
          <cell r="AU126" t="str">
            <v>tex_0068_0104</v>
          </cell>
          <cell r="AV126" t="str">
            <v>Fish_03_02_05</v>
          </cell>
          <cell r="AW126" t="str">
            <v>Map_0003_02_Name</v>
          </cell>
          <cell r="AX126">
            <v>0.17599999999999999</v>
          </cell>
          <cell r="AY126">
            <v>0.18720000000000001</v>
          </cell>
          <cell r="AZ126">
            <v>0.20319999999999999</v>
          </cell>
          <cell r="BA126">
            <v>0.22720000000000001</v>
          </cell>
          <cell r="BB126">
            <v>0.26879999999999998</v>
          </cell>
          <cell r="BC126">
            <v>0.31519999999999998</v>
          </cell>
          <cell r="BD126">
            <v>0</v>
          </cell>
          <cell r="BE126">
            <v>2.7223000000000002</v>
          </cell>
          <cell r="BF126">
            <v>1.5</v>
          </cell>
        </row>
        <row r="127">
          <cell r="B127" t="str">
            <v>Fish_03_02_06</v>
          </cell>
          <cell r="C127">
            <v>5</v>
          </cell>
          <cell r="D127">
            <v>0.22463309300000001</v>
          </cell>
          <cell r="E127">
            <v>0.1</v>
          </cell>
          <cell r="F127">
            <v>2</v>
          </cell>
          <cell r="G127">
            <v>0</v>
          </cell>
          <cell r="H127">
            <v>4</v>
          </cell>
          <cell r="I127">
            <v>10</v>
          </cell>
          <cell r="J127">
            <v>15</v>
          </cell>
          <cell r="K127">
            <v>15</v>
          </cell>
          <cell r="L127">
            <v>860</v>
          </cell>
          <cell r="M127">
            <v>0</v>
          </cell>
          <cell r="N127" t="str">
            <v>Fish_03_02_06</v>
          </cell>
          <cell r="O127">
            <v>0.9</v>
          </cell>
          <cell r="P127">
            <v>6</v>
          </cell>
          <cell r="Q127">
            <v>8</v>
          </cell>
          <cell r="R127">
            <v>1</v>
          </cell>
          <cell r="S127">
            <v>1.1000000000000001</v>
          </cell>
          <cell r="T127">
            <v>0.1</v>
          </cell>
          <cell r="U127">
            <v>0.2</v>
          </cell>
          <cell r="V127">
            <v>0.1</v>
          </cell>
          <cell r="W127">
            <v>0.11</v>
          </cell>
          <cell r="X127">
            <v>0.1</v>
          </cell>
          <cell r="Y127">
            <v>0.11</v>
          </cell>
          <cell r="Z127">
            <v>50</v>
          </cell>
          <cell r="AA127">
            <v>50</v>
          </cell>
          <cell r="AB127">
            <v>0</v>
          </cell>
          <cell r="AC127">
            <v>50</v>
          </cell>
          <cell r="AD127">
            <v>1</v>
          </cell>
          <cell r="AE127">
            <v>0</v>
          </cell>
          <cell r="AF127">
            <v>0</v>
          </cell>
          <cell r="AG127">
            <v>0</v>
          </cell>
          <cell r="AH127">
            <v>46</v>
          </cell>
          <cell r="AI127">
            <v>0.05</v>
          </cell>
          <cell r="AJ127">
            <v>72</v>
          </cell>
          <cell r="AK127">
            <v>10</v>
          </cell>
          <cell r="AL127">
            <v>3</v>
          </cell>
          <cell r="AM127">
            <v>96</v>
          </cell>
          <cell r="AN127">
            <v>130</v>
          </cell>
          <cell r="AO127">
            <v>173</v>
          </cell>
          <cell r="AP127">
            <v>234</v>
          </cell>
          <cell r="AQ127">
            <v>303</v>
          </cell>
          <cell r="AR127">
            <v>390</v>
          </cell>
          <cell r="AS127">
            <v>476</v>
          </cell>
          <cell r="AT127">
            <v>0</v>
          </cell>
          <cell r="AU127" t="str">
            <v>tex_0019_0074_02</v>
          </cell>
          <cell r="AV127" t="str">
            <v>Fish_03_02_06</v>
          </cell>
          <cell r="AW127" t="str">
            <v>Map_0003_02_Name</v>
          </cell>
          <cell r="AX127">
            <v>0.45100000000000001</v>
          </cell>
          <cell r="AY127">
            <v>0.47970000000000002</v>
          </cell>
          <cell r="AZ127">
            <v>0.52070000000000005</v>
          </cell>
          <cell r="BA127">
            <v>0.58220000000000005</v>
          </cell>
          <cell r="BB127">
            <v>0.68879999999999997</v>
          </cell>
          <cell r="BC127">
            <v>0.80769999999999997</v>
          </cell>
          <cell r="BD127">
            <v>0</v>
          </cell>
          <cell r="BE127">
            <v>5.4446000000000003</v>
          </cell>
          <cell r="BF127">
            <v>1.5</v>
          </cell>
        </row>
        <row r="128">
          <cell r="B128" t="str">
            <v>Fish_03_02_07</v>
          </cell>
          <cell r="C128">
            <v>5</v>
          </cell>
          <cell r="D128">
            <v>0.50452580300000005</v>
          </cell>
          <cell r="E128">
            <v>0.1</v>
          </cell>
          <cell r="F128">
            <v>2</v>
          </cell>
          <cell r="G128">
            <v>0</v>
          </cell>
          <cell r="H128">
            <v>4</v>
          </cell>
          <cell r="I128">
            <v>5</v>
          </cell>
          <cell r="J128">
            <v>6</v>
          </cell>
          <cell r="K128">
            <v>15</v>
          </cell>
          <cell r="L128">
            <v>860</v>
          </cell>
          <cell r="M128">
            <v>0</v>
          </cell>
          <cell r="N128" t="str">
            <v>Fish_03_02_07</v>
          </cell>
          <cell r="O128">
            <v>0.8</v>
          </cell>
          <cell r="P128">
            <v>6</v>
          </cell>
          <cell r="Q128">
            <v>8</v>
          </cell>
          <cell r="R128">
            <v>1</v>
          </cell>
          <cell r="S128">
            <v>1.1000000000000001</v>
          </cell>
          <cell r="T128">
            <v>0.1</v>
          </cell>
          <cell r="U128">
            <v>0.2</v>
          </cell>
          <cell r="V128">
            <v>0.1</v>
          </cell>
          <cell r="W128">
            <v>0.11</v>
          </cell>
          <cell r="X128">
            <v>0.1</v>
          </cell>
          <cell r="Y128">
            <v>0.11</v>
          </cell>
          <cell r="Z128">
            <v>50</v>
          </cell>
          <cell r="AA128">
            <v>50</v>
          </cell>
          <cell r="AB128">
            <v>0</v>
          </cell>
          <cell r="AC128">
            <v>50</v>
          </cell>
          <cell r="AD128">
            <v>1</v>
          </cell>
          <cell r="AE128">
            <v>0</v>
          </cell>
          <cell r="AF128">
            <v>0</v>
          </cell>
          <cell r="AG128">
            <v>0</v>
          </cell>
          <cell r="AH128">
            <v>46</v>
          </cell>
          <cell r="AI128">
            <v>0.05</v>
          </cell>
          <cell r="AJ128">
            <v>72</v>
          </cell>
          <cell r="AK128">
            <v>10</v>
          </cell>
          <cell r="AL128">
            <v>6</v>
          </cell>
          <cell r="AM128">
            <v>96</v>
          </cell>
          <cell r="AN128">
            <v>130</v>
          </cell>
          <cell r="AO128">
            <v>173</v>
          </cell>
          <cell r="AP128">
            <v>234</v>
          </cell>
          <cell r="AQ128">
            <v>303</v>
          </cell>
          <cell r="AR128">
            <v>390</v>
          </cell>
          <cell r="AS128">
            <v>476</v>
          </cell>
          <cell r="AT128">
            <v>0</v>
          </cell>
          <cell r="AU128" t="str">
            <v>tex_0075_0076_02</v>
          </cell>
          <cell r="AV128" t="str">
            <v>Fish_03_02_07</v>
          </cell>
          <cell r="AW128" t="str">
            <v>Map_0003_02_Name</v>
          </cell>
          <cell r="AX128">
            <v>0.308</v>
          </cell>
          <cell r="AY128">
            <v>0.3276</v>
          </cell>
          <cell r="AZ128">
            <v>0.35560000000000003</v>
          </cell>
          <cell r="BA128">
            <v>0.39760000000000001</v>
          </cell>
          <cell r="BB128">
            <v>0.47039999999999998</v>
          </cell>
          <cell r="BC128">
            <v>0.55159999999999998</v>
          </cell>
          <cell r="BD128">
            <v>0</v>
          </cell>
          <cell r="BE128">
            <v>6.5335999999999999</v>
          </cell>
          <cell r="BF128">
            <v>3</v>
          </cell>
        </row>
        <row r="129">
          <cell r="B129" t="str">
            <v>Fish_03_02_08</v>
          </cell>
          <cell r="C129">
            <v>5</v>
          </cell>
          <cell r="D129">
            <v>1.1463949040000001</v>
          </cell>
          <cell r="E129">
            <v>0.1</v>
          </cell>
          <cell r="F129">
            <v>1</v>
          </cell>
          <cell r="G129">
            <v>0</v>
          </cell>
          <cell r="H129">
            <v>5</v>
          </cell>
          <cell r="I129">
            <v>10</v>
          </cell>
          <cell r="J129">
            <v>15</v>
          </cell>
          <cell r="K129">
            <v>15</v>
          </cell>
          <cell r="L129">
            <v>645</v>
          </cell>
          <cell r="M129">
            <v>0</v>
          </cell>
          <cell r="N129" t="str">
            <v>Fish_03_02_08</v>
          </cell>
          <cell r="O129">
            <v>1.5</v>
          </cell>
          <cell r="P129">
            <v>6</v>
          </cell>
          <cell r="Q129">
            <v>8</v>
          </cell>
          <cell r="R129">
            <v>1</v>
          </cell>
          <cell r="S129">
            <v>1.1000000000000001</v>
          </cell>
          <cell r="T129">
            <v>0.1</v>
          </cell>
          <cell r="U129">
            <v>0.2</v>
          </cell>
          <cell r="V129">
            <v>0.1</v>
          </cell>
          <cell r="W129">
            <v>0.11</v>
          </cell>
          <cell r="X129">
            <v>0.1</v>
          </cell>
          <cell r="Y129">
            <v>0.11</v>
          </cell>
          <cell r="Z129">
            <v>100</v>
          </cell>
          <cell r="AA129">
            <v>100</v>
          </cell>
          <cell r="AB129">
            <v>0</v>
          </cell>
          <cell r="AC129">
            <v>50</v>
          </cell>
          <cell r="AD129">
            <v>1</v>
          </cell>
          <cell r="AE129">
            <v>0</v>
          </cell>
          <cell r="AF129">
            <v>0</v>
          </cell>
          <cell r="AG129">
            <v>0</v>
          </cell>
          <cell r="AH129">
            <v>41</v>
          </cell>
          <cell r="AI129">
            <v>0.05</v>
          </cell>
          <cell r="AJ129">
            <v>50</v>
          </cell>
          <cell r="AK129">
            <v>10</v>
          </cell>
          <cell r="AL129">
            <v>2</v>
          </cell>
          <cell r="AM129">
            <v>108</v>
          </cell>
          <cell r="AN129">
            <v>147</v>
          </cell>
          <cell r="AO129">
            <v>195</v>
          </cell>
          <cell r="AP129">
            <v>264</v>
          </cell>
          <cell r="AQ129">
            <v>342</v>
          </cell>
          <cell r="AR129">
            <v>439</v>
          </cell>
          <cell r="AS129">
            <v>537</v>
          </cell>
          <cell r="AT129">
            <v>0</v>
          </cell>
          <cell r="AU129" t="str">
            <v>tex_0084_0085_03</v>
          </cell>
          <cell r="AV129" t="str">
            <v>Fish_03_02_08</v>
          </cell>
          <cell r="AW129" t="str">
            <v>Map_0003_02_Name</v>
          </cell>
          <cell r="AX129">
            <v>0.19800000000000001</v>
          </cell>
          <cell r="AY129">
            <v>0.21060000000000001</v>
          </cell>
          <cell r="AZ129">
            <v>0.2286</v>
          </cell>
          <cell r="BA129">
            <v>0.25559999999999999</v>
          </cell>
          <cell r="BB129">
            <v>0.3024</v>
          </cell>
          <cell r="BC129">
            <v>0.35460000000000003</v>
          </cell>
          <cell r="BD129">
            <v>0</v>
          </cell>
          <cell r="BE129">
            <v>5.4446000000000003</v>
          </cell>
          <cell r="BF129">
            <v>3</v>
          </cell>
        </row>
        <row r="130">
          <cell r="B130" t="str">
            <v>Fish_03_02_09</v>
          </cell>
          <cell r="C130">
            <v>5</v>
          </cell>
          <cell r="D130">
            <v>0.26612738899999999</v>
          </cell>
          <cell r="E130">
            <v>0.5</v>
          </cell>
          <cell r="F130">
            <v>2</v>
          </cell>
          <cell r="G130">
            <v>0</v>
          </cell>
          <cell r="H130">
            <v>4</v>
          </cell>
          <cell r="I130">
            <v>3</v>
          </cell>
          <cell r="J130">
            <v>6</v>
          </cell>
          <cell r="K130">
            <v>15</v>
          </cell>
          <cell r="L130">
            <v>860</v>
          </cell>
          <cell r="M130">
            <v>0</v>
          </cell>
          <cell r="N130" t="str">
            <v>Fish_03_02_09</v>
          </cell>
          <cell r="O130">
            <v>0.7</v>
          </cell>
          <cell r="P130">
            <v>6</v>
          </cell>
          <cell r="Q130">
            <v>8</v>
          </cell>
          <cell r="R130">
            <v>1</v>
          </cell>
          <cell r="S130">
            <v>1.1000000000000001</v>
          </cell>
          <cell r="T130">
            <v>0.1</v>
          </cell>
          <cell r="U130">
            <v>0.2</v>
          </cell>
          <cell r="V130">
            <v>0.1</v>
          </cell>
          <cell r="W130">
            <v>0.11</v>
          </cell>
          <cell r="X130">
            <v>0.1</v>
          </cell>
          <cell r="Y130">
            <v>0.11</v>
          </cell>
          <cell r="Z130">
            <v>50</v>
          </cell>
          <cell r="AA130">
            <v>50</v>
          </cell>
          <cell r="AB130">
            <v>0</v>
          </cell>
          <cell r="AC130">
            <v>50</v>
          </cell>
          <cell r="AD130">
            <v>1</v>
          </cell>
          <cell r="AE130">
            <v>0</v>
          </cell>
          <cell r="AF130">
            <v>0</v>
          </cell>
          <cell r="AG130">
            <v>0</v>
          </cell>
          <cell r="AH130">
            <v>46</v>
          </cell>
          <cell r="AI130">
            <v>0.05</v>
          </cell>
          <cell r="AJ130">
            <v>72</v>
          </cell>
          <cell r="AK130">
            <v>10</v>
          </cell>
          <cell r="AL130">
            <v>6</v>
          </cell>
          <cell r="AM130">
            <v>99</v>
          </cell>
          <cell r="AN130">
            <v>135</v>
          </cell>
          <cell r="AO130">
            <v>180</v>
          </cell>
          <cell r="AP130">
            <v>243</v>
          </cell>
          <cell r="AQ130">
            <v>315</v>
          </cell>
          <cell r="AR130">
            <v>405</v>
          </cell>
          <cell r="AS130">
            <v>495</v>
          </cell>
          <cell r="AT130">
            <v>0</v>
          </cell>
          <cell r="AU130" t="str">
            <v>hudieyu_tex01_siyanhudieyu</v>
          </cell>
          <cell r="AV130" t="str">
            <v>Fish_03_02_09</v>
          </cell>
          <cell r="AW130" t="str">
            <v>Map_0003_02_Name</v>
          </cell>
          <cell r="AX130">
            <v>0.19800000000000001</v>
          </cell>
          <cell r="AY130">
            <v>0.21060000000000001</v>
          </cell>
          <cell r="AZ130">
            <v>0.2286</v>
          </cell>
          <cell r="BA130">
            <v>0.25559999999999999</v>
          </cell>
          <cell r="BB130">
            <v>0.3024</v>
          </cell>
          <cell r="BC130">
            <v>0.35460000000000003</v>
          </cell>
          <cell r="BD130">
            <v>0</v>
          </cell>
          <cell r="BE130">
            <v>5.4446000000000003</v>
          </cell>
          <cell r="BF130">
            <v>1.5</v>
          </cell>
        </row>
        <row r="131">
          <cell r="B131" t="str">
            <v>Fish_03_02_10</v>
          </cell>
          <cell r="C131">
            <v>5</v>
          </cell>
          <cell r="D131">
            <v>1.1463949040000001</v>
          </cell>
          <cell r="E131">
            <v>0.1</v>
          </cell>
          <cell r="F131">
            <v>1</v>
          </cell>
          <cell r="G131">
            <v>0</v>
          </cell>
          <cell r="H131">
            <v>5</v>
          </cell>
          <cell r="I131">
            <v>5</v>
          </cell>
          <cell r="J131">
            <v>6</v>
          </cell>
          <cell r="K131">
            <v>15</v>
          </cell>
          <cell r="L131">
            <v>645</v>
          </cell>
          <cell r="M131">
            <v>0</v>
          </cell>
          <cell r="N131" t="str">
            <v>Fish_03_02_10</v>
          </cell>
          <cell r="O131">
            <v>1.2</v>
          </cell>
          <cell r="P131">
            <v>6</v>
          </cell>
          <cell r="Q131">
            <v>8</v>
          </cell>
          <cell r="R131">
            <v>1</v>
          </cell>
          <cell r="S131">
            <v>1.1000000000000001</v>
          </cell>
          <cell r="T131">
            <v>0.1</v>
          </cell>
          <cell r="U131">
            <v>0.2</v>
          </cell>
          <cell r="V131">
            <v>0.1</v>
          </cell>
          <cell r="W131">
            <v>0.11</v>
          </cell>
          <cell r="X131">
            <v>0.1</v>
          </cell>
          <cell r="Y131">
            <v>0.11</v>
          </cell>
          <cell r="Z131">
            <v>100</v>
          </cell>
          <cell r="AA131">
            <v>100</v>
          </cell>
          <cell r="AB131">
            <v>0</v>
          </cell>
          <cell r="AC131">
            <v>50</v>
          </cell>
          <cell r="AD131">
            <v>1</v>
          </cell>
          <cell r="AE131">
            <v>0</v>
          </cell>
          <cell r="AF131">
            <v>0</v>
          </cell>
          <cell r="AG131">
            <v>0</v>
          </cell>
          <cell r="AH131">
            <v>41</v>
          </cell>
          <cell r="AI131">
            <v>0.05</v>
          </cell>
          <cell r="AJ131">
            <v>50</v>
          </cell>
          <cell r="AK131">
            <v>10</v>
          </cell>
          <cell r="AL131">
            <v>2</v>
          </cell>
          <cell r="AM131">
            <v>108</v>
          </cell>
          <cell r="AN131">
            <v>147</v>
          </cell>
          <cell r="AO131">
            <v>195</v>
          </cell>
          <cell r="AP131">
            <v>264</v>
          </cell>
          <cell r="AQ131">
            <v>342</v>
          </cell>
          <cell r="AR131">
            <v>439</v>
          </cell>
          <cell r="AS131">
            <v>537</v>
          </cell>
          <cell r="AT131">
            <v>0</v>
          </cell>
          <cell r="AU131" t="str">
            <v>tex_0114_02</v>
          </cell>
          <cell r="AV131" t="str">
            <v>Fish_03_02_10</v>
          </cell>
          <cell r="AW131" t="str">
            <v>Map_0003_02_Name</v>
          </cell>
          <cell r="AX131">
            <v>0.19800000000000001</v>
          </cell>
          <cell r="AY131">
            <v>0.21060000000000001</v>
          </cell>
          <cell r="AZ131">
            <v>0.2286</v>
          </cell>
          <cell r="BA131">
            <v>0.25559999999999999</v>
          </cell>
          <cell r="BB131">
            <v>0.3024</v>
          </cell>
          <cell r="BC131">
            <v>0.35460000000000003</v>
          </cell>
          <cell r="BD131">
            <v>0</v>
          </cell>
          <cell r="BE131">
            <v>5.4446000000000003</v>
          </cell>
          <cell r="BF131">
            <v>4</v>
          </cell>
        </row>
        <row r="132">
          <cell r="B132" t="str">
            <v>Fish_03_02_11</v>
          </cell>
          <cell r="C132">
            <v>5</v>
          </cell>
          <cell r="D132">
            <v>3.7562707000000001E-2</v>
          </cell>
          <cell r="E132">
            <v>0.1</v>
          </cell>
          <cell r="F132">
            <v>5</v>
          </cell>
          <cell r="G132">
            <v>7</v>
          </cell>
          <cell r="H132">
            <v>2</v>
          </cell>
          <cell r="I132">
            <v>9</v>
          </cell>
          <cell r="J132">
            <v>10</v>
          </cell>
          <cell r="K132">
            <v>15</v>
          </cell>
          <cell r="L132">
            <v>2150</v>
          </cell>
          <cell r="M132">
            <v>0</v>
          </cell>
          <cell r="N132" t="str">
            <v>Fish_03_02_11</v>
          </cell>
          <cell r="O132">
            <v>1.5</v>
          </cell>
          <cell r="P132">
            <v>6</v>
          </cell>
          <cell r="Q132">
            <v>8</v>
          </cell>
          <cell r="R132">
            <v>1</v>
          </cell>
          <cell r="S132">
            <v>1.1000000000000001</v>
          </cell>
          <cell r="T132">
            <v>0.1</v>
          </cell>
          <cell r="U132">
            <v>0.2</v>
          </cell>
          <cell r="V132">
            <v>0.1</v>
          </cell>
          <cell r="W132">
            <v>0.11</v>
          </cell>
          <cell r="X132">
            <v>0.1</v>
          </cell>
          <cell r="Y132">
            <v>0.11</v>
          </cell>
          <cell r="Z132">
            <v>30</v>
          </cell>
          <cell r="AA132">
            <v>15</v>
          </cell>
          <cell r="AB132">
            <v>0</v>
          </cell>
          <cell r="AC132">
            <v>50</v>
          </cell>
          <cell r="AD132">
            <v>1</v>
          </cell>
          <cell r="AE132">
            <v>0</v>
          </cell>
          <cell r="AF132">
            <v>0</v>
          </cell>
          <cell r="AG132">
            <v>0</v>
          </cell>
          <cell r="AH132">
            <v>61</v>
          </cell>
          <cell r="AI132">
            <v>0.05</v>
          </cell>
          <cell r="AJ132">
            <v>138</v>
          </cell>
          <cell r="AK132">
            <v>10</v>
          </cell>
          <cell r="AL132">
            <v>576</v>
          </cell>
          <cell r="AM132">
            <v>2</v>
          </cell>
          <cell r="AN132">
            <v>2</v>
          </cell>
          <cell r="AO132">
            <v>2</v>
          </cell>
          <cell r="AP132">
            <v>3</v>
          </cell>
          <cell r="AQ132">
            <v>4</v>
          </cell>
          <cell r="AR132">
            <v>5</v>
          </cell>
          <cell r="AS132">
            <v>6</v>
          </cell>
          <cell r="AT132">
            <v>1</v>
          </cell>
          <cell r="AU132" t="str">
            <v>tex_0120_0121</v>
          </cell>
          <cell r="AV132" t="str">
            <v>Fish_03_02_11</v>
          </cell>
          <cell r="AW132" t="str">
            <v>Map_0003_02_Name</v>
          </cell>
          <cell r="AX132">
            <v>1.3420000000000001</v>
          </cell>
          <cell r="AY132">
            <v>1.4274</v>
          </cell>
          <cell r="AZ132">
            <v>1.5494000000000001</v>
          </cell>
          <cell r="BA132">
            <v>1.7323999999999999</v>
          </cell>
          <cell r="BB132">
            <v>2.0495999999999999</v>
          </cell>
          <cell r="BC132">
            <v>2.4034</v>
          </cell>
          <cell r="BD132">
            <v>0</v>
          </cell>
          <cell r="BE132">
            <v>5.4446000000000003</v>
          </cell>
          <cell r="BF132">
            <v>1.5</v>
          </cell>
        </row>
        <row r="133">
          <cell r="B133" t="str">
            <v>Fish_03_02_12</v>
          </cell>
          <cell r="C133">
            <v>5</v>
          </cell>
          <cell r="D133">
            <v>0.14920187200000001</v>
          </cell>
          <cell r="E133">
            <v>0.1</v>
          </cell>
          <cell r="F133">
            <v>4</v>
          </cell>
          <cell r="G133">
            <v>0</v>
          </cell>
          <cell r="H133">
            <v>2</v>
          </cell>
          <cell r="I133">
            <v>10</v>
          </cell>
          <cell r="J133">
            <v>15</v>
          </cell>
          <cell r="K133">
            <v>15</v>
          </cell>
          <cell r="L133">
            <v>1505</v>
          </cell>
          <cell r="M133">
            <v>0</v>
          </cell>
          <cell r="N133" t="str">
            <v>Fish_03_02_12</v>
          </cell>
          <cell r="O133">
            <v>1</v>
          </cell>
          <cell r="P133">
            <v>6</v>
          </cell>
          <cell r="Q133">
            <v>8</v>
          </cell>
          <cell r="R133">
            <v>1</v>
          </cell>
          <cell r="S133">
            <v>1.1000000000000001</v>
          </cell>
          <cell r="T133">
            <v>0.1</v>
          </cell>
          <cell r="U133">
            <v>0.2</v>
          </cell>
          <cell r="V133">
            <v>0.1</v>
          </cell>
          <cell r="W133">
            <v>0.11</v>
          </cell>
          <cell r="X133">
            <v>0.1</v>
          </cell>
          <cell r="Y133">
            <v>0.11</v>
          </cell>
          <cell r="Z133">
            <v>30</v>
          </cell>
          <cell r="AA133">
            <v>15</v>
          </cell>
          <cell r="AB133">
            <v>0</v>
          </cell>
          <cell r="AC133">
            <v>50</v>
          </cell>
          <cell r="AD133">
            <v>1</v>
          </cell>
          <cell r="AE133">
            <v>0</v>
          </cell>
          <cell r="AF133">
            <v>0</v>
          </cell>
          <cell r="AG133">
            <v>0</v>
          </cell>
          <cell r="AH133">
            <v>56</v>
          </cell>
          <cell r="AI133">
            <v>0.05</v>
          </cell>
          <cell r="AJ133">
            <v>116</v>
          </cell>
          <cell r="AK133">
            <v>10</v>
          </cell>
          <cell r="AL133">
            <v>30</v>
          </cell>
          <cell r="AM133">
            <v>72</v>
          </cell>
          <cell r="AN133">
            <v>98</v>
          </cell>
          <cell r="AO133">
            <v>130</v>
          </cell>
          <cell r="AP133">
            <v>176</v>
          </cell>
          <cell r="AQ133">
            <v>228</v>
          </cell>
          <cell r="AR133">
            <v>293</v>
          </cell>
          <cell r="AS133">
            <v>358</v>
          </cell>
          <cell r="AT133">
            <v>0</v>
          </cell>
          <cell r="AU133" t="str">
            <v>tex_0136_02_03</v>
          </cell>
          <cell r="AV133" t="str">
            <v>Fish_03_02_12</v>
          </cell>
          <cell r="AW133" t="str">
            <v>Map_0003_02_Name</v>
          </cell>
          <cell r="AX133">
            <v>0.61599999999999999</v>
          </cell>
          <cell r="AY133">
            <v>0.6552</v>
          </cell>
          <cell r="AZ133">
            <v>0.71120000000000005</v>
          </cell>
          <cell r="BA133">
            <v>0.79520000000000002</v>
          </cell>
          <cell r="BB133">
            <v>0.94079999999999997</v>
          </cell>
          <cell r="BC133">
            <v>1.1032</v>
          </cell>
          <cell r="BD133">
            <v>0</v>
          </cell>
          <cell r="BE133">
            <v>5.4446000000000003</v>
          </cell>
          <cell r="BF133">
            <v>1.5</v>
          </cell>
        </row>
        <row r="134">
          <cell r="B134" t="str">
            <v>Fish_03_02_13</v>
          </cell>
          <cell r="C134">
            <v>5</v>
          </cell>
          <cell r="D134">
            <v>0.44587770700000001</v>
          </cell>
          <cell r="E134">
            <v>0.1</v>
          </cell>
          <cell r="F134">
            <v>3</v>
          </cell>
          <cell r="G134">
            <v>0</v>
          </cell>
          <cell r="H134">
            <v>3</v>
          </cell>
          <cell r="I134">
            <v>3</v>
          </cell>
          <cell r="J134">
            <v>6</v>
          </cell>
          <cell r="K134">
            <v>15</v>
          </cell>
          <cell r="L134">
            <v>1075</v>
          </cell>
          <cell r="M134">
            <v>0</v>
          </cell>
          <cell r="N134" t="str">
            <v>Fish_03_02_13</v>
          </cell>
          <cell r="O134">
            <v>1</v>
          </cell>
          <cell r="P134">
            <v>6</v>
          </cell>
          <cell r="Q134">
            <v>8</v>
          </cell>
          <cell r="R134">
            <v>1</v>
          </cell>
          <cell r="S134">
            <v>1.1000000000000001</v>
          </cell>
          <cell r="T134">
            <v>0.1</v>
          </cell>
          <cell r="U134">
            <v>0.2</v>
          </cell>
          <cell r="V134">
            <v>0.1</v>
          </cell>
          <cell r="W134">
            <v>0.11</v>
          </cell>
          <cell r="X134">
            <v>0.1</v>
          </cell>
          <cell r="Y134">
            <v>0.11</v>
          </cell>
          <cell r="Z134">
            <v>50</v>
          </cell>
          <cell r="AA134">
            <v>25</v>
          </cell>
          <cell r="AB134">
            <v>0</v>
          </cell>
          <cell r="AC134">
            <v>50</v>
          </cell>
          <cell r="AD134">
            <v>1</v>
          </cell>
          <cell r="AE134">
            <v>0</v>
          </cell>
          <cell r="AF134">
            <v>0</v>
          </cell>
          <cell r="AG134">
            <v>0</v>
          </cell>
          <cell r="AH134">
            <v>51</v>
          </cell>
          <cell r="AI134">
            <v>0.05</v>
          </cell>
          <cell r="AJ134">
            <v>94</v>
          </cell>
          <cell r="AK134">
            <v>10</v>
          </cell>
          <cell r="AL134">
            <v>18</v>
          </cell>
          <cell r="AM134">
            <v>84</v>
          </cell>
          <cell r="AN134">
            <v>114</v>
          </cell>
          <cell r="AO134">
            <v>152</v>
          </cell>
          <cell r="AP134">
            <v>206</v>
          </cell>
          <cell r="AQ134">
            <v>266</v>
          </cell>
          <cell r="AR134">
            <v>342</v>
          </cell>
          <cell r="AS134">
            <v>418</v>
          </cell>
          <cell r="AT134">
            <v>0</v>
          </cell>
          <cell r="AU134" t="str">
            <v>tex_0160_0163_02</v>
          </cell>
          <cell r="AV134" t="str">
            <v>Fish_03_02_13</v>
          </cell>
          <cell r="AW134" t="str">
            <v>Map_0003_02_Name</v>
          </cell>
          <cell r="AX134">
            <v>0.33</v>
          </cell>
          <cell r="AY134">
            <v>0.35099999999999998</v>
          </cell>
          <cell r="AZ134">
            <v>0.38100000000000001</v>
          </cell>
          <cell r="BA134">
            <v>0.42599999999999999</v>
          </cell>
          <cell r="BB134">
            <v>0.504</v>
          </cell>
          <cell r="BC134">
            <v>0.59099999999999997</v>
          </cell>
          <cell r="BD134">
            <v>0</v>
          </cell>
          <cell r="BE134">
            <v>5.4446000000000003</v>
          </cell>
          <cell r="BF134">
            <v>1.5</v>
          </cell>
        </row>
        <row r="135">
          <cell r="B135" t="str">
            <v>Fish_03_02_14</v>
          </cell>
          <cell r="C135">
            <v>5</v>
          </cell>
          <cell r="D135">
            <v>1.4392448410000001</v>
          </cell>
          <cell r="E135">
            <v>0.1</v>
          </cell>
          <cell r="F135">
            <v>1</v>
          </cell>
          <cell r="G135">
            <v>0</v>
          </cell>
          <cell r="H135">
            <v>5</v>
          </cell>
          <cell r="I135">
            <v>3</v>
          </cell>
          <cell r="J135">
            <v>6</v>
          </cell>
          <cell r="K135">
            <v>15</v>
          </cell>
          <cell r="L135">
            <v>840</v>
          </cell>
          <cell r="M135">
            <v>0</v>
          </cell>
          <cell r="N135" t="str">
            <v>Fish_03_02_14</v>
          </cell>
          <cell r="O135">
            <v>1</v>
          </cell>
          <cell r="P135">
            <v>6</v>
          </cell>
          <cell r="Q135">
            <v>8</v>
          </cell>
          <cell r="R135">
            <v>1</v>
          </cell>
          <cell r="S135">
            <v>1.1000000000000001</v>
          </cell>
          <cell r="T135">
            <v>0.1</v>
          </cell>
          <cell r="U135">
            <v>0.2</v>
          </cell>
          <cell r="V135">
            <v>0.1</v>
          </cell>
          <cell r="W135">
            <v>0.11</v>
          </cell>
          <cell r="X135">
            <v>0.1</v>
          </cell>
          <cell r="Y135">
            <v>0.11</v>
          </cell>
          <cell r="Z135">
            <v>100</v>
          </cell>
          <cell r="AA135">
            <v>100</v>
          </cell>
          <cell r="AB135">
            <v>0</v>
          </cell>
          <cell r="AC135">
            <v>50</v>
          </cell>
          <cell r="AD135">
            <v>1</v>
          </cell>
          <cell r="AE135">
            <v>0</v>
          </cell>
          <cell r="AF135">
            <v>0</v>
          </cell>
          <cell r="AG135">
            <v>0</v>
          </cell>
          <cell r="AH135">
            <v>41</v>
          </cell>
          <cell r="AI135">
            <v>0.05</v>
          </cell>
          <cell r="AJ135">
            <v>50</v>
          </cell>
          <cell r="AK135">
            <v>10</v>
          </cell>
          <cell r="AL135">
            <v>3</v>
          </cell>
          <cell r="AM135">
            <v>112</v>
          </cell>
          <cell r="AN135">
            <v>152</v>
          </cell>
          <cell r="AO135">
            <v>202</v>
          </cell>
          <cell r="AP135">
            <v>273</v>
          </cell>
          <cell r="AQ135">
            <v>354</v>
          </cell>
          <cell r="AR135">
            <v>455</v>
          </cell>
          <cell r="AS135">
            <v>556</v>
          </cell>
          <cell r="AT135">
            <v>0</v>
          </cell>
          <cell r="AU135" t="str">
            <v>tex_0164</v>
          </cell>
          <cell r="AV135" t="str">
            <v>Fish_03_02_14</v>
          </cell>
          <cell r="AW135" t="str">
            <v>Map_0003_02_Name</v>
          </cell>
          <cell r="AX135">
            <v>0.16500000000000001</v>
          </cell>
          <cell r="AY135">
            <v>0.17549999999999999</v>
          </cell>
          <cell r="AZ135">
            <v>0.1905</v>
          </cell>
          <cell r="BA135">
            <v>0.21299999999999999</v>
          </cell>
          <cell r="BB135">
            <v>0.252</v>
          </cell>
          <cell r="BC135">
            <v>0.29549999999999998</v>
          </cell>
          <cell r="BD135">
            <v>0</v>
          </cell>
          <cell r="BE135">
            <v>5.4446000000000003</v>
          </cell>
          <cell r="BF135">
            <v>1.5</v>
          </cell>
        </row>
        <row r="136">
          <cell r="B136" t="str">
            <v>Fish_03_03_1</v>
          </cell>
          <cell r="C136">
            <v>5</v>
          </cell>
          <cell r="D136">
            <v>8.3336116000000002E-2</v>
          </cell>
          <cell r="E136">
            <v>0.1</v>
          </cell>
          <cell r="F136">
            <v>3</v>
          </cell>
          <cell r="G136">
            <v>0</v>
          </cell>
          <cell r="H136">
            <v>3</v>
          </cell>
          <cell r="I136">
            <v>1</v>
          </cell>
          <cell r="J136">
            <v>6</v>
          </cell>
          <cell r="K136">
            <v>15</v>
          </cell>
          <cell r="L136">
            <v>1400</v>
          </cell>
          <cell r="M136">
            <v>0</v>
          </cell>
          <cell r="N136" t="str">
            <v>Fish_03_03_1</v>
          </cell>
          <cell r="O136">
            <v>1.3</v>
          </cell>
          <cell r="P136">
            <v>6</v>
          </cell>
          <cell r="Q136">
            <v>8</v>
          </cell>
          <cell r="R136">
            <v>1</v>
          </cell>
          <cell r="S136">
            <v>1.1000000000000001</v>
          </cell>
          <cell r="T136">
            <v>0.1</v>
          </cell>
          <cell r="U136">
            <v>0.2</v>
          </cell>
          <cell r="V136">
            <v>0.1</v>
          </cell>
          <cell r="W136">
            <v>0.11</v>
          </cell>
          <cell r="X136">
            <v>0.1</v>
          </cell>
          <cell r="Y136">
            <v>0.11</v>
          </cell>
          <cell r="Z136">
            <v>50</v>
          </cell>
          <cell r="AA136">
            <v>25</v>
          </cell>
          <cell r="AB136">
            <v>0</v>
          </cell>
          <cell r="AC136">
            <v>50</v>
          </cell>
          <cell r="AD136">
            <v>1</v>
          </cell>
          <cell r="AE136">
            <v>0</v>
          </cell>
          <cell r="AF136">
            <v>0</v>
          </cell>
          <cell r="AG136">
            <v>0</v>
          </cell>
          <cell r="AH136">
            <v>51</v>
          </cell>
          <cell r="AI136">
            <v>0.05</v>
          </cell>
          <cell r="AJ136">
            <v>121</v>
          </cell>
          <cell r="AK136">
            <v>10</v>
          </cell>
          <cell r="AL136">
            <v>18</v>
          </cell>
          <cell r="AM136">
            <v>102</v>
          </cell>
          <cell r="AN136">
            <v>138</v>
          </cell>
          <cell r="AO136">
            <v>184</v>
          </cell>
          <cell r="AP136">
            <v>249</v>
          </cell>
          <cell r="AQ136">
            <v>322</v>
          </cell>
          <cell r="AR136">
            <v>414</v>
          </cell>
          <cell r="AS136">
            <v>506</v>
          </cell>
          <cell r="AT136">
            <v>0</v>
          </cell>
          <cell r="AU136" t="str">
            <v>tex_0027_0038_03</v>
          </cell>
          <cell r="AV136" t="str">
            <v>Fish_03_03_1</v>
          </cell>
          <cell r="AW136" t="str">
            <v>Map_0003_03_Name</v>
          </cell>
          <cell r="AX136">
            <v>0.93500000000000005</v>
          </cell>
          <cell r="AY136">
            <v>0.99450000000000005</v>
          </cell>
          <cell r="AZ136">
            <v>1.0794999999999999</v>
          </cell>
          <cell r="BA136">
            <v>1.2070000000000001</v>
          </cell>
          <cell r="BB136">
            <v>1.4279999999999999</v>
          </cell>
          <cell r="BC136">
            <v>1.6745000000000001</v>
          </cell>
          <cell r="BD136">
            <v>0</v>
          </cell>
          <cell r="BE136">
            <v>5.4446000000000003</v>
          </cell>
          <cell r="BF136">
            <v>6</v>
          </cell>
        </row>
        <row r="137">
          <cell r="B137" t="str">
            <v>Fish_03_03_2</v>
          </cell>
          <cell r="C137">
            <v>5</v>
          </cell>
          <cell r="D137">
            <v>0.166597631</v>
          </cell>
          <cell r="E137">
            <v>0.1</v>
          </cell>
          <cell r="F137">
            <v>4</v>
          </cell>
          <cell r="G137">
            <v>0</v>
          </cell>
          <cell r="H137">
            <v>3</v>
          </cell>
          <cell r="I137">
            <v>3</v>
          </cell>
          <cell r="J137">
            <v>10</v>
          </cell>
          <cell r="K137">
            <v>15</v>
          </cell>
          <cell r="L137">
            <v>1960</v>
          </cell>
          <cell r="M137">
            <v>0</v>
          </cell>
          <cell r="N137" t="str">
            <v>Fish_03_03_2</v>
          </cell>
          <cell r="O137">
            <v>1.3</v>
          </cell>
          <cell r="P137">
            <v>6</v>
          </cell>
          <cell r="Q137">
            <v>8</v>
          </cell>
          <cell r="R137">
            <v>1</v>
          </cell>
          <cell r="S137">
            <v>1.1000000000000001</v>
          </cell>
          <cell r="T137">
            <v>0.1</v>
          </cell>
          <cell r="U137">
            <v>0.2</v>
          </cell>
          <cell r="V137">
            <v>0.1</v>
          </cell>
          <cell r="W137">
            <v>0.11</v>
          </cell>
          <cell r="X137">
            <v>0.1</v>
          </cell>
          <cell r="Y137">
            <v>0.11</v>
          </cell>
          <cell r="Z137">
            <v>30</v>
          </cell>
          <cell r="AA137">
            <v>15</v>
          </cell>
          <cell r="AB137">
            <v>0</v>
          </cell>
          <cell r="AC137">
            <v>50</v>
          </cell>
          <cell r="AD137">
            <v>1</v>
          </cell>
          <cell r="AE137">
            <v>0</v>
          </cell>
          <cell r="AF137">
            <v>0</v>
          </cell>
          <cell r="AG137">
            <v>0</v>
          </cell>
          <cell r="AH137">
            <v>56</v>
          </cell>
          <cell r="AI137">
            <v>0.05</v>
          </cell>
          <cell r="AJ137">
            <v>149</v>
          </cell>
          <cell r="AK137">
            <v>10</v>
          </cell>
          <cell r="AL137">
            <v>30</v>
          </cell>
          <cell r="AM137">
            <v>87</v>
          </cell>
          <cell r="AN137">
            <v>119</v>
          </cell>
          <cell r="AO137">
            <v>158</v>
          </cell>
          <cell r="AP137">
            <v>214</v>
          </cell>
          <cell r="AQ137">
            <v>277</v>
          </cell>
          <cell r="AR137">
            <v>356</v>
          </cell>
          <cell r="AS137">
            <v>435</v>
          </cell>
          <cell r="AT137">
            <v>0</v>
          </cell>
          <cell r="AU137" t="str">
            <v>tex_0047_0086_03</v>
          </cell>
          <cell r="AV137" t="str">
            <v>Fish_03_03_2</v>
          </cell>
          <cell r="AW137" t="str">
            <v>Map_0003_03_Name</v>
          </cell>
          <cell r="AX137">
            <v>0.70399999999999996</v>
          </cell>
          <cell r="AY137">
            <v>0.74880000000000002</v>
          </cell>
          <cell r="AZ137">
            <v>0.81279999999999997</v>
          </cell>
          <cell r="BA137">
            <v>0.90880000000000005</v>
          </cell>
          <cell r="BB137">
            <v>1.0751999999999999</v>
          </cell>
          <cell r="BC137">
            <v>1.2607999999999999</v>
          </cell>
          <cell r="BD137">
            <v>0</v>
          </cell>
          <cell r="BE137">
            <v>5.4446000000000003</v>
          </cell>
          <cell r="BF137">
            <v>1.5</v>
          </cell>
        </row>
        <row r="138">
          <cell r="B138" t="str">
            <v>Fish_03_03_3</v>
          </cell>
          <cell r="C138">
            <v>5</v>
          </cell>
          <cell r="D138">
            <v>8.0660539999999996E-3</v>
          </cell>
          <cell r="E138">
            <v>0.1</v>
          </cell>
          <cell r="F138">
            <v>5</v>
          </cell>
          <cell r="G138">
            <v>7</v>
          </cell>
          <cell r="H138">
            <v>3</v>
          </cell>
          <cell r="I138">
            <v>5</v>
          </cell>
          <cell r="J138">
            <v>10</v>
          </cell>
          <cell r="K138">
            <v>15</v>
          </cell>
          <cell r="L138">
            <v>2800</v>
          </cell>
          <cell r="M138">
            <v>0</v>
          </cell>
          <cell r="N138" t="str">
            <v>Fish_03_03_3</v>
          </cell>
          <cell r="O138">
            <v>1.7</v>
          </cell>
          <cell r="P138">
            <v>6</v>
          </cell>
          <cell r="Q138">
            <v>8</v>
          </cell>
          <cell r="R138">
            <v>1</v>
          </cell>
          <cell r="S138">
            <v>1.1000000000000001</v>
          </cell>
          <cell r="T138">
            <v>0.1</v>
          </cell>
          <cell r="U138">
            <v>0.2</v>
          </cell>
          <cell r="V138">
            <v>0.1</v>
          </cell>
          <cell r="W138">
            <v>0.11</v>
          </cell>
          <cell r="X138">
            <v>0.1</v>
          </cell>
          <cell r="Y138">
            <v>0.11</v>
          </cell>
          <cell r="Z138">
            <v>30</v>
          </cell>
          <cell r="AA138">
            <v>15</v>
          </cell>
          <cell r="AB138">
            <v>0</v>
          </cell>
          <cell r="AC138">
            <v>50</v>
          </cell>
          <cell r="AD138">
            <v>1</v>
          </cell>
          <cell r="AE138">
            <v>0</v>
          </cell>
          <cell r="AF138">
            <v>0</v>
          </cell>
          <cell r="AG138">
            <v>0</v>
          </cell>
          <cell r="AH138">
            <v>61</v>
          </cell>
          <cell r="AI138">
            <v>0.05</v>
          </cell>
          <cell r="AJ138">
            <v>177</v>
          </cell>
          <cell r="AK138">
            <v>10</v>
          </cell>
          <cell r="AL138">
            <v>576</v>
          </cell>
          <cell r="AM138">
            <v>2</v>
          </cell>
          <cell r="AN138">
            <v>2</v>
          </cell>
          <cell r="AO138">
            <v>2</v>
          </cell>
          <cell r="AP138">
            <v>3</v>
          </cell>
          <cell r="AQ138">
            <v>4</v>
          </cell>
          <cell r="AR138">
            <v>5</v>
          </cell>
          <cell r="AS138">
            <v>6</v>
          </cell>
          <cell r="AT138">
            <v>2</v>
          </cell>
          <cell r="AU138" t="str">
            <v>tex_0050_0067</v>
          </cell>
          <cell r="AV138" t="str">
            <v>Fish_03_03_3</v>
          </cell>
          <cell r="AW138" t="str">
            <v>Map_0003_03_Name</v>
          </cell>
          <cell r="AX138">
            <v>3.3</v>
          </cell>
          <cell r="AY138">
            <v>3.51</v>
          </cell>
          <cell r="AZ138">
            <v>3.81</v>
          </cell>
          <cell r="BA138">
            <v>4.26</v>
          </cell>
          <cell r="BB138">
            <v>5.04</v>
          </cell>
          <cell r="BC138">
            <v>5.91</v>
          </cell>
          <cell r="BD138">
            <v>0</v>
          </cell>
          <cell r="BE138">
            <v>16.3339</v>
          </cell>
          <cell r="BF138">
            <v>10</v>
          </cell>
        </row>
        <row r="139">
          <cell r="B139" t="str">
            <v>Fish_03_03_4</v>
          </cell>
          <cell r="C139">
            <v>5</v>
          </cell>
          <cell r="D139">
            <v>0.177811264</v>
          </cell>
          <cell r="E139">
            <v>0.1</v>
          </cell>
          <cell r="F139">
            <v>2</v>
          </cell>
          <cell r="G139">
            <v>0</v>
          </cell>
          <cell r="H139">
            <v>4</v>
          </cell>
          <cell r="I139">
            <v>10</v>
          </cell>
          <cell r="J139">
            <v>15</v>
          </cell>
          <cell r="K139">
            <v>15</v>
          </cell>
          <cell r="L139">
            <v>1120</v>
          </cell>
          <cell r="M139">
            <v>0</v>
          </cell>
          <cell r="N139" t="str">
            <v>Fish_03_03_4</v>
          </cell>
          <cell r="O139">
            <v>0.9</v>
          </cell>
          <cell r="P139">
            <v>6</v>
          </cell>
          <cell r="Q139">
            <v>8</v>
          </cell>
          <cell r="R139">
            <v>1</v>
          </cell>
          <cell r="S139">
            <v>1.1000000000000001</v>
          </cell>
          <cell r="T139">
            <v>0.1</v>
          </cell>
          <cell r="U139">
            <v>0.2</v>
          </cell>
          <cell r="V139">
            <v>0.1</v>
          </cell>
          <cell r="W139">
            <v>0.11</v>
          </cell>
          <cell r="X139">
            <v>0.1</v>
          </cell>
          <cell r="Y139">
            <v>0.11</v>
          </cell>
          <cell r="Z139">
            <v>50</v>
          </cell>
          <cell r="AA139">
            <v>50</v>
          </cell>
          <cell r="AB139">
            <v>0</v>
          </cell>
          <cell r="AC139">
            <v>50</v>
          </cell>
          <cell r="AD139">
            <v>1</v>
          </cell>
          <cell r="AE139">
            <v>0</v>
          </cell>
          <cell r="AF139">
            <v>0</v>
          </cell>
          <cell r="AG139">
            <v>0</v>
          </cell>
          <cell r="AH139">
            <v>46</v>
          </cell>
          <cell r="AI139">
            <v>0.05</v>
          </cell>
          <cell r="AJ139">
            <v>93</v>
          </cell>
          <cell r="AK139">
            <v>10</v>
          </cell>
          <cell r="AL139">
            <v>3</v>
          </cell>
          <cell r="AM139">
            <v>117</v>
          </cell>
          <cell r="AN139">
            <v>159</v>
          </cell>
          <cell r="AO139">
            <v>211</v>
          </cell>
          <cell r="AP139">
            <v>285</v>
          </cell>
          <cell r="AQ139">
            <v>370</v>
          </cell>
          <cell r="AR139">
            <v>475</v>
          </cell>
          <cell r="AS139">
            <v>581</v>
          </cell>
          <cell r="AT139">
            <v>0</v>
          </cell>
          <cell r="AU139" t="str">
            <v>tex_0019_0074_03</v>
          </cell>
          <cell r="AV139" t="str">
            <v>Fish_03_03_4</v>
          </cell>
          <cell r="AW139" t="str">
            <v>Map_0003_03_Name</v>
          </cell>
          <cell r="AX139">
            <v>0.60499999999999998</v>
          </cell>
          <cell r="AY139">
            <v>0.64349999999999996</v>
          </cell>
          <cell r="AZ139">
            <v>0.69850000000000001</v>
          </cell>
          <cell r="BA139">
            <v>0.78100000000000003</v>
          </cell>
          <cell r="BB139">
            <v>0.92400000000000004</v>
          </cell>
          <cell r="BC139">
            <v>1.0834999999999999</v>
          </cell>
          <cell r="BD139">
            <v>0</v>
          </cell>
          <cell r="BE139">
            <v>5.4446000000000003</v>
          </cell>
          <cell r="BF139">
            <v>1.5</v>
          </cell>
        </row>
        <row r="140">
          <cell r="B140" t="str">
            <v>Fish_03_03_5</v>
          </cell>
          <cell r="C140">
            <v>5</v>
          </cell>
          <cell r="D140">
            <v>0.37249243300000001</v>
          </cell>
          <cell r="E140">
            <v>0.1</v>
          </cell>
          <cell r="F140">
            <v>2</v>
          </cell>
          <cell r="G140">
            <v>0</v>
          </cell>
          <cell r="H140">
            <v>4</v>
          </cell>
          <cell r="I140">
            <v>5</v>
          </cell>
          <cell r="J140">
            <v>6</v>
          </cell>
          <cell r="K140">
            <v>15</v>
          </cell>
          <cell r="L140">
            <v>1120</v>
          </cell>
          <cell r="M140">
            <v>0</v>
          </cell>
          <cell r="N140" t="str">
            <v>Fish_03_03_5</v>
          </cell>
          <cell r="O140">
            <v>0.8</v>
          </cell>
          <cell r="P140">
            <v>6</v>
          </cell>
          <cell r="Q140">
            <v>8</v>
          </cell>
          <cell r="R140">
            <v>1</v>
          </cell>
          <cell r="S140">
            <v>1.1000000000000001</v>
          </cell>
          <cell r="T140">
            <v>0.1</v>
          </cell>
          <cell r="U140">
            <v>0.2</v>
          </cell>
          <cell r="V140">
            <v>0.1</v>
          </cell>
          <cell r="W140">
            <v>0.11</v>
          </cell>
          <cell r="X140">
            <v>0.1</v>
          </cell>
          <cell r="Y140">
            <v>0.11</v>
          </cell>
          <cell r="Z140">
            <v>50</v>
          </cell>
          <cell r="AA140">
            <v>50</v>
          </cell>
          <cell r="AB140">
            <v>0</v>
          </cell>
          <cell r="AC140">
            <v>50</v>
          </cell>
          <cell r="AD140">
            <v>1</v>
          </cell>
          <cell r="AE140">
            <v>0</v>
          </cell>
          <cell r="AF140">
            <v>0</v>
          </cell>
          <cell r="AG140">
            <v>0</v>
          </cell>
          <cell r="AH140">
            <v>46</v>
          </cell>
          <cell r="AI140">
            <v>0.05</v>
          </cell>
          <cell r="AJ140">
            <v>93</v>
          </cell>
          <cell r="AK140">
            <v>10</v>
          </cell>
          <cell r="AL140">
            <v>6</v>
          </cell>
          <cell r="AM140">
            <v>117</v>
          </cell>
          <cell r="AN140">
            <v>159</v>
          </cell>
          <cell r="AO140">
            <v>211</v>
          </cell>
          <cell r="AP140">
            <v>285</v>
          </cell>
          <cell r="AQ140">
            <v>370</v>
          </cell>
          <cell r="AR140">
            <v>475</v>
          </cell>
          <cell r="AS140">
            <v>581</v>
          </cell>
          <cell r="AT140">
            <v>0</v>
          </cell>
          <cell r="AU140" t="str">
            <v>tex_0075_0076_03</v>
          </cell>
          <cell r="AV140" t="str">
            <v>Fish_03_03_5</v>
          </cell>
          <cell r="AW140" t="str">
            <v>Map_0003_03_Name</v>
          </cell>
          <cell r="AX140">
            <v>0.41799999999999998</v>
          </cell>
          <cell r="AY140">
            <v>0.4446</v>
          </cell>
          <cell r="AZ140">
            <v>0.48259999999999997</v>
          </cell>
          <cell r="BA140">
            <v>0.53959999999999997</v>
          </cell>
          <cell r="BB140">
            <v>0.63839999999999997</v>
          </cell>
          <cell r="BC140">
            <v>0.74860000000000004</v>
          </cell>
          <cell r="BD140">
            <v>0</v>
          </cell>
          <cell r="BE140">
            <v>5.4446000000000003</v>
          </cell>
          <cell r="BF140">
            <v>1</v>
          </cell>
        </row>
        <row r="141">
          <cell r="B141" t="str">
            <v>Fish_03_03_6</v>
          </cell>
          <cell r="C141">
            <v>5</v>
          </cell>
          <cell r="D141">
            <v>0.783537276</v>
          </cell>
          <cell r="E141">
            <v>0.1</v>
          </cell>
          <cell r="F141">
            <v>1</v>
          </cell>
          <cell r="G141">
            <v>0</v>
          </cell>
          <cell r="H141">
            <v>5</v>
          </cell>
          <cell r="I141">
            <v>10</v>
          </cell>
          <cell r="J141">
            <v>15</v>
          </cell>
          <cell r="K141">
            <v>15</v>
          </cell>
          <cell r="L141">
            <v>840</v>
          </cell>
          <cell r="M141">
            <v>0</v>
          </cell>
          <cell r="N141" t="str">
            <v>Fish_03_03_6</v>
          </cell>
          <cell r="O141">
            <v>1.5</v>
          </cell>
          <cell r="P141">
            <v>6</v>
          </cell>
          <cell r="Q141">
            <v>8</v>
          </cell>
          <cell r="R141">
            <v>1</v>
          </cell>
          <cell r="S141">
            <v>1.1000000000000001</v>
          </cell>
          <cell r="T141">
            <v>0.1</v>
          </cell>
          <cell r="U141">
            <v>0.2</v>
          </cell>
          <cell r="V141">
            <v>0.1</v>
          </cell>
          <cell r="W141">
            <v>0.11</v>
          </cell>
          <cell r="X141">
            <v>0.1</v>
          </cell>
          <cell r="Y141">
            <v>0.11</v>
          </cell>
          <cell r="Z141">
            <v>100</v>
          </cell>
          <cell r="AA141">
            <v>100</v>
          </cell>
          <cell r="AB141">
            <v>0</v>
          </cell>
          <cell r="AC141">
            <v>50</v>
          </cell>
          <cell r="AD141">
            <v>1</v>
          </cell>
          <cell r="AE141">
            <v>0</v>
          </cell>
          <cell r="AF141">
            <v>0</v>
          </cell>
          <cell r="AG141">
            <v>0</v>
          </cell>
          <cell r="AH141">
            <v>41</v>
          </cell>
          <cell r="AI141">
            <v>0.05</v>
          </cell>
          <cell r="AJ141">
            <v>64</v>
          </cell>
          <cell r="AK141">
            <v>10</v>
          </cell>
          <cell r="AL141">
            <v>2</v>
          </cell>
          <cell r="AM141">
            <v>131</v>
          </cell>
          <cell r="AN141">
            <v>178</v>
          </cell>
          <cell r="AO141">
            <v>237</v>
          </cell>
          <cell r="AP141">
            <v>320</v>
          </cell>
          <cell r="AQ141">
            <v>415</v>
          </cell>
          <cell r="AR141">
            <v>534</v>
          </cell>
          <cell r="AS141">
            <v>652</v>
          </cell>
          <cell r="AT141">
            <v>0</v>
          </cell>
          <cell r="AU141" t="str">
            <v>tex_0084_0085_02</v>
          </cell>
          <cell r="AV141" t="str">
            <v>Fish_03_03_6</v>
          </cell>
          <cell r="AW141" t="str">
            <v>Map_0003_03_Name</v>
          </cell>
          <cell r="AX141">
            <v>0.27500000000000002</v>
          </cell>
          <cell r="AY141">
            <v>0.29249999999999998</v>
          </cell>
          <cell r="AZ141">
            <v>0.3175</v>
          </cell>
          <cell r="BA141">
            <v>0.35499999999999998</v>
          </cell>
          <cell r="BB141">
            <v>0.42</v>
          </cell>
          <cell r="BC141">
            <v>0.49249999999999999</v>
          </cell>
          <cell r="BD141">
            <v>0</v>
          </cell>
          <cell r="BE141">
            <v>5.4446000000000003</v>
          </cell>
          <cell r="BF141">
            <v>1.5</v>
          </cell>
        </row>
        <row r="142">
          <cell r="B142" t="str">
            <v>Fish_03_03_7</v>
          </cell>
          <cell r="C142">
            <v>5</v>
          </cell>
          <cell r="D142">
            <v>2.7158491999999999E-2</v>
          </cell>
          <cell r="E142">
            <v>0.1</v>
          </cell>
          <cell r="F142">
            <v>5</v>
          </cell>
          <cell r="G142">
            <v>6</v>
          </cell>
          <cell r="H142">
            <v>3</v>
          </cell>
          <cell r="I142">
            <v>5</v>
          </cell>
          <cell r="J142">
            <v>10</v>
          </cell>
          <cell r="K142">
            <v>15</v>
          </cell>
          <cell r="L142">
            <v>2800</v>
          </cell>
          <cell r="M142">
            <v>0</v>
          </cell>
          <cell r="N142" t="str">
            <v>Fish_03_03_7</v>
          </cell>
          <cell r="O142">
            <v>1.5</v>
          </cell>
          <cell r="P142">
            <v>6</v>
          </cell>
          <cell r="Q142">
            <v>8</v>
          </cell>
          <cell r="R142">
            <v>1</v>
          </cell>
          <cell r="S142">
            <v>1.1000000000000001</v>
          </cell>
          <cell r="T142">
            <v>0.1</v>
          </cell>
          <cell r="U142">
            <v>0.2</v>
          </cell>
          <cell r="V142">
            <v>0.1</v>
          </cell>
          <cell r="W142">
            <v>0.11</v>
          </cell>
          <cell r="X142">
            <v>0.1</v>
          </cell>
          <cell r="Y142">
            <v>0.11</v>
          </cell>
          <cell r="Z142">
            <v>30</v>
          </cell>
          <cell r="AA142">
            <v>15</v>
          </cell>
          <cell r="AB142">
            <v>0</v>
          </cell>
          <cell r="AC142">
            <v>50</v>
          </cell>
          <cell r="AD142">
            <v>1</v>
          </cell>
          <cell r="AE142">
            <v>0</v>
          </cell>
          <cell r="AF142">
            <v>0</v>
          </cell>
          <cell r="AG142">
            <v>0</v>
          </cell>
          <cell r="AH142">
            <v>61</v>
          </cell>
          <cell r="AI142">
            <v>0.05</v>
          </cell>
          <cell r="AJ142">
            <v>177</v>
          </cell>
          <cell r="AK142">
            <v>10</v>
          </cell>
          <cell r="AL142">
            <v>144</v>
          </cell>
          <cell r="AM142">
            <v>82</v>
          </cell>
          <cell r="AN142">
            <v>111</v>
          </cell>
          <cell r="AO142">
            <v>148</v>
          </cell>
          <cell r="AP142">
            <v>200</v>
          </cell>
          <cell r="AQ142">
            <v>259</v>
          </cell>
          <cell r="AR142">
            <v>333</v>
          </cell>
          <cell r="AS142">
            <v>407</v>
          </cell>
          <cell r="AT142">
            <v>0</v>
          </cell>
          <cell r="AU142" t="str">
            <v>Resources/Fish/Prefabs</v>
          </cell>
          <cell r="AV142" t="str">
            <v>Fish_03_03_7</v>
          </cell>
          <cell r="AW142" t="str">
            <v>Map_0003_03_Name</v>
          </cell>
          <cell r="AX142">
            <v>1.738</v>
          </cell>
          <cell r="AY142">
            <v>1.8486</v>
          </cell>
          <cell r="AZ142">
            <v>2.0066000000000002</v>
          </cell>
          <cell r="BA142">
            <v>2.2435999999999998</v>
          </cell>
          <cell r="BB142">
            <v>2.6543999999999999</v>
          </cell>
          <cell r="BC142">
            <v>3.1126</v>
          </cell>
          <cell r="BD142">
            <v>0</v>
          </cell>
          <cell r="BE142">
            <v>5.4446000000000003</v>
          </cell>
          <cell r="BF142">
            <v>6</v>
          </cell>
        </row>
        <row r="143">
          <cell r="B143" t="str">
            <v>Fish_03_03_8</v>
          </cell>
          <cell r="C143">
            <v>5</v>
          </cell>
          <cell r="D143">
            <v>0.783537276</v>
          </cell>
          <cell r="E143">
            <v>0.1</v>
          </cell>
          <cell r="F143">
            <v>1</v>
          </cell>
          <cell r="G143">
            <v>0</v>
          </cell>
          <cell r="H143">
            <v>5</v>
          </cell>
          <cell r="I143">
            <v>5</v>
          </cell>
          <cell r="J143">
            <v>6</v>
          </cell>
          <cell r="K143">
            <v>15</v>
          </cell>
          <cell r="L143">
            <v>840</v>
          </cell>
          <cell r="M143">
            <v>0</v>
          </cell>
          <cell r="N143" t="str">
            <v>Fish_03_03_8</v>
          </cell>
          <cell r="O143">
            <v>1.2</v>
          </cell>
          <cell r="P143">
            <v>6</v>
          </cell>
          <cell r="Q143">
            <v>8</v>
          </cell>
          <cell r="R143">
            <v>1</v>
          </cell>
          <cell r="S143">
            <v>1.1000000000000001</v>
          </cell>
          <cell r="T143">
            <v>0.1</v>
          </cell>
          <cell r="U143">
            <v>0.2</v>
          </cell>
          <cell r="V143">
            <v>0.1</v>
          </cell>
          <cell r="W143">
            <v>0.11</v>
          </cell>
          <cell r="X143">
            <v>0.1</v>
          </cell>
          <cell r="Y143">
            <v>0.11</v>
          </cell>
          <cell r="Z143">
            <v>100</v>
          </cell>
          <cell r="AA143">
            <v>100</v>
          </cell>
          <cell r="AB143">
            <v>0</v>
          </cell>
          <cell r="AC143">
            <v>50</v>
          </cell>
          <cell r="AD143">
            <v>1</v>
          </cell>
          <cell r="AE143">
            <v>0</v>
          </cell>
          <cell r="AF143">
            <v>0</v>
          </cell>
          <cell r="AG143">
            <v>0</v>
          </cell>
          <cell r="AH143">
            <v>41</v>
          </cell>
          <cell r="AI143">
            <v>0.05</v>
          </cell>
          <cell r="AJ143">
            <v>64</v>
          </cell>
          <cell r="AK143">
            <v>10</v>
          </cell>
          <cell r="AL143">
            <v>2</v>
          </cell>
          <cell r="AM143">
            <v>131</v>
          </cell>
          <cell r="AN143">
            <v>178</v>
          </cell>
          <cell r="AO143">
            <v>237</v>
          </cell>
          <cell r="AP143">
            <v>320</v>
          </cell>
          <cell r="AQ143">
            <v>415</v>
          </cell>
          <cell r="AR143">
            <v>534</v>
          </cell>
          <cell r="AS143">
            <v>652</v>
          </cell>
          <cell r="AT143">
            <v>0</v>
          </cell>
          <cell r="AU143" t="str">
            <v>tex_0114_03</v>
          </cell>
          <cell r="AV143" t="str">
            <v>Fish_03_03_8</v>
          </cell>
          <cell r="AW143" t="str">
            <v>Map_0003_03_Name</v>
          </cell>
          <cell r="AX143">
            <v>0.27500000000000002</v>
          </cell>
          <cell r="AY143">
            <v>0.29249999999999998</v>
          </cell>
          <cell r="AZ143">
            <v>0.3175</v>
          </cell>
          <cell r="BA143">
            <v>0.35499999999999998</v>
          </cell>
          <cell r="BB143">
            <v>0.42</v>
          </cell>
          <cell r="BC143">
            <v>0.49249999999999999</v>
          </cell>
          <cell r="BD143">
            <v>0</v>
          </cell>
          <cell r="BE143">
            <v>5.4446000000000003</v>
          </cell>
          <cell r="BF143">
            <v>1.5</v>
          </cell>
        </row>
        <row r="144">
          <cell r="B144" t="str">
            <v>Fish_03_03_9</v>
          </cell>
          <cell r="C144">
            <v>5</v>
          </cell>
          <cell r="D144">
            <v>0.170961532</v>
          </cell>
          <cell r="E144">
            <v>0.1</v>
          </cell>
          <cell r="F144">
            <v>4</v>
          </cell>
          <cell r="G144">
            <v>0</v>
          </cell>
          <cell r="H144">
            <v>2</v>
          </cell>
          <cell r="I144">
            <v>3</v>
          </cell>
          <cell r="J144">
            <v>6</v>
          </cell>
          <cell r="K144">
            <v>15</v>
          </cell>
          <cell r="L144">
            <v>1960</v>
          </cell>
          <cell r="M144">
            <v>0</v>
          </cell>
          <cell r="N144" t="str">
            <v>Fish_03_03_9</v>
          </cell>
          <cell r="O144">
            <v>1.2</v>
          </cell>
          <cell r="P144">
            <v>6</v>
          </cell>
          <cell r="Q144">
            <v>8</v>
          </cell>
          <cell r="R144">
            <v>1</v>
          </cell>
          <cell r="S144">
            <v>1.1000000000000001</v>
          </cell>
          <cell r="T144">
            <v>0.1</v>
          </cell>
          <cell r="U144">
            <v>0.2</v>
          </cell>
          <cell r="V144">
            <v>0.1</v>
          </cell>
          <cell r="W144">
            <v>0.11</v>
          </cell>
          <cell r="X144">
            <v>0.1</v>
          </cell>
          <cell r="Y144">
            <v>0.11</v>
          </cell>
          <cell r="Z144">
            <v>30</v>
          </cell>
          <cell r="AA144">
            <v>15</v>
          </cell>
          <cell r="AB144">
            <v>0</v>
          </cell>
          <cell r="AC144">
            <v>50</v>
          </cell>
          <cell r="AD144">
            <v>1</v>
          </cell>
          <cell r="AE144">
            <v>0</v>
          </cell>
          <cell r="AF144">
            <v>0</v>
          </cell>
          <cell r="AG144">
            <v>0</v>
          </cell>
          <cell r="AH144">
            <v>56</v>
          </cell>
          <cell r="AI144">
            <v>0.05</v>
          </cell>
          <cell r="AJ144">
            <v>149</v>
          </cell>
          <cell r="AK144">
            <v>10</v>
          </cell>
          <cell r="AL144">
            <v>48</v>
          </cell>
          <cell r="AM144">
            <v>92</v>
          </cell>
          <cell r="AN144">
            <v>125</v>
          </cell>
          <cell r="AO144">
            <v>166</v>
          </cell>
          <cell r="AP144">
            <v>225</v>
          </cell>
          <cell r="AQ144">
            <v>291</v>
          </cell>
          <cell r="AR144">
            <v>374</v>
          </cell>
          <cell r="AS144">
            <v>457</v>
          </cell>
          <cell r="AT144">
            <v>0</v>
          </cell>
          <cell r="AU144" t="str">
            <v>tex_0116_0117</v>
          </cell>
          <cell r="AV144" t="str">
            <v>Fish_03_03_9</v>
          </cell>
          <cell r="AW144" t="str">
            <v>Map_0003_03_Name</v>
          </cell>
          <cell r="AX144">
            <v>0.68200000000000005</v>
          </cell>
          <cell r="AY144">
            <v>0.72540000000000004</v>
          </cell>
          <cell r="AZ144">
            <v>0.78739999999999999</v>
          </cell>
          <cell r="BA144">
            <v>0.88039999999999996</v>
          </cell>
          <cell r="BB144">
            <v>1.0416000000000001</v>
          </cell>
          <cell r="BC144">
            <v>1.2214</v>
          </cell>
          <cell r="BD144">
            <v>0</v>
          </cell>
          <cell r="BE144">
            <v>5.4446000000000003</v>
          </cell>
          <cell r="BF144">
            <v>1.5</v>
          </cell>
        </row>
        <row r="145">
          <cell r="B145" t="str">
            <v>Fish_03_03_10</v>
          </cell>
          <cell r="C145">
            <v>5</v>
          </cell>
          <cell r="D145">
            <v>5.1379493999999998E-2</v>
          </cell>
          <cell r="E145">
            <v>0.1</v>
          </cell>
          <cell r="F145">
            <v>1</v>
          </cell>
          <cell r="G145">
            <v>0</v>
          </cell>
          <cell r="H145">
            <v>5</v>
          </cell>
          <cell r="I145">
            <v>10</v>
          </cell>
          <cell r="J145">
            <v>15</v>
          </cell>
          <cell r="K145">
            <v>15</v>
          </cell>
          <cell r="L145">
            <v>840</v>
          </cell>
          <cell r="M145">
            <v>0</v>
          </cell>
          <cell r="N145" t="str">
            <v>Fish_03_03_10</v>
          </cell>
          <cell r="O145">
            <v>1.5</v>
          </cell>
          <cell r="P145">
            <v>6</v>
          </cell>
          <cell r="Q145">
            <v>8</v>
          </cell>
          <cell r="R145">
            <v>1</v>
          </cell>
          <cell r="S145">
            <v>1.1000000000000001</v>
          </cell>
          <cell r="T145">
            <v>0.1</v>
          </cell>
          <cell r="U145">
            <v>0.2</v>
          </cell>
          <cell r="V145">
            <v>0.1</v>
          </cell>
          <cell r="W145">
            <v>0.11</v>
          </cell>
          <cell r="X145">
            <v>0.1</v>
          </cell>
          <cell r="Y145">
            <v>0.11</v>
          </cell>
          <cell r="Z145">
            <v>100</v>
          </cell>
          <cell r="AA145">
            <v>100</v>
          </cell>
          <cell r="AB145">
            <v>0</v>
          </cell>
          <cell r="AC145">
            <v>50</v>
          </cell>
          <cell r="AD145">
            <v>1</v>
          </cell>
          <cell r="AE145">
            <v>0</v>
          </cell>
          <cell r="AF145">
            <v>0</v>
          </cell>
          <cell r="AG145">
            <v>0</v>
          </cell>
          <cell r="AH145">
            <v>41</v>
          </cell>
          <cell r="AI145">
            <v>0.05</v>
          </cell>
          <cell r="AJ145">
            <v>64</v>
          </cell>
          <cell r="AK145">
            <v>10</v>
          </cell>
          <cell r="AL145">
            <v>3</v>
          </cell>
          <cell r="AM145">
            <v>135</v>
          </cell>
          <cell r="AN145">
            <v>184</v>
          </cell>
          <cell r="AO145">
            <v>245</v>
          </cell>
          <cell r="AP145">
            <v>331</v>
          </cell>
          <cell r="AQ145">
            <v>429</v>
          </cell>
          <cell r="AR145">
            <v>552</v>
          </cell>
          <cell r="AS145">
            <v>674</v>
          </cell>
          <cell r="AT145">
            <v>0</v>
          </cell>
          <cell r="AU145" t="str">
            <v>tex_0126_0127</v>
          </cell>
          <cell r="AV145" t="str">
            <v>Fish_03_03_10</v>
          </cell>
          <cell r="AW145" t="str">
            <v>Map_0003_03_Name</v>
          </cell>
          <cell r="AX145">
            <v>1.1000000000000001</v>
          </cell>
          <cell r="AY145">
            <v>1.17</v>
          </cell>
          <cell r="AZ145">
            <v>1.27</v>
          </cell>
          <cell r="BA145">
            <v>1.42</v>
          </cell>
          <cell r="BB145">
            <v>1.68</v>
          </cell>
          <cell r="BC145">
            <v>1.97</v>
          </cell>
          <cell r="BD145">
            <v>0</v>
          </cell>
          <cell r="BE145">
            <v>5.4446000000000003</v>
          </cell>
          <cell r="BF145">
            <v>1.5</v>
          </cell>
        </row>
        <row r="146">
          <cell r="B146" t="str">
            <v>Fish_03_03_11</v>
          </cell>
          <cell r="C146">
            <v>5</v>
          </cell>
          <cell r="D146">
            <v>6.4224367000000004E-2</v>
          </cell>
          <cell r="E146">
            <v>0.1</v>
          </cell>
          <cell r="F146">
            <v>3</v>
          </cell>
          <cell r="G146">
            <v>0</v>
          </cell>
          <cell r="H146">
            <v>3</v>
          </cell>
          <cell r="I146">
            <v>9</v>
          </cell>
          <cell r="J146">
            <v>10</v>
          </cell>
          <cell r="K146">
            <v>15</v>
          </cell>
          <cell r="L146">
            <v>1400</v>
          </cell>
          <cell r="M146">
            <v>0</v>
          </cell>
          <cell r="N146" t="str">
            <v>Fish_03_03_11</v>
          </cell>
          <cell r="O146">
            <v>1.3</v>
          </cell>
          <cell r="P146">
            <v>6</v>
          </cell>
          <cell r="Q146">
            <v>8</v>
          </cell>
          <cell r="R146">
            <v>1</v>
          </cell>
          <cell r="S146">
            <v>1.1000000000000001</v>
          </cell>
          <cell r="T146">
            <v>0.1</v>
          </cell>
          <cell r="U146">
            <v>0.2</v>
          </cell>
          <cell r="V146">
            <v>0.1</v>
          </cell>
          <cell r="W146">
            <v>0.11</v>
          </cell>
          <cell r="X146">
            <v>0.1</v>
          </cell>
          <cell r="Y146">
            <v>0.11</v>
          </cell>
          <cell r="Z146">
            <v>50</v>
          </cell>
          <cell r="AA146">
            <v>25</v>
          </cell>
          <cell r="AB146">
            <v>0</v>
          </cell>
          <cell r="AC146">
            <v>50</v>
          </cell>
          <cell r="AD146">
            <v>1</v>
          </cell>
          <cell r="AE146">
            <v>0</v>
          </cell>
          <cell r="AF146">
            <v>0</v>
          </cell>
          <cell r="AG146">
            <v>0</v>
          </cell>
          <cell r="AH146">
            <v>51</v>
          </cell>
          <cell r="AI146">
            <v>0.05</v>
          </cell>
          <cell r="AJ146">
            <v>121</v>
          </cell>
          <cell r="AK146">
            <v>10</v>
          </cell>
          <cell r="AL146">
            <v>30</v>
          </cell>
          <cell r="AM146">
            <v>107</v>
          </cell>
          <cell r="AN146">
            <v>145</v>
          </cell>
          <cell r="AO146">
            <v>193</v>
          </cell>
          <cell r="AP146">
            <v>261</v>
          </cell>
          <cell r="AQ146">
            <v>338</v>
          </cell>
          <cell r="AR146">
            <v>435</v>
          </cell>
          <cell r="AS146">
            <v>531</v>
          </cell>
          <cell r="AT146">
            <v>0</v>
          </cell>
          <cell r="AU146" t="str">
            <v>tex_0130_0131</v>
          </cell>
          <cell r="AV146" t="str">
            <v>Fish_03_03_11</v>
          </cell>
          <cell r="AW146" t="str">
            <v>Map_0003_03_Name</v>
          </cell>
          <cell r="AX146">
            <v>1.1000000000000001</v>
          </cell>
          <cell r="AY146">
            <v>1.17</v>
          </cell>
          <cell r="AZ146">
            <v>1.27</v>
          </cell>
          <cell r="BA146">
            <v>1.42</v>
          </cell>
          <cell r="BB146">
            <v>1.68</v>
          </cell>
          <cell r="BC146">
            <v>1.97</v>
          </cell>
          <cell r="BD146">
            <v>0</v>
          </cell>
          <cell r="BE146">
            <v>5.4446000000000003</v>
          </cell>
          <cell r="BF146">
            <v>1.5</v>
          </cell>
        </row>
        <row r="147">
          <cell r="B147" t="str">
            <v>Fish_03_03_12</v>
          </cell>
          <cell r="C147">
            <v>5</v>
          </cell>
          <cell r="D147">
            <v>0.111312693</v>
          </cell>
          <cell r="E147">
            <v>0.1</v>
          </cell>
          <cell r="F147">
            <v>4</v>
          </cell>
          <cell r="G147">
            <v>0</v>
          </cell>
          <cell r="H147">
            <v>2</v>
          </cell>
          <cell r="I147">
            <v>10</v>
          </cell>
          <cell r="J147">
            <v>15</v>
          </cell>
          <cell r="K147">
            <v>15</v>
          </cell>
          <cell r="L147">
            <v>1960</v>
          </cell>
          <cell r="M147">
            <v>0</v>
          </cell>
          <cell r="N147" t="str">
            <v>Fish_03_03_12</v>
          </cell>
          <cell r="O147">
            <v>1</v>
          </cell>
          <cell r="P147">
            <v>6</v>
          </cell>
          <cell r="Q147">
            <v>8</v>
          </cell>
          <cell r="R147">
            <v>1</v>
          </cell>
          <cell r="S147">
            <v>1.1000000000000001</v>
          </cell>
          <cell r="T147">
            <v>0.1</v>
          </cell>
          <cell r="U147">
            <v>0.2</v>
          </cell>
          <cell r="V147">
            <v>0.1</v>
          </cell>
          <cell r="W147">
            <v>0.11</v>
          </cell>
          <cell r="X147">
            <v>0.1</v>
          </cell>
          <cell r="Y147">
            <v>0.11</v>
          </cell>
          <cell r="Z147">
            <v>30</v>
          </cell>
          <cell r="AA147">
            <v>15</v>
          </cell>
          <cell r="AB147">
            <v>0</v>
          </cell>
          <cell r="AC147">
            <v>50</v>
          </cell>
          <cell r="AD147">
            <v>1</v>
          </cell>
          <cell r="AE147">
            <v>0</v>
          </cell>
          <cell r="AF147">
            <v>0</v>
          </cell>
          <cell r="AG147">
            <v>0</v>
          </cell>
          <cell r="AH147">
            <v>56</v>
          </cell>
          <cell r="AI147">
            <v>0.05</v>
          </cell>
          <cell r="AJ147">
            <v>149</v>
          </cell>
          <cell r="AK147">
            <v>10</v>
          </cell>
          <cell r="AL147">
            <v>30</v>
          </cell>
          <cell r="AM147">
            <v>87</v>
          </cell>
          <cell r="AN147">
            <v>119</v>
          </cell>
          <cell r="AO147">
            <v>158</v>
          </cell>
          <cell r="AP147">
            <v>214</v>
          </cell>
          <cell r="AQ147">
            <v>277</v>
          </cell>
          <cell r="AR147">
            <v>356</v>
          </cell>
          <cell r="AS147">
            <v>435</v>
          </cell>
          <cell r="AT147">
            <v>0</v>
          </cell>
          <cell r="AU147" t="str">
            <v>tex_0136_02_03</v>
          </cell>
          <cell r="AV147" t="str">
            <v>Fish_03_03_12</v>
          </cell>
          <cell r="AW147" t="str">
            <v>Map_0003_03_Name</v>
          </cell>
          <cell r="AX147">
            <v>0.82499999999999996</v>
          </cell>
          <cell r="AY147">
            <v>0.87749999999999995</v>
          </cell>
          <cell r="AZ147">
            <v>0.95250000000000001</v>
          </cell>
          <cell r="BA147">
            <v>1.0649999999999999</v>
          </cell>
          <cell r="BB147">
            <v>1.26</v>
          </cell>
          <cell r="BC147">
            <v>1.4775</v>
          </cell>
          <cell r="BD147">
            <v>0</v>
          </cell>
          <cell r="BE147">
            <v>5.4446000000000003</v>
          </cell>
          <cell r="BF147">
            <v>5</v>
          </cell>
        </row>
        <row r="148">
          <cell r="B148" t="str">
            <v>Fish_03_03_13</v>
          </cell>
          <cell r="C148">
            <v>5</v>
          </cell>
          <cell r="D148">
            <v>0.35818170100000002</v>
          </cell>
          <cell r="E148">
            <v>0.1</v>
          </cell>
          <cell r="F148">
            <v>3</v>
          </cell>
          <cell r="G148">
            <v>0</v>
          </cell>
          <cell r="H148">
            <v>3</v>
          </cell>
          <cell r="I148">
            <v>3</v>
          </cell>
          <cell r="J148">
            <v>6</v>
          </cell>
          <cell r="K148">
            <v>15</v>
          </cell>
          <cell r="L148">
            <v>1400</v>
          </cell>
          <cell r="M148">
            <v>0</v>
          </cell>
          <cell r="N148" t="str">
            <v>Fish_03_03_13</v>
          </cell>
          <cell r="O148">
            <v>1</v>
          </cell>
          <cell r="P148">
            <v>6</v>
          </cell>
          <cell r="Q148">
            <v>8</v>
          </cell>
          <cell r="R148">
            <v>1</v>
          </cell>
          <cell r="S148">
            <v>1.1000000000000001</v>
          </cell>
          <cell r="T148">
            <v>0.1</v>
          </cell>
          <cell r="U148">
            <v>0.2</v>
          </cell>
          <cell r="V148">
            <v>0.1</v>
          </cell>
          <cell r="W148">
            <v>0.11</v>
          </cell>
          <cell r="X148">
            <v>0.1</v>
          </cell>
          <cell r="Y148">
            <v>0.11</v>
          </cell>
          <cell r="Z148">
            <v>50</v>
          </cell>
          <cell r="AA148">
            <v>25</v>
          </cell>
          <cell r="AB148">
            <v>0</v>
          </cell>
          <cell r="AC148">
            <v>50</v>
          </cell>
          <cell r="AD148">
            <v>1</v>
          </cell>
          <cell r="AE148">
            <v>0</v>
          </cell>
          <cell r="AF148">
            <v>0</v>
          </cell>
          <cell r="AG148">
            <v>0</v>
          </cell>
          <cell r="AH148">
            <v>51</v>
          </cell>
          <cell r="AI148">
            <v>0.05</v>
          </cell>
          <cell r="AJ148">
            <v>121</v>
          </cell>
          <cell r="AK148">
            <v>10</v>
          </cell>
          <cell r="AL148">
            <v>18</v>
          </cell>
          <cell r="AM148">
            <v>102</v>
          </cell>
          <cell r="AN148">
            <v>138</v>
          </cell>
          <cell r="AO148">
            <v>184</v>
          </cell>
          <cell r="AP148">
            <v>249</v>
          </cell>
          <cell r="AQ148">
            <v>322</v>
          </cell>
          <cell r="AR148">
            <v>414</v>
          </cell>
          <cell r="AS148">
            <v>506</v>
          </cell>
          <cell r="AT148">
            <v>0</v>
          </cell>
          <cell r="AU148" t="str">
            <v>tex_0160_0163_03</v>
          </cell>
          <cell r="AV148" t="str">
            <v>Fish_03_03_13</v>
          </cell>
          <cell r="AW148" t="str">
            <v>Map_0003_03_Name</v>
          </cell>
          <cell r="AX148">
            <v>0.45100000000000001</v>
          </cell>
          <cell r="AY148">
            <v>0.47970000000000002</v>
          </cell>
          <cell r="AZ148">
            <v>0.52070000000000005</v>
          </cell>
          <cell r="BA148">
            <v>0.58220000000000005</v>
          </cell>
          <cell r="BB148">
            <v>0.68879999999999997</v>
          </cell>
          <cell r="BC148">
            <v>0.80769999999999997</v>
          </cell>
          <cell r="BD148">
            <v>0</v>
          </cell>
          <cell r="BE148">
            <v>5.4446000000000003</v>
          </cell>
          <cell r="BF148">
            <v>1.5</v>
          </cell>
        </row>
        <row r="149">
          <cell r="B149" t="str">
            <v>Fish_03_03_14</v>
          </cell>
          <cell r="C149">
            <v>5</v>
          </cell>
          <cell r="D149">
            <v>0.15610089199999999</v>
          </cell>
          <cell r="E149">
            <v>0.1</v>
          </cell>
          <cell r="F149">
            <v>2</v>
          </cell>
          <cell r="G149">
            <v>0</v>
          </cell>
          <cell r="H149">
            <v>4</v>
          </cell>
          <cell r="I149">
            <v>3</v>
          </cell>
          <cell r="J149">
            <v>6</v>
          </cell>
          <cell r="K149">
            <v>15</v>
          </cell>
          <cell r="L149">
            <v>1120</v>
          </cell>
          <cell r="M149">
            <v>0</v>
          </cell>
          <cell r="N149" t="str">
            <v>Fish_03_03_14</v>
          </cell>
          <cell r="O149">
            <v>1</v>
          </cell>
          <cell r="P149">
            <v>6</v>
          </cell>
          <cell r="Q149">
            <v>8</v>
          </cell>
          <cell r="R149">
            <v>1</v>
          </cell>
          <cell r="S149">
            <v>1.1000000000000001</v>
          </cell>
          <cell r="T149">
            <v>0.1</v>
          </cell>
          <cell r="U149">
            <v>0.2</v>
          </cell>
          <cell r="V149">
            <v>0.1</v>
          </cell>
          <cell r="W149">
            <v>0.11</v>
          </cell>
          <cell r="X149">
            <v>0.1</v>
          </cell>
          <cell r="Y149">
            <v>0.11</v>
          </cell>
          <cell r="Z149">
            <v>50</v>
          </cell>
          <cell r="AA149">
            <v>50</v>
          </cell>
          <cell r="AB149">
            <v>0</v>
          </cell>
          <cell r="AC149">
            <v>50</v>
          </cell>
          <cell r="AD149">
            <v>1</v>
          </cell>
          <cell r="AE149">
            <v>0</v>
          </cell>
          <cell r="AF149">
            <v>0</v>
          </cell>
          <cell r="AG149">
            <v>0</v>
          </cell>
          <cell r="AH149">
            <v>46</v>
          </cell>
          <cell r="AI149">
            <v>0.05</v>
          </cell>
          <cell r="AJ149">
            <v>93</v>
          </cell>
          <cell r="AK149">
            <v>10</v>
          </cell>
          <cell r="AL149">
            <v>6</v>
          </cell>
          <cell r="AM149">
            <v>120</v>
          </cell>
          <cell r="AN149">
            <v>164</v>
          </cell>
          <cell r="AO149">
            <v>218</v>
          </cell>
          <cell r="AP149">
            <v>295</v>
          </cell>
          <cell r="AQ149">
            <v>382</v>
          </cell>
          <cell r="AR149">
            <v>491</v>
          </cell>
          <cell r="AS149">
            <v>600</v>
          </cell>
          <cell r="AT149">
            <v>0</v>
          </cell>
          <cell r="AU149" t="str">
            <v>tex_0165</v>
          </cell>
          <cell r="AV149" t="str">
            <v>Fish_03_03_14</v>
          </cell>
          <cell r="AW149" t="str">
            <v>Map_0003_03_Name</v>
          </cell>
          <cell r="AX149">
            <v>0.66</v>
          </cell>
          <cell r="AY149">
            <v>0.70199999999999996</v>
          </cell>
          <cell r="AZ149">
            <v>0.76200000000000001</v>
          </cell>
          <cell r="BA149">
            <v>0.85199999999999998</v>
          </cell>
          <cell r="BB149">
            <v>1.008</v>
          </cell>
          <cell r="BC149">
            <v>1.1819999999999999</v>
          </cell>
          <cell r="BD149">
            <v>0</v>
          </cell>
          <cell r="BE149">
            <v>5.4446000000000003</v>
          </cell>
          <cell r="BF149">
            <v>1.5</v>
          </cell>
        </row>
        <row r="150">
          <cell r="B150" t="str">
            <v>Key_03_01_01</v>
          </cell>
          <cell r="C150">
            <v>5</v>
          </cell>
          <cell r="D150">
            <v>6.8789808999999993E-2</v>
          </cell>
          <cell r="E150">
            <v>0.2</v>
          </cell>
          <cell r="F150">
            <v>3</v>
          </cell>
          <cell r="G150">
            <v>6</v>
          </cell>
          <cell r="H150">
            <v>2</v>
          </cell>
          <cell r="I150">
            <v>0</v>
          </cell>
          <cell r="J150">
            <v>0</v>
          </cell>
          <cell r="K150">
            <v>0</v>
          </cell>
          <cell r="L150">
            <v>1400</v>
          </cell>
          <cell r="M150">
            <v>0</v>
          </cell>
          <cell r="N150" t="str">
            <v>Key_Copper</v>
          </cell>
          <cell r="O150">
            <v>0.3</v>
          </cell>
          <cell r="P150">
            <v>5</v>
          </cell>
          <cell r="Q150">
            <v>7</v>
          </cell>
          <cell r="R150">
            <v>1.01</v>
          </cell>
          <cell r="S150">
            <v>1.1100000000000001</v>
          </cell>
          <cell r="T150">
            <v>0.11</v>
          </cell>
          <cell r="U150">
            <v>0.21</v>
          </cell>
          <cell r="V150">
            <v>0.2</v>
          </cell>
          <cell r="W150">
            <v>0.12</v>
          </cell>
          <cell r="X150">
            <v>0.11</v>
          </cell>
          <cell r="Y150">
            <v>0.111</v>
          </cell>
          <cell r="Z150">
            <v>0</v>
          </cell>
          <cell r="AA150">
            <v>0</v>
          </cell>
          <cell r="AB150">
            <v>10</v>
          </cell>
          <cell r="AC150">
            <v>30</v>
          </cell>
          <cell r="AD150">
            <v>2</v>
          </cell>
          <cell r="AE150">
            <v>0</v>
          </cell>
          <cell r="AF150">
            <v>0</v>
          </cell>
          <cell r="AG150">
            <v>0</v>
          </cell>
          <cell r="AH150">
            <v>37</v>
          </cell>
          <cell r="AI150">
            <v>0.05</v>
          </cell>
          <cell r="AJ150">
            <v>5</v>
          </cell>
          <cell r="AK150">
            <v>0</v>
          </cell>
          <cell r="AL150">
            <v>0</v>
          </cell>
          <cell r="AM150">
            <v>0</v>
          </cell>
          <cell r="AN150">
            <v>0</v>
          </cell>
          <cell r="AO150">
            <v>0</v>
          </cell>
          <cell r="AP150">
            <v>0</v>
          </cell>
          <cell r="AQ150">
            <v>0</v>
          </cell>
          <cell r="AR150">
            <v>0</v>
          </cell>
          <cell r="AS150">
            <v>0</v>
          </cell>
          <cell r="AT150">
            <v>0</v>
          </cell>
          <cell r="AU150" t="str">
            <v>tex_IE_Key004_01</v>
          </cell>
          <cell r="AV150" t="str">
            <v>ie_2001_01</v>
          </cell>
          <cell r="AW150" t="str">
            <v>Map_0003_01_Name</v>
          </cell>
          <cell r="AX150">
            <v>5.6000000000000001E-2</v>
          </cell>
          <cell r="AY150">
            <v>5.9499999999999997E-2</v>
          </cell>
          <cell r="AZ150">
            <v>6.4500000000000002E-2</v>
          </cell>
          <cell r="BA150">
            <v>7.1999999999999995E-2</v>
          </cell>
          <cell r="BB150">
            <v>8.5000000000000006E-2</v>
          </cell>
          <cell r="BC150">
            <v>9.9500000000000005E-2</v>
          </cell>
          <cell r="BD150">
            <v>0</v>
          </cell>
          <cell r="BE150">
            <v>2</v>
          </cell>
          <cell r="BF150">
            <v>2</v>
          </cell>
        </row>
        <row r="151">
          <cell r="B151" t="str">
            <v>Key_03_01_02</v>
          </cell>
          <cell r="C151">
            <v>5</v>
          </cell>
          <cell r="D151">
            <v>0.34436866199999999</v>
          </cell>
          <cell r="E151">
            <v>0.2</v>
          </cell>
          <cell r="F151">
            <v>4</v>
          </cell>
          <cell r="G151">
            <v>6</v>
          </cell>
          <cell r="H151">
            <v>2</v>
          </cell>
          <cell r="I151">
            <v>0</v>
          </cell>
          <cell r="J151">
            <v>0</v>
          </cell>
          <cell r="K151">
            <v>0</v>
          </cell>
          <cell r="L151">
            <v>1960</v>
          </cell>
          <cell r="M151">
            <v>0</v>
          </cell>
          <cell r="N151" t="str">
            <v>Key_Silver</v>
          </cell>
          <cell r="O151">
            <v>0.3</v>
          </cell>
          <cell r="P151">
            <v>5</v>
          </cell>
          <cell r="Q151">
            <v>7</v>
          </cell>
          <cell r="R151">
            <v>1.01</v>
          </cell>
          <cell r="S151">
            <v>1.1100000000000001</v>
          </cell>
          <cell r="T151">
            <v>0.11</v>
          </cell>
          <cell r="U151">
            <v>0.21</v>
          </cell>
          <cell r="V151">
            <v>0.2</v>
          </cell>
          <cell r="W151">
            <v>0.12</v>
          </cell>
          <cell r="X151">
            <v>0.11</v>
          </cell>
          <cell r="Y151">
            <v>0.111</v>
          </cell>
          <cell r="Z151">
            <v>0</v>
          </cell>
          <cell r="AA151">
            <v>0</v>
          </cell>
          <cell r="AB151">
            <v>10</v>
          </cell>
          <cell r="AC151">
            <v>30</v>
          </cell>
          <cell r="AD151">
            <v>2</v>
          </cell>
          <cell r="AE151">
            <v>0</v>
          </cell>
          <cell r="AF151">
            <v>0</v>
          </cell>
          <cell r="AG151">
            <v>0</v>
          </cell>
          <cell r="AH151">
            <v>37</v>
          </cell>
          <cell r="AI151">
            <v>0.05</v>
          </cell>
          <cell r="AJ151">
            <v>10</v>
          </cell>
          <cell r="AK151">
            <v>0</v>
          </cell>
          <cell r="AL151">
            <v>0</v>
          </cell>
          <cell r="AM151">
            <v>0</v>
          </cell>
          <cell r="AN151">
            <v>0</v>
          </cell>
          <cell r="AO151">
            <v>0</v>
          </cell>
          <cell r="AP151">
            <v>0</v>
          </cell>
          <cell r="AQ151">
            <v>0</v>
          </cell>
          <cell r="AR151">
            <v>0</v>
          </cell>
          <cell r="AS151">
            <v>0</v>
          </cell>
          <cell r="AT151">
            <v>0</v>
          </cell>
          <cell r="AU151" t="str">
            <v>tex_IE_Key004_01</v>
          </cell>
          <cell r="AV151" t="str">
            <v>ie_2001_02</v>
          </cell>
          <cell r="AW151" t="str">
            <v>Map_0003_01_Name</v>
          </cell>
          <cell r="AX151">
            <v>5.6000000000000001E-2</v>
          </cell>
          <cell r="AY151">
            <v>5.9499999999999997E-2</v>
          </cell>
          <cell r="AZ151">
            <v>6.4500000000000002E-2</v>
          </cell>
          <cell r="BA151">
            <v>7.1999999999999995E-2</v>
          </cell>
          <cell r="BB151">
            <v>8.5000000000000006E-2</v>
          </cell>
          <cell r="BC151">
            <v>9.9500000000000005E-2</v>
          </cell>
          <cell r="BD151">
            <v>0</v>
          </cell>
          <cell r="BE151">
            <v>2</v>
          </cell>
          <cell r="BF151">
            <v>2</v>
          </cell>
        </row>
        <row r="152">
          <cell r="B152" t="str">
            <v>Key_03_01_03</v>
          </cell>
          <cell r="C152">
            <v>5</v>
          </cell>
          <cell r="D152">
            <v>0.88114013000000002</v>
          </cell>
          <cell r="E152">
            <v>0.5</v>
          </cell>
          <cell r="F152">
            <v>5</v>
          </cell>
          <cell r="G152">
            <v>6</v>
          </cell>
          <cell r="H152">
            <v>2</v>
          </cell>
          <cell r="I152">
            <v>0</v>
          </cell>
          <cell r="J152">
            <v>0</v>
          </cell>
          <cell r="K152">
            <v>0</v>
          </cell>
          <cell r="L152">
            <v>2800</v>
          </cell>
          <cell r="M152">
            <v>0</v>
          </cell>
          <cell r="N152" t="str">
            <v>Key_King</v>
          </cell>
          <cell r="O152">
            <v>0.3</v>
          </cell>
          <cell r="P152">
            <v>5</v>
          </cell>
          <cell r="Q152">
            <v>7</v>
          </cell>
          <cell r="R152">
            <v>1.01</v>
          </cell>
          <cell r="S152">
            <v>1.1100000000000001</v>
          </cell>
          <cell r="T152">
            <v>0.11</v>
          </cell>
          <cell r="U152">
            <v>0.21</v>
          </cell>
          <cell r="V152">
            <v>0.2</v>
          </cell>
          <cell r="W152">
            <v>0.12</v>
          </cell>
          <cell r="X152">
            <v>0.11</v>
          </cell>
          <cell r="Y152">
            <v>0.111</v>
          </cell>
          <cell r="Z152">
            <v>0</v>
          </cell>
          <cell r="AA152">
            <v>0</v>
          </cell>
          <cell r="AB152">
            <v>10</v>
          </cell>
          <cell r="AC152">
            <v>30</v>
          </cell>
          <cell r="AD152">
            <v>2</v>
          </cell>
          <cell r="AE152">
            <v>0</v>
          </cell>
          <cell r="AF152">
            <v>0</v>
          </cell>
          <cell r="AG152">
            <v>0</v>
          </cell>
          <cell r="AH152">
            <v>37</v>
          </cell>
          <cell r="AI152">
            <v>0.05</v>
          </cell>
          <cell r="AJ152">
            <v>15</v>
          </cell>
          <cell r="AK152">
            <v>0</v>
          </cell>
          <cell r="AL152">
            <v>0</v>
          </cell>
          <cell r="AM152">
            <v>0</v>
          </cell>
          <cell r="AN152">
            <v>0</v>
          </cell>
          <cell r="AO152">
            <v>0</v>
          </cell>
          <cell r="AP152">
            <v>0</v>
          </cell>
          <cell r="AQ152">
            <v>0</v>
          </cell>
          <cell r="AR152">
            <v>0</v>
          </cell>
          <cell r="AS152">
            <v>0</v>
          </cell>
          <cell r="AT152">
            <v>0</v>
          </cell>
          <cell r="AU152" t="str">
            <v>tex_IE_Key004_01</v>
          </cell>
          <cell r="AV152" t="str">
            <v>ie_2001_03</v>
          </cell>
          <cell r="AW152" t="str">
            <v>Map_0003_01_Name</v>
          </cell>
          <cell r="AX152">
            <v>5.6000000000000001E-2</v>
          </cell>
          <cell r="AY152">
            <v>5.9499999999999997E-2</v>
          </cell>
          <cell r="AZ152">
            <v>6.4500000000000002E-2</v>
          </cell>
          <cell r="BA152">
            <v>7.1999999999999995E-2</v>
          </cell>
          <cell r="BB152">
            <v>8.5000000000000006E-2</v>
          </cell>
          <cell r="BC152">
            <v>9.9500000000000005E-2</v>
          </cell>
          <cell r="BD152">
            <v>0</v>
          </cell>
          <cell r="BE152">
            <v>2</v>
          </cell>
          <cell r="BF152">
            <v>2</v>
          </cell>
        </row>
        <row r="153">
          <cell r="B153" t="str">
            <v>Key_03_02_01</v>
          </cell>
          <cell r="C153">
            <v>5</v>
          </cell>
          <cell r="D153">
            <v>0.10994214500000001</v>
          </cell>
          <cell r="E153">
            <v>0.5</v>
          </cell>
          <cell r="F153">
            <v>3</v>
          </cell>
          <cell r="G153">
            <v>6</v>
          </cell>
          <cell r="H153">
            <v>2</v>
          </cell>
          <cell r="I153">
            <v>0</v>
          </cell>
          <cell r="J153">
            <v>0</v>
          </cell>
          <cell r="K153">
            <v>0</v>
          </cell>
          <cell r="L153">
            <v>1400</v>
          </cell>
          <cell r="M153">
            <v>0</v>
          </cell>
          <cell r="N153" t="str">
            <v>Key_Copper</v>
          </cell>
          <cell r="O153">
            <v>0.3</v>
          </cell>
          <cell r="P153">
            <v>5</v>
          </cell>
          <cell r="Q153">
            <v>7</v>
          </cell>
          <cell r="R153">
            <v>1.01</v>
          </cell>
          <cell r="S153">
            <v>1.1100000000000001</v>
          </cell>
          <cell r="T153">
            <v>0.11</v>
          </cell>
          <cell r="U153">
            <v>0.21</v>
          </cell>
          <cell r="V153">
            <v>0.2</v>
          </cell>
          <cell r="W153">
            <v>0.12</v>
          </cell>
          <cell r="X153">
            <v>0.11</v>
          </cell>
          <cell r="Y153">
            <v>0.111</v>
          </cell>
          <cell r="Z153">
            <v>0</v>
          </cell>
          <cell r="AA153">
            <v>0</v>
          </cell>
          <cell r="AB153">
            <v>10</v>
          </cell>
          <cell r="AC153">
            <v>30</v>
          </cell>
          <cell r="AD153">
            <v>2</v>
          </cell>
          <cell r="AE153">
            <v>0</v>
          </cell>
          <cell r="AF153">
            <v>0</v>
          </cell>
          <cell r="AG153">
            <v>0</v>
          </cell>
          <cell r="AH153">
            <v>37</v>
          </cell>
          <cell r="AI153">
            <v>0.05</v>
          </cell>
          <cell r="AJ153">
            <v>10</v>
          </cell>
          <cell r="AK153">
            <v>0</v>
          </cell>
          <cell r="AL153">
            <v>0</v>
          </cell>
          <cell r="AM153">
            <v>0</v>
          </cell>
          <cell r="AN153">
            <v>0</v>
          </cell>
          <cell r="AO153">
            <v>0</v>
          </cell>
          <cell r="AP153">
            <v>0</v>
          </cell>
          <cell r="AQ153">
            <v>0</v>
          </cell>
          <cell r="AR153">
            <v>0</v>
          </cell>
          <cell r="AS153">
            <v>0</v>
          </cell>
          <cell r="AT153">
            <v>0</v>
          </cell>
          <cell r="AU153" t="str">
            <v>tex_IE_Key004_01</v>
          </cell>
          <cell r="AV153" t="str">
            <v>ie_2001_04</v>
          </cell>
          <cell r="AW153" t="str">
            <v>Map_0003_02_Name</v>
          </cell>
          <cell r="AX153">
            <v>5.6000000000000001E-2</v>
          </cell>
          <cell r="AY153">
            <v>5.9499999999999997E-2</v>
          </cell>
          <cell r="AZ153">
            <v>6.4500000000000002E-2</v>
          </cell>
          <cell r="BA153">
            <v>7.1999999999999995E-2</v>
          </cell>
          <cell r="BB153">
            <v>8.5000000000000006E-2</v>
          </cell>
          <cell r="BC153">
            <v>9.9500000000000005E-2</v>
          </cell>
          <cell r="BD153">
            <v>0</v>
          </cell>
          <cell r="BE153">
            <v>2</v>
          </cell>
          <cell r="BF153">
            <v>2</v>
          </cell>
        </row>
        <row r="154">
          <cell r="B154" t="str">
            <v>Key_03_02_02</v>
          </cell>
          <cell r="C154">
            <v>5</v>
          </cell>
          <cell r="D154">
            <v>0.19216597899999999</v>
          </cell>
          <cell r="E154">
            <v>0.5</v>
          </cell>
          <cell r="F154">
            <v>4</v>
          </cell>
          <cell r="G154">
            <v>6</v>
          </cell>
          <cell r="H154">
            <v>2</v>
          </cell>
          <cell r="I154">
            <v>0</v>
          </cell>
          <cell r="J154">
            <v>0</v>
          </cell>
          <cell r="K154">
            <v>0</v>
          </cell>
          <cell r="L154">
            <v>1960</v>
          </cell>
          <cell r="M154">
            <v>0</v>
          </cell>
          <cell r="N154" t="str">
            <v>Key_Silver</v>
          </cell>
          <cell r="O154">
            <v>0.3</v>
          </cell>
          <cell r="P154">
            <v>5</v>
          </cell>
          <cell r="Q154">
            <v>7</v>
          </cell>
          <cell r="R154">
            <v>1.01</v>
          </cell>
          <cell r="S154">
            <v>1.1100000000000001</v>
          </cell>
          <cell r="T154">
            <v>0.11</v>
          </cell>
          <cell r="U154">
            <v>0.21</v>
          </cell>
          <cell r="V154">
            <v>0.2</v>
          </cell>
          <cell r="W154">
            <v>0.12</v>
          </cell>
          <cell r="X154">
            <v>0.11</v>
          </cell>
          <cell r="Y154">
            <v>0.111</v>
          </cell>
          <cell r="Z154">
            <v>0</v>
          </cell>
          <cell r="AA154">
            <v>0</v>
          </cell>
          <cell r="AB154">
            <v>10</v>
          </cell>
          <cell r="AC154">
            <v>30</v>
          </cell>
          <cell r="AD154">
            <v>2</v>
          </cell>
          <cell r="AE154">
            <v>0</v>
          </cell>
          <cell r="AF154">
            <v>0</v>
          </cell>
          <cell r="AG154">
            <v>0</v>
          </cell>
          <cell r="AH154">
            <v>37</v>
          </cell>
          <cell r="AI154">
            <v>0.05</v>
          </cell>
          <cell r="AJ154">
            <v>20</v>
          </cell>
          <cell r="AK154">
            <v>0</v>
          </cell>
          <cell r="AL154">
            <v>0</v>
          </cell>
          <cell r="AM154">
            <v>0</v>
          </cell>
          <cell r="AN154">
            <v>0</v>
          </cell>
          <cell r="AO154">
            <v>0</v>
          </cell>
          <cell r="AP154">
            <v>0</v>
          </cell>
          <cell r="AQ154">
            <v>0</v>
          </cell>
          <cell r="AR154">
            <v>0</v>
          </cell>
          <cell r="AS154">
            <v>0</v>
          </cell>
          <cell r="AT154">
            <v>0</v>
          </cell>
          <cell r="AU154" t="str">
            <v>tex_IE_Key004_01</v>
          </cell>
          <cell r="AV154" t="str">
            <v>ie_2001_05</v>
          </cell>
          <cell r="AW154" t="str">
            <v>Map_0003_02_Name</v>
          </cell>
          <cell r="AX154">
            <v>5.6000000000000001E-2</v>
          </cell>
          <cell r="AY154">
            <v>5.9499999999999997E-2</v>
          </cell>
          <cell r="AZ154">
            <v>6.4500000000000002E-2</v>
          </cell>
          <cell r="BA154">
            <v>7.1999999999999995E-2</v>
          </cell>
          <cell r="BB154">
            <v>8.5000000000000006E-2</v>
          </cell>
          <cell r="BC154">
            <v>9.9500000000000005E-2</v>
          </cell>
          <cell r="BD154">
            <v>0</v>
          </cell>
          <cell r="BE154">
            <v>2</v>
          </cell>
          <cell r="BF154">
            <v>2</v>
          </cell>
        </row>
        <row r="155">
          <cell r="B155" t="str">
            <v>Key_03_02_03</v>
          </cell>
          <cell r="C155">
            <v>5</v>
          </cell>
          <cell r="D155">
            <v>1.2906733399999999</v>
          </cell>
          <cell r="E155">
            <v>0.5</v>
          </cell>
          <cell r="F155">
            <v>5</v>
          </cell>
          <cell r="G155">
            <v>6</v>
          </cell>
          <cell r="H155">
            <v>2</v>
          </cell>
          <cell r="I155">
            <v>0</v>
          </cell>
          <cell r="J155">
            <v>0</v>
          </cell>
          <cell r="K155">
            <v>0</v>
          </cell>
          <cell r="L155">
            <v>2800</v>
          </cell>
          <cell r="M155">
            <v>0</v>
          </cell>
          <cell r="N155" t="str">
            <v>Key_King</v>
          </cell>
          <cell r="O155">
            <v>0.3</v>
          </cell>
          <cell r="P155">
            <v>5</v>
          </cell>
          <cell r="Q155">
            <v>7</v>
          </cell>
          <cell r="R155">
            <v>1.01</v>
          </cell>
          <cell r="S155">
            <v>1.1100000000000001</v>
          </cell>
          <cell r="T155">
            <v>0.11</v>
          </cell>
          <cell r="U155">
            <v>0.21</v>
          </cell>
          <cell r="V155">
            <v>0.2</v>
          </cell>
          <cell r="W155">
            <v>0.12</v>
          </cell>
          <cell r="X155">
            <v>0.11</v>
          </cell>
          <cell r="Y155">
            <v>0.111</v>
          </cell>
          <cell r="Z155">
            <v>0</v>
          </cell>
          <cell r="AA155">
            <v>0</v>
          </cell>
          <cell r="AB155">
            <v>10</v>
          </cell>
          <cell r="AC155">
            <v>30</v>
          </cell>
          <cell r="AD155">
            <v>2</v>
          </cell>
          <cell r="AE155">
            <v>0</v>
          </cell>
          <cell r="AF155">
            <v>0</v>
          </cell>
          <cell r="AG155">
            <v>0</v>
          </cell>
          <cell r="AH155">
            <v>37</v>
          </cell>
          <cell r="AI155">
            <v>0.05</v>
          </cell>
          <cell r="AJ155">
            <v>25</v>
          </cell>
          <cell r="AK155">
            <v>0</v>
          </cell>
          <cell r="AL155">
            <v>0</v>
          </cell>
          <cell r="AM155">
            <v>0</v>
          </cell>
          <cell r="AN155">
            <v>0</v>
          </cell>
          <cell r="AO155">
            <v>0</v>
          </cell>
          <cell r="AP155">
            <v>0</v>
          </cell>
          <cell r="AQ155">
            <v>0</v>
          </cell>
          <cell r="AR155">
            <v>0</v>
          </cell>
          <cell r="AS155">
            <v>0</v>
          </cell>
          <cell r="AT155">
            <v>0</v>
          </cell>
          <cell r="AU155" t="str">
            <v>tex_IE_Key004_01</v>
          </cell>
          <cell r="AV155" t="str">
            <v>ie_2001_06</v>
          </cell>
          <cell r="AW155" t="str">
            <v>Map_0003_02_Name</v>
          </cell>
          <cell r="AX155">
            <v>5.6000000000000001E-2</v>
          </cell>
          <cell r="AY155">
            <v>5.9499999999999997E-2</v>
          </cell>
          <cell r="AZ155">
            <v>6.4500000000000002E-2</v>
          </cell>
          <cell r="BA155">
            <v>7.1999999999999995E-2</v>
          </cell>
          <cell r="BB155">
            <v>8.5000000000000006E-2</v>
          </cell>
          <cell r="BC155">
            <v>9.9500000000000005E-2</v>
          </cell>
          <cell r="BD155">
            <v>0</v>
          </cell>
          <cell r="BE155">
            <v>2</v>
          </cell>
          <cell r="BF155">
            <v>2</v>
          </cell>
        </row>
        <row r="156">
          <cell r="B156" t="str">
            <v>painEgg_02_01</v>
          </cell>
          <cell r="C156">
            <v>5</v>
          </cell>
          <cell r="D156">
            <v>2.5874330000000001E-3</v>
          </cell>
          <cell r="E156">
            <v>0.10000009999999999</v>
          </cell>
          <cell r="F156">
            <v>5</v>
          </cell>
          <cell r="G156">
            <v>7</v>
          </cell>
          <cell r="H156">
            <v>2</v>
          </cell>
          <cell r="I156">
            <v>0</v>
          </cell>
          <cell r="J156">
            <v>0</v>
          </cell>
          <cell r="K156">
            <v>0</v>
          </cell>
          <cell r="L156">
            <v>2800</v>
          </cell>
          <cell r="M156">
            <v>0</v>
          </cell>
          <cell r="N156" t="str">
            <v>painEgg_boot_01</v>
          </cell>
          <cell r="O156">
            <v>0.3</v>
          </cell>
          <cell r="P156">
            <v>5</v>
          </cell>
          <cell r="Q156">
            <v>7</v>
          </cell>
          <cell r="R156">
            <v>1.01</v>
          </cell>
          <cell r="S156">
            <v>1.1100000000000001</v>
          </cell>
          <cell r="T156">
            <v>0.11</v>
          </cell>
          <cell r="U156">
            <v>0.21</v>
          </cell>
          <cell r="V156">
            <v>0.2</v>
          </cell>
          <cell r="W156">
            <v>0.12</v>
          </cell>
          <cell r="X156">
            <v>0.11</v>
          </cell>
          <cell r="Y156">
            <v>0.111</v>
          </cell>
          <cell r="Z156">
            <v>0</v>
          </cell>
          <cell r="AA156">
            <v>0</v>
          </cell>
          <cell r="AB156">
            <v>0</v>
          </cell>
          <cell r="AC156">
            <v>50</v>
          </cell>
          <cell r="AD156">
            <v>3</v>
          </cell>
          <cell r="AE156">
            <v>0</v>
          </cell>
          <cell r="AF156">
            <v>0</v>
          </cell>
          <cell r="AG156">
            <v>0</v>
          </cell>
          <cell r="AH156">
            <v>37</v>
          </cell>
          <cell r="AI156">
            <v>0.05</v>
          </cell>
          <cell r="AJ156">
            <v>17</v>
          </cell>
          <cell r="AK156">
            <v>0</v>
          </cell>
          <cell r="AL156">
            <v>0</v>
          </cell>
          <cell r="AM156">
            <v>0</v>
          </cell>
          <cell r="AN156">
            <v>0</v>
          </cell>
          <cell r="AO156">
            <v>0</v>
          </cell>
          <cell r="AP156">
            <v>0</v>
          </cell>
          <cell r="AQ156">
            <v>0</v>
          </cell>
          <cell r="AR156">
            <v>0</v>
          </cell>
          <cell r="AS156">
            <v>0</v>
          </cell>
          <cell r="AT156">
            <v>0</v>
          </cell>
          <cell r="AU156" t="str">
            <v>painEgg_boot_01</v>
          </cell>
          <cell r="AV156" t="str">
            <v>painEgg_boot_01</v>
          </cell>
          <cell r="AW156" t="str">
            <v>Map_0001_01_Name</v>
          </cell>
          <cell r="AX156">
            <v>0.4</v>
          </cell>
          <cell r="AY156">
            <v>0.4</v>
          </cell>
          <cell r="AZ156">
            <v>0.4</v>
          </cell>
          <cell r="BA156">
            <v>0.4</v>
          </cell>
          <cell r="BB156">
            <v>0.4</v>
          </cell>
          <cell r="BC156">
            <v>0.4</v>
          </cell>
          <cell r="BD156">
            <v>0</v>
          </cell>
          <cell r="BE156">
            <v>2</v>
          </cell>
          <cell r="BF156">
            <v>2</v>
          </cell>
        </row>
        <row r="157">
          <cell r="B157" t="str">
            <v>painEgg_01_02</v>
          </cell>
          <cell r="C157">
            <v>5</v>
          </cell>
          <cell r="D157">
            <v>2.0871019000000001E-2</v>
          </cell>
          <cell r="E157">
            <v>0.10000009999999999</v>
          </cell>
          <cell r="F157">
            <v>4</v>
          </cell>
          <cell r="G157">
            <v>0</v>
          </cell>
          <cell r="H157">
            <v>2</v>
          </cell>
          <cell r="I157">
            <v>0</v>
          </cell>
          <cell r="J157">
            <v>0</v>
          </cell>
          <cell r="K157">
            <v>0</v>
          </cell>
          <cell r="L157">
            <v>1960</v>
          </cell>
          <cell r="M157">
            <v>0</v>
          </cell>
          <cell r="N157" t="str">
            <v>painEgg_popCan_01</v>
          </cell>
          <cell r="O157">
            <v>0.3</v>
          </cell>
          <cell r="P157">
            <v>5</v>
          </cell>
          <cell r="Q157">
            <v>7</v>
          </cell>
          <cell r="R157">
            <v>1.01</v>
          </cell>
          <cell r="S157">
            <v>1.1100000000000001</v>
          </cell>
          <cell r="T157">
            <v>0.11</v>
          </cell>
          <cell r="U157">
            <v>0.21</v>
          </cell>
          <cell r="V157">
            <v>0.2</v>
          </cell>
          <cell r="W157">
            <v>0.12</v>
          </cell>
          <cell r="X157">
            <v>0.11</v>
          </cell>
          <cell r="Y157">
            <v>0.111</v>
          </cell>
          <cell r="Z157">
            <v>0</v>
          </cell>
          <cell r="AA157">
            <v>0</v>
          </cell>
          <cell r="AB157">
            <v>10</v>
          </cell>
          <cell r="AC157">
            <v>45</v>
          </cell>
          <cell r="AD157">
            <v>3</v>
          </cell>
          <cell r="AE157">
            <v>0</v>
          </cell>
          <cell r="AF157">
            <v>0</v>
          </cell>
          <cell r="AG157">
            <v>0</v>
          </cell>
          <cell r="AH157">
            <v>32</v>
          </cell>
          <cell r="AI157">
            <v>0.05</v>
          </cell>
          <cell r="AJ157">
            <v>11</v>
          </cell>
          <cell r="AK157">
            <v>0</v>
          </cell>
          <cell r="AL157">
            <v>0</v>
          </cell>
          <cell r="AM157">
            <v>0</v>
          </cell>
          <cell r="AN157">
            <v>0</v>
          </cell>
          <cell r="AO157">
            <v>0</v>
          </cell>
          <cell r="AP157">
            <v>0</v>
          </cell>
          <cell r="AQ157">
            <v>0</v>
          </cell>
          <cell r="AR157">
            <v>0</v>
          </cell>
          <cell r="AS157">
            <v>0</v>
          </cell>
          <cell r="AT157">
            <v>0</v>
          </cell>
          <cell r="AU157" t="str">
            <v>painEgg_popCan_01</v>
          </cell>
          <cell r="AV157" t="str">
            <v>painEgg_popCan_01</v>
          </cell>
          <cell r="AW157" t="str">
            <v>Map_0001_02_Name</v>
          </cell>
          <cell r="AX157">
            <v>0.24</v>
          </cell>
          <cell r="AY157">
            <v>0.24</v>
          </cell>
          <cell r="AZ157">
            <v>0.24</v>
          </cell>
          <cell r="BA157">
            <v>0.24</v>
          </cell>
          <cell r="BB157">
            <v>0.24</v>
          </cell>
          <cell r="BC157">
            <v>0.24</v>
          </cell>
          <cell r="BD157">
            <v>0</v>
          </cell>
          <cell r="BE157">
            <v>2</v>
          </cell>
          <cell r="BF157">
            <v>2</v>
          </cell>
        </row>
        <row r="158">
          <cell r="B158" t="str">
            <v>painEgg_02_02</v>
          </cell>
          <cell r="C158">
            <v>5</v>
          </cell>
          <cell r="D158">
            <v>1.9330845999999999E-2</v>
          </cell>
          <cell r="E158">
            <v>0.10000009999999999</v>
          </cell>
          <cell r="F158">
            <v>5</v>
          </cell>
          <cell r="G158">
            <v>6</v>
          </cell>
          <cell r="H158">
            <v>2</v>
          </cell>
          <cell r="I158">
            <v>0</v>
          </cell>
          <cell r="J158">
            <v>0</v>
          </cell>
          <cell r="K158">
            <v>0</v>
          </cell>
          <cell r="L158">
            <v>2800</v>
          </cell>
          <cell r="M158">
            <v>0</v>
          </cell>
          <cell r="N158" t="str">
            <v>painEgg_boot_01</v>
          </cell>
          <cell r="O158">
            <v>0.3</v>
          </cell>
          <cell r="P158">
            <v>5</v>
          </cell>
          <cell r="Q158">
            <v>7</v>
          </cell>
          <cell r="R158">
            <v>1.01</v>
          </cell>
          <cell r="S158">
            <v>1.1100000000000001</v>
          </cell>
          <cell r="T158">
            <v>0.11</v>
          </cell>
          <cell r="U158">
            <v>0.21</v>
          </cell>
          <cell r="V158">
            <v>0.2</v>
          </cell>
          <cell r="W158">
            <v>0.12</v>
          </cell>
          <cell r="X158">
            <v>0.11</v>
          </cell>
          <cell r="Y158">
            <v>0.111</v>
          </cell>
          <cell r="Z158">
            <v>0</v>
          </cell>
          <cell r="AA158">
            <v>0</v>
          </cell>
          <cell r="AB158">
            <v>10</v>
          </cell>
          <cell r="AC158">
            <v>40</v>
          </cell>
          <cell r="AD158">
            <v>3</v>
          </cell>
          <cell r="AE158">
            <v>0</v>
          </cell>
          <cell r="AF158">
            <v>0</v>
          </cell>
          <cell r="AG158">
            <v>0</v>
          </cell>
          <cell r="AH158">
            <v>37</v>
          </cell>
          <cell r="AI158">
            <v>0.05</v>
          </cell>
          <cell r="AJ158">
            <v>29</v>
          </cell>
          <cell r="AK158">
            <v>0</v>
          </cell>
          <cell r="AL158">
            <v>0</v>
          </cell>
          <cell r="AM158">
            <v>0</v>
          </cell>
          <cell r="AN158">
            <v>0</v>
          </cell>
          <cell r="AO158">
            <v>0</v>
          </cell>
          <cell r="AP158">
            <v>0</v>
          </cell>
          <cell r="AQ158">
            <v>0</v>
          </cell>
          <cell r="AR158">
            <v>0</v>
          </cell>
          <cell r="AS158">
            <v>0</v>
          </cell>
          <cell r="AT158">
            <v>0</v>
          </cell>
          <cell r="AU158" t="str">
            <v>painEgg_boot_01</v>
          </cell>
          <cell r="AV158" t="str">
            <v>painEgg_boot_01</v>
          </cell>
          <cell r="AW158" t="str">
            <v>Map_0001_02_Name</v>
          </cell>
          <cell r="AX158">
            <v>0.4</v>
          </cell>
          <cell r="AY158">
            <v>0.4</v>
          </cell>
          <cell r="AZ158">
            <v>0.4</v>
          </cell>
          <cell r="BA158">
            <v>0.4</v>
          </cell>
          <cell r="BB158">
            <v>0.4</v>
          </cell>
          <cell r="BC158">
            <v>0.4</v>
          </cell>
          <cell r="BD158">
            <v>0</v>
          </cell>
          <cell r="BE158">
            <v>2</v>
          </cell>
          <cell r="BF158">
            <v>2</v>
          </cell>
        </row>
        <row r="159">
          <cell r="B159" t="str">
            <v>painEgg_01_03</v>
          </cell>
          <cell r="C159">
            <v>5</v>
          </cell>
          <cell r="D159">
            <v>2.6241025000000001E-2</v>
          </cell>
          <cell r="E159">
            <v>0.10000009999999999</v>
          </cell>
          <cell r="F159">
            <v>4</v>
          </cell>
          <cell r="G159">
            <v>0</v>
          </cell>
          <cell r="H159">
            <v>2</v>
          </cell>
          <cell r="I159">
            <v>0</v>
          </cell>
          <cell r="J159">
            <v>0</v>
          </cell>
          <cell r="K159">
            <v>0</v>
          </cell>
          <cell r="L159">
            <v>1960</v>
          </cell>
          <cell r="M159">
            <v>0</v>
          </cell>
          <cell r="N159" t="str">
            <v>painEgg_popCan_01</v>
          </cell>
          <cell r="O159">
            <v>0.3</v>
          </cell>
          <cell r="P159">
            <v>5</v>
          </cell>
          <cell r="Q159">
            <v>7</v>
          </cell>
          <cell r="R159">
            <v>1.01</v>
          </cell>
          <cell r="S159">
            <v>1.1100000000000001</v>
          </cell>
          <cell r="T159">
            <v>0.11</v>
          </cell>
          <cell r="U159">
            <v>0.21</v>
          </cell>
          <cell r="V159">
            <v>0.2</v>
          </cell>
          <cell r="W159">
            <v>0.12</v>
          </cell>
          <cell r="X159">
            <v>0.11</v>
          </cell>
          <cell r="Y159">
            <v>0.111</v>
          </cell>
          <cell r="Z159">
            <v>0</v>
          </cell>
          <cell r="AA159">
            <v>0</v>
          </cell>
          <cell r="AB159">
            <v>0</v>
          </cell>
          <cell r="AC159">
            <v>50</v>
          </cell>
          <cell r="AD159">
            <v>3</v>
          </cell>
          <cell r="AE159">
            <v>0</v>
          </cell>
          <cell r="AF159">
            <v>0</v>
          </cell>
          <cell r="AG159">
            <v>0</v>
          </cell>
          <cell r="AH159">
            <v>32</v>
          </cell>
          <cell r="AI159">
            <v>0.05</v>
          </cell>
          <cell r="AJ159">
            <v>33</v>
          </cell>
          <cell r="AK159">
            <v>0</v>
          </cell>
          <cell r="AL159">
            <v>0</v>
          </cell>
          <cell r="AM159">
            <v>0</v>
          </cell>
          <cell r="AN159">
            <v>0</v>
          </cell>
          <cell r="AO159">
            <v>0</v>
          </cell>
          <cell r="AP159">
            <v>0</v>
          </cell>
          <cell r="AQ159">
            <v>0</v>
          </cell>
          <cell r="AR159">
            <v>0</v>
          </cell>
          <cell r="AS159">
            <v>0</v>
          </cell>
          <cell r="AT159">
            <v>0</v>
          </cell>
          <cell r="AU159" t="str">
            <v>painEgg_popCan_01</v>
          </cell>
          <cell r="AV159" t="str">
            <v>painEgg_popCan_01</v>
          </cell>
          <cell r="AW159" t="str">
            <v>Map_0001_03_Name</v>
          </cell>
          <cell r="AX159">
            <v>0.24</v>
          </cell>
          <cell r="AY159">
            <v>0.24</v>
          </cell>
          <cell r="AZ159">
            <v>0.24</v>
          </cell>
          <cell r="BA159">
            <v>0.24</v>
          </cell>
          <cell r="BB159">
            <v>0.24</v>
          </cell>
          <cell r="BC159">
            <v>0.24</v>
          </cell>
          <cell r="BD159">
            <v>0</v>
          </cell>
          <cell r="BE159">
            <v>2</v>
          </cell>
          <cell r="BF159">
            <v>2</v>
          </cell>
        </row>
        <row r="160">
          <cell r="B160" t="str">
            <v>painEgg_02_03</v>
          </cell>
          <cell r="C160">
            <v>5</v>
          </cell>
          <cell r="D160">
            <v>2.0849682000000001E-2</v>
          </cell>
          <cell r="E160">
            <v>0.10000009999999999</v>
          </cell>
          <cell r="F160">
            <v>5</v>
          </cell>
          <cell r="G160">
            <v>0</v>
          </cell>
          <cell r="H160">
            <v>2</v>
          </cell>
          <cell r="I160">
            <v>0</v>
          </cell>
          <cell r="J160">
            <v>0</v>
          </cell>
          <cell r="K160">
            <v>0</v>
          </cell>
          <cell r="L160">
            <v>2800</v>
          </cell>
          <cell r="M160">
            <v>0</v>
          </cell>
          <cell r="N160" t="str">
            <v>painEgg_boot_01</v>
          </cell>
          <cell r="O160">
            <v>0.3</v>
          </cell>
          <cell r="P160">
            <v>5</v>
          </cell>
          <cell r="Q160">
            <v>7</v>
          </cell>
          <cell r="R160">
            <v>1.01</v>
          </cell>
          <cell r="S160">
            <v>1.1100000000000001</v>
          </cell>
          <cell r="T160">
            <v>0.11</v>
          </cell>
          <cell r="U160">
            <v>0.21</v>
          </cell>
          <cell r="V160">
            <v>0.2</v>
          </cell>
          <cell r="W160">
            <v>0.12</v>
          </cell>
          <cell r="X160">
            <v>0.11</v>
          </cell>
          <cell r="Y160">
            <v>0.111</v>
          </cell>
          <cell r="Z160">
            <v>0</v>
          </cell>
          <cell r="AA160">
            <v>0</v>
          </cell>
          <cell r="AB160">
            <v>0</v>
          </cell>
          <cell r="AC160">
            <v>50</v>
          </cell>
          <cell r="AD160">
            <v>3</v>
          </cell>
          <cell r="AE160">
            <v>0</v>
          </cell>
          <cell r="AF160">
            <v>0</v>
          </cell>
          <cell r="AG160">
            <v>0</v>
          </cell>
          <cell r="AH160">
            <v>37</v>
          </cell>
          <cell r="AI160">
            <v>0.05</v>
          </cell>
          <cell r="AJ160">
            <v>40</v>
          </cell>
          <cell r="AK160">
            <v>0</v>
          </cell>
          <cell r="AL160">
            <v>0</v>
          </cell>
          <cell r="AM160">
            <v>0</v>
          </cell>
          <cell r="AN160">
            <v>0</v>
          </cell>
          <cell r="AO160">
            <v>0</v>
          </cell>
          <cell r="AP160">
            <v>0</v>
          </cell>
          <cell r="AQ160">
            <v>0</v>
          </cell>
          <cell r="AR160">
            <v>0</v>
          </cell>
          <cell r="AS160">
            <v>0</v>
          </cell>
          <cell r="AT160">
            <v>0</v>
          </cell>
          <cell r="AU160" t="str">
            <v>painEgg_boot_01</v>
          </cell>
          <cell r="AV160" t="str">
            <v>painEgg_boot_01</v>
          </cell>
          <cell r="AW160" t="str">
            <v>Map_0001_03_Name</v>
          </cell>
          <cell r="AX160">
            <v>0.4</v>
          </cell>
          <cell r="AY160">
            <v>0.4</v>
          </cell>
          <cell r="AZ160">
            <v>0.4</v>
          </cell>
          <cell r="BA160">
            <v>0.4</v>
          </cell>
          <cell r="BB160">
            <v>0.4</v>
          </cell>
          <cell r="BC160">
            <v>0.4</v>
          </cell>
          <cell r="BD160">
            <v>0</v>
          </cell>
          <cell r="BE160">
            <v>2</v>
          </cell>
          <cell r="BF160">
            <v>2</v>
          </cell>
        </row>
        <row r="161">
          <cell r="B161" t="str">
            <v>painEgg_01_04</v>
          </cell>
          <cell r="C161">
            <v>5</v>
          </cell>
          <cell r="D161">
            <v>0.1339978</v>
          </cell>
          <cell r="E161">
            <v>0.10000009999999999</v>
          </cell>
          <cell r="F161">
            <v>5</v>
          </cell>
          <cell r="G161">
            <v>6</v>
          </cell>
          <cell r="H161">
            <v>2</v>
          </cell>
          <cell r="I161">
            <v>0</v>
          </cell>
          <cell r="J161">
            <v>0</v>
          </cell>
          <cell r="K161">
            <v>0</v>
          </cell>
          <cell r="L161">
            <v>2800</v>
          </cell>
          <cell r="M161">
            <v>0</v>
          </cell>
          <cell r="N161" t="str">
            <v>painEgg_popCan_01</v>
          </cell>
          <cell r="O161">
            <v>0.3</v>
          </cell>
          <cell r="P161">
            <v>5</v>
          </cell>
          <cell r="Q161">
            <v>7</v>
          </cell>
          <cell r="R161">
            <v>1.01</v>
          </cell>
          <cell r="S161">
            <v>1.1100000000000001</v>
          </cell>
          <cell r="T161">
            <v>0.11</v>
          </cell>
          <cell r="U161">
            <v>0.21</v>
          </cell>
          <cell r="V161">
            <v>0.2</v>
          </cell>
          <cell r="W161">
            <v>0.12</v>
          </cell>
          <cell r="X161">
            <v>0.11</v>
          </cell>
          <cell r="Y161">
            <v>0.111</v>
          </cell>
          <cell r="Z161">
            <v>0</v>
          </cell>
          <cell r="AA161">
            <v>0</v>
          </cell>
          <cell r="AB161">
            <v>0</v>
          </cell>
          <cell r="AC161">
            <v>50</v>
          </cell>
          <cell r="AD161">
            <v>3</v>
          </cell>
          <cell r="AE161">
            <v>0</v>
          </cell>
          <cell r="AF161">
            <v>0</v>
          </cell>
          <cell r="AG161">
            <v>0</v>
          </cell>
          <cell r="AH161">
            <v>49</v>
          </cell>
          <cell r="AI161">
            <v>0.05</v>
          </cell>
          <cell r="AJ161">
            <v>51</v>
          </cell>
          <cell r="AK161">
            <v>0</v>
          </cell>
          <cell r="AL161">
            <v>0</v>
          </cell>
          <cell r="AM161">
            <v>0</v>
          </cell>
          <cell r="AN161">
            <v>0</v>
          </cell>
          <cell r="AO161">
            <v>0</v>
          </cell>
          <cell r="AP161">
            <v>0</v>
          </cell>
          <cell r="AQ161">
            <v>0</v>
          </cell>
          <cell r="AR161">
            <v>0</v>
          </cell>
          <cell r="AS161">
            <v>0</v>
          </cell>
          <cell r="AT161">
            <v>0</v>
          </cell>
          <cell r="AU161" t="str">
            <v>painEgg_popCan_01</v>
          </cell>
          <cell r="AV161" t="str">
            <v>painEgg_popCan_01</v>
          </cell>
          <cell r="AW161" t="str">
            <v>Map_0002_01_Name</v>
          </cell>
          <cell r="AX161">
            <v>0.24</v>
          </cell>
          <cell r="AY161">
            <v>0.24</v>
          </cell>
          <cell r="AZ161">
            <v>0.24</v>
          </cell>
          <cell r="BA161">
            <v>0.24</v>
          </cell>
          <cell r="BB161">
            <v>0.24</v>
          </cell>
          <cell r="BC161">
            <v>0.24</v>
          </cell>
          <cell r="BD161">
            <v>0</v>
          </cell>
          <cell r="BE161">
            <v>2</v>
          </cell>
          <cell r="BF161">
            <v>2</v>
          </cell>
        </row>
        <row r="162">
          <cell r="B162" t="str">
            <v>painEgg_02_04</v>
          </cell>
          <cell r="C162">
            <v>5</v>
          </cell>
          <cell r="D162">
            <v>1.2228166E-2</v>
          </cell>
          <cell r="E162">
            <v>0.50000009999999995</v>
          </cell>
          <cell r="F162">
            <v>4</v>
          </cell>
          <cell r="G162">
            <v>0</v>
          </cell>
          <cell r="H162">
            <v>2</v>
          </cell>
          <cell r="I162">
            <v>0</v>
          </cell>
          <cell r="J162">
            <v>0</v>
          </cell>
          <cell r="K162">
            <v>0</v>
          </cell>
          <cell r="L162">
            <v>1960</v>
          </cell>
          <cell r="M162">
            <v>0</v>
          </cell>
          <cell r="N162" t="str">
            <v>painEgg_boot_01</v>
          </cell>
          <cell r="O162">
            <v>0.3</v>
          </cell>
          <cell r="P162">
            <v>5</v>
          </cell>
          <cell r="Q162">
            <v>7</v>
          </cell>
          <cell r="R162">
            <v>1.01</v>
          </cell>
          <cell r="S162">
            <v>1.1100000000000001</v>
          </cell>
          <cell r="T162">
            <v>0.11</v>
          </cell>
          <cell r="U162">
            <v>0.21</v>
          </cell>
          <cell r="V162">
            <v>0.2</v>
          </cell>
          <cell r="W162">
            <v>0.12</v>
          </cell>
          <cell r="X162">
            <v>0.11</v>
          </cell>
          <cell r="Y162">
            <v>0.111</v>
          </cell>
          <cell r="Z162">
            <v>0</v>
          </cell>
          <cell r="AA162">
            <v>0</v>
          </cell>
          <cell r="AB162">
            <v>0</v>
          </cell>
          <cell r="AC162">
            <v>50</v>
          </cell>
          <cell r="AD162">
            <v>3</v>
          </cell>
          <cell r="AE162">
            <v>0</v>
          </cell>
          <cell r="AF162">
            <v>0</v>
          </cell>
          <cell r="AG162">
            <v>0</v>
          </cell>
          <cell r="AH162">
            <v>44</v>
          </cell>
          <cell r="AI162">
            <v>0.05</v>
          </cell>
          <cell r="AJ162">
            <v>43</v>
          </cell>
          <cell r="AK162">
            <v>0</v>
          </cell>
          <cell r="AL162">
            <v>0</v>
          </cell>
          <cell r="AM162">
            <v>0</v>
          </cell>
          <cell r="AN162">
            <v>0</v>
          </cell>
          <cell r="AO162">
            <v>0</v>
          </cell>
          <cell r="AP162">
            <v>0</v>
          </cell>
          <cell r="AQ162">
            <v>0</v>
          </cell>
          <cell r="AR162">
            <v>0</v>
          </cell>
          <cell r="AS162">
            <v>0</v>
          </cell>
          <cell r="AT162">
            <v>0</v>
          </cell>
          <cell r="AU162" t="str">
            <v>painEgg_boot_01</v>
          </cell>
          <cell r="AV162" t="str">
            <v>painEgg_boot_01</v>
          </cell>
          <cell r="AW162" t="str">
            <v>Map_0002_01_Name</v>
          </cell>
          <cell r="AX162">
            <v>0.4</v>
          </cell>
          <cell r="AY162">
            <v>0.4</v>
          </cell>
          <cell r="AZ162">
            <v>0.4</v>
          </cell>
          <cell r="BA162">
            <v>0.4</v>
          </cell>
          <cell r="BB162">
            <v>0.4</v>
          </cell>
          <cell r="BC162">
            <v>0.4</v>
          </cell>
          <cell r="BD162">
            <v>0</v>
          </cell>
          <cell r="BE162">
            <v>2</v>
          </cell>
          <cell r="BF162">
            <v>2</v>
          </cell>
        </row>
        <row r="163">
          <cell r="B163" t="str">
            <v>painEgg_01_05</v>
          </cell>
          <cell r="C163">
            <v>5</v>
          </cell>
          <cell r="D163">
            <v>3.6029520000000002E-2</v>
          </cell>
          <cell r="E163">
            <v>0.50000009999999995</v>
          </cell>
          <cell r="F163">
            <v>4</v>
          </cell>
          <cell r="G163">
            <v>0</v>
          </cell>
          <cell r="H163">
            <v>2</v>
          </cell>
          <cell r="I163">
            <v>0</v>
          </cell>
          <cell r="J163">
            <v>0</v>
          </cell>
          <cell r="K163">
            <v>0</v>
          </cell>
          <cell r="L163">
            <v>1960</v>
          </cell>
          <cell r="M163">
            <v>0</v>
          </cell>
          <cell r="N163" t="str">
            <v>painEgg_popCan_01</v>
          </cell>
          <cell r="O163">
            <v>0.3</v>
          </cell>
          <cell r="P163">
            <v>5</v>
          </cell>
          <cell r="Q163">
            <v>7</v>
          </cell>
          <cell r="R163">
            <v>1.01</v>
          </cell>
          <cell r="S163">
            <v>1.1100000000000001</v>
          </cell>
          <cell r="T163">
            <v>0.11</v>
          </cell>
          <cell r="U163">
            <v>0.21</v>
          </cell>
          <cell r="V163">
            <v>0.2</v>
          </cell>
          <cell r="W163">
            <v>0.12</v>
          </cell>
          <cell r="X163">
            <v>0.11</v>
          </cell>
          <cell r="Y163">
            <v>0.111</v>
          </cell>
          <cell r="Z163">
            <v>0</v>
          </cell>
          <cell r="AA163">
            <v>0</v>
          </cell>
          <cell r="AB163">
            <v>0</v>
          </cell>
          <cell r="AC163">
            <v>50</v>
          </cell>
          <cell r="AD163">
            <v>3</v>
          </cell>
          <cell r="AE163">
            <v>0</v>
          </cell>
          <cell r="AF163">
            <v>0</v>
          </cell>
          <cell r="AG163">
            <v>0</v>
          </cell>
          <cell r="AH163">
            <v>44</v>
          </cell>
          <cell r="AI163">
            <v>0.05</v>
          </cell>
          <cell r="AJ163">
            <v>53</v>
          </cell>
          <cell r="AK163">
            <v>0</v>
          </cell>
          <cell r="AL163">
            <v>0</v>
          </cell>
          <cell r="AM163">
            <v>0</v>
          </cell>
          <cell r="AN163">
            <v>0</v>
          </cell>
          <cell r="AO163">
            <v>0</v>
          </cell>
          <cell r="AP163">
            <v>0</v>
          </cell>
          <cell r="AQ163">
            <v>0</v>
          </cell>
          <cell r="AR163">
            <v>0</v>
          </cell>
          <cell r="AS163">
            <v>0</v>
          </cell>
          <cell r="AT163">
            <v>0</v>
          </cell>
          <cell r="AU163" t="str">
            <v>painEgg_popCan_01</v>
          </cell>
          <cell r="AV163" t="str">
            <v>painEgg_popCan_01</v>
          </cell>
          <cell r="AW163" t="str">
            <v>Map_0002_02_Name</v>
          </cell>
          <cell r="AX163">
            <v>0.24</v>
          </cell>
          <cell r="AY163">
            <v>0.24</v>
          </cell>
          <cell r="AZ163">
            <v>0.24</v>
          </cell>
          <cell r="BA163">
            <v>0.24</v>
          </cell>
          <cell r="BB163">
            <v>0.24</v>
          </cell>
          <cell r="BC163">
            <v>0.24</v>
          </cell>
          <cell r="BD163">
            <v>0</v>
          </cell>
          <cell r="BE163">
            <v>2</v>
          </cell>
          <cell r="BF163">
            <v>2</v>
          </cell>
        </row>
        <row r="164">
          <cell r="B164" t="str">
            <v>painEgg_02_05</v>
          </cell>
          <cell r="C164">
            <v>5</v>
          </cell>
          <cell r="D164">
            <v>2.0275954999999998E-2</v>
          </cell>
          <cell r="E164">
            <v>0.50000009999999995</v>
          </cell>
          <cell r="F164">
            <v>5</v>
          </cell>
          <cell r="G164">
            <v>6</v>
          </cell>
          <cell r="H164">
            <v>2</v>
          </cell>
          <cell r="I164">
            <v>0</v>
          </cell>
          <cell r="J164">
            <v>0</v>
          </cell>
          <cell r="K164">
            <v>0</v>
          </cell>
          <cell r="L164">
            <v>2800</v>
          </cell>
          <cell r="M164">
            <v>0</v>
          </cell>
          <cell r="N164" t="str">
            <v>painEgg_boot_01</v>
          </cell>
          <cell r="O164">
            <v>0.3</v>
          </cell>
          <cell r="P164">
            <v>5</v>
          </cell>
          <cell r="Q164">
            <v>7</v>
          </cell>
          <cell r="R164">
            <v>1.01</v>
          </cell>
          <cell r="S164">
            <v>1.1100000000000001</v>
          </cell>
          <cell r="T164">
            <v>0.11</v>
          </cell>
          <cell r="U164">
            <v>0.21</v>
          </cell>
          <cell r="V164">
            <v>0.2</v>
          </cell>
          <cell r="W164">
            <v>0.12</v>
          </cell>
          <cell r="X164">
            <v>0.11</v>
          </cell>
          <cell r="Y164">
            <v>0.111</v>
          </cell>
          <cell r="Z164">
            <v>0</v>
          </cell>
          <cell r="AA164">
            <v>0</v>
          </cell>
          <cell r="AB164">
            <v>0</v>
          </cell>
          <cell r="AC164">
            <v>50</v>
          </cell>
          <cell r="AD164">
            <v>3</v>
          </cell>
          <cell r="AE164">
            <v>0</v>
          </cell>
          <cell r="AF164">
            <v>0</v>
          </cell>
          <cell r="AG164">
            <v>0</v>
          </cell>
          <cell r="AH164">
            <v>49</v>
          </cell>
          <cell r="AI164">
            <v>0.05</v>
          </cell>
          <cell r="AJ164">
            <v>64</v>
          </cell>
          <cell r="AK164">
            <v>0</v>
          </cell>
          <cell r="AL164">
            <v>0</v>
          </cell>
          <cell r="AM164">
            <v>0</v>
          </cell>
          <cell r="AN164">
            <v>0</v>
          </cell>
          <cell r="AO164">
            <v>0</v>
          </cell>
          <cell r="AP164">
            <v>0</v>
          </cell>
          <cell r="AQ164">
            <v>0</v>
          </cell>
          <cell r="AR164">
            <v>0</v>
          </cell>
          <cell r="AS164">
            <v>0</v>
          </cell>
          <cell r="AT164">
            <v>0</v>
          </cell>
          <cell r="AU164" t="str">
            <v>painEgg_boot_01</v>
          </cell>
          <cell r="AV164" t="str">
            <v>painEgg_boot_01</v>
          </cell>
          <cell r="AW164" t="str">
            <v>Map_0002_02_Name</v>
          </cell>
          <cell r="AX164">
            <v>0.4</v>
          </cell>
          <cell r="AY164">
            <v>0.4</v>
          </cell>
          <cell r="AZ164">
            <v>0.4</v>
          </cell>
          <cell r="BA164">
            <v>0.4</v>
          </cell>
          <cell r="BB164">
            <v>0.4</v>
          </cell>
          <cell r="BC164">
            <v>0.4</v>
          </cell>
          <cell r="BD164">
            <v>0</v>
          </cell>
          <cell r="BE164">
            <v>2</v>
          </cell>
          <cell r="BF164">
            <v>2</v>
          </cell>
        </row>
        <row r="165">
          <cell r="B165" t="str">
            <v>painEgg_01_06</v>
          </cell>
          <cell r="C165">
            <v>5</v>
          </cell>
          <cell r="D165">
            <v>0.24252675000000001</v>
          </cell>
          <cell r="E165">
            <v>0.10000009999999999</v>
          </cell>
          <cell r="F165">
            <v>5</v>
          </cell>
          <cell r="G165">
            <v>6</v>
          </cell>
          <cell r="H165">
            <v>2</v>
          </cell>
          <cell r="I165">
            <v>0</v>
          </cell>
          <cell r="J165">
            <v>0</v>
          </cell>
          <cell r="K165">
            <v>0</v>
          </cell>
          <cell r="L165">
            <v>2800</v>
          </cell>
          <cell r="M165">
            <v>0</v>
          </cell>
          <cell r="N165" t="str">
            <v>painEgg_popCan_01</v>
          </cell>
          <cell r="O165">
            <v>0.3</v>
          </cell>
          <cell r="P165">
            <v>5</v>
          </cell>
          <cell r="Q165">
            <v>7</v>
          </cell>
          <cell r="R165">
            <v>1.01</v>
          </cell>
          <cell r="S165">
            <v>1.1100000000000001</v>
          </cell>
          <cell r="T165">
            <v>0.11</v>
          </cell>
          <cell r="U165">
            <v>0.21</v>
          </cell>
          <cell r="V165">
            <v>0.2</v>
          </cell>
          <cell r="W165">
            <v>0.12</v>
          </cell>
          <cell r="X165">
            <v>0.11</v>
          </cell>
          <cell r="Y165">
            <v>0.111</v>
          </cell>
          <cell r="Z165">
            <v>0</v>
          </cell>
          <cell r="AA165">
            <v>0</v>
          </cell>
          <cell r="AB165">
            <v>10</v>
          </cell>
          <cell r="AC165">
            <v>50</v>
          </cell>
          <cell r="AD165">
            <v>3</v>
          </cell>
          <cell r="AE165">
            <v>0</v>
          </cell>
          <cell r="AF165">
            <v>0</v>
          </cell>
          <cell r="AG165">
            <v>0</v>
          </cell>
          <cell r="AH165">
            <v>49</v>
          </cell>
          <cell r="AI165">
            <v>0.05</v>
          </cell>
          <cell r="AJ165">
            <v>80</v>
          </cell>
          <cell r="AK165">
            <v>0</v>
          </cell>
          <cell r="AL165">
            <v>0</v>
          </cell>
          <cell r="AM165">
            <v>0</v>
          </cell>
          <cell r="AN165">
            <v>0</v>
          </cell>
          <cell r="AO165">
            <v>0</v>
          </cell>
          <cell r="AP165">
            <v>0</v>
          </cell>
          <cell r="AQ165">
            <v>0</v>
          </cell>
          <cell r="AR165">
            <v>0</v>
          </cell>
          <cell r="AS165">
            <v>0</v>
          </cell>
          <cell r="AT165">
            <v>0</v>
          </cell>
          <cell r="AU165" t="str">
            <v>painEgg_popCan_01</v>
          </cell>
          <cell r="AV165" t="str">
            <v>painEgg_popCan_01</v>
          </cell>
          <cell r="AW165" t="str">
            <v>Map_0002_03_Name</v>
          </cell>
          <cell r="AX165">
            <v>0.24</v>
          </cell>
          <cell r="AY165">
            <v>0.24</v>
          </cell>
          <cell r="AZ165">
            <v>0.24</v>
          </cell>
          <cell r="BA165">
            <v>0.24</v>
          </cell>
          <cell r="BB165">
            <v>0.24</v>
          </cell>
          <cell r="BC165">
            <v>0.24</v>
          </cell>
          <cell r="BD165">
            <v>0</v>
          </cell>
          <cell r="BE165">
            <v>2</v>
          </cell>
          <cell r="BF165">
            <v>2</v>
          </cell>
        </row>
        <row r="166">
          <cell r="B166" t="str">
            <v>painEgg_02_06</v>
          </cell>
          <cell r="C166">
            <v>5</v>
          </cell>
          <cell r="D166">
            <v>2.6784191999999998E-2</v>
          </cell>
          <cell r="E166">
            <v>0.50000009999999995</v>
          </cell>
          <cell r="F166">
            <v>4</v>
          </cell>
          <cell r="G166">
            <v>0</v>
          </cell>
          <cell r="H166">
            <v>2</v>
          </cell>
          <cell r="I166">
            <v>0</v>
          </cell>
          <cell r="J166">
            <v>0</v>
          </cell>
          <cell r="K166">
            <v>0</v>
          </cell>
          <cell r="L166">
            <v>1960</v>
          </cell>
          <cell r="M166">
            <v>0</v>
          </cell>
          <cell r="N166" t="str">
            <v>painEgg_boot_01</v>
          </cell>
          <cell r="O166">
            <v>0.3</v>
          </cell>
          <cell r="P166">
            <v>5</v>
          </cell>
          <cell r="Q166">
            <v>7</v>
          </cell>
          <cell r="R166">
            <v>1.01</v>
          </cell>
          <cell r="S166">
            <v>1.1100000000000001</v>
          </cell>
          <cell r="T166">
            <v>0.11</v>
          </cell>
          <cell r="U166">
            <v>0.21</v>
          </cell>
          <cell r="V166">
            <v>0.2</v>
          </cell>
          <cell r="W166">
            <v>0.12</v>
          </cell>
          <cell r="X166">
            <v>0.11</v>
          </cell>
          <cell r="Y166">
            <v>0.111</v>
          </cell>
          <cell r="Z166">
            <v>0</v>
          </cell>
          <cell r="AA166">
            <v>0</v>
          </cell>
          <cell r="AB166">
            <v>10</v>
          </cell>
          <cell r="AC166">
            <v>50</v>
          </cell>
          <cell r="AD166">
            <v>3</v>
          </cell>
          <cell r="AE166">
            <v>0</v>
          </cell>
          <cell r="AF166">
            <v>0</v>
          </cell>
          <cell r="AG166">
            <v>0</v>
          </cell>
          <cell r="AH166">
            <v>44</v>
          </cell>
          <cell r="AI166">
            <v>0.05</v>
          </cell>
          <cell r="AJ166">
            <v>67</v>
          </cell>
          <cell r="AK166">
            <v>0</v>
          </cell>
          <cell r="AL166">
            <v>0</v>
          </cell>
          <cell r="AM166">
            <v>0</v>
          </cell>
          <cell r="AN166">
            <v>0</v>
          </cell>
          <cell r="AO166">
            <v>0</v>
          </cell>
          <cell r="AP166">
            <v>0</v>
          </cell>
          <cell r="AQ166">
            <v>0</v>
          </cell>
          <cell r="AR166">
            <v>0</v>
          </cell>
          <cell r="AS166">
            <v>0</v>
          </cell>
          <cell r="AT166">
            <v>0</v>
          </cell>
          <cell r="AU166" t="str">
            <v>painEgg_boot_01</v>
          </cell>
          <cell r="AV166" t="str">
            <v>painEgg_boot_01</v>
          </cell>
          <cell r="AW166" t="str">
            <v>Map_0002_03_Name</v>
          </cell>
          <cell r="AX166">
            <v>0.4</v>
          </cell>
          <cell r="AY166">
            <v>0.4</v>
          </cell>
          <cell r="AZ166">
            <v>0.4</v>
          </cell>
          <cell r="BA166">
            <v>0.4</v>
          </cell>
          <cell r="BB166">
            <v>0.4</v>
          </cell>
          <cell r="BC166">
            <v>0.4</v>
          </cell>
          <cell r="BD166">
            <v>0</v>
          </cell>
          <cell r="BE166">
            <v>2</v>
          </cell>
          <cell r="BF166">
            <v>2</v>
          </cell>
        </row>
        <row r="167">
          <cell r="B167" t="str">
            <v>painEgg_01_07</v>
          </cell>
          <cell r="C167">
            <v>5</v>
          </cell>
          <cell r="D167">
            <v>0.25252675000000002</v>
          </cell>
          <cell r="E167">
            <v>0.10000009999999999</v>
          </cell>
          <cell r="F167">
            <v>5</v>
          </cell>
          <cell r="G167">
            <v>6</v>
          </cell>
          <cell r="H167">
            <v>2</v>
          </cell>
          <cell r="I167">
            <v>0</v>
          </cell>
          <cell r="J167">
            <v>0</v>
          </cell>
          <cell r="K167">
            <v>0</v>
          </cell>
          <cell r="L167">
            <v>2800</v>
          </cell>
          <cell r="M167">
            <v>0</v>
          </cell>
          <cell r="N167" t="str">
            <v>painEgg_popCan_01</v>
          </cell>
          <cell r="O167">
            <v>0.3</v>
          </cell>
          <cell r="P167">
            <v>5</v>
          </cell>
          <cell r="Q167">
            <v>7</v>
          </cell>
          <cell r="R167">
            <v>1.01</v>
          </cell>
          <cell r="S167">
            <v>1.1100000000000001</v>
          </cell>
          <cell r="T167">
            <v>0.11</v>
          </cell>
          <cell r="U167">
            <v>0.21</v>
          </cell>
          <cell r="V167">
            <v>0.2</v>
          </cell>
          <cell r="W167">
            <v>0.12</v>
          </cell>
          <cell r="X167">
            <v>0.11</v>
          </cell>
          <cell r="Y167">
            <v>0.111</v>
          </cell>
          <cell r="Z167">
            <v>0</v>
          </cell>
          <cell r="AA167">
            <v>0</v>
          </cell>
          <cell r="AB167">
            <v>10</v>
          </cell>
          <cell r="AC167">
            <v>50</v>
          </cell>
          <cell r="AD167">
            <v>3</v>
          </cell>
          <cell r="AE167">
            <v>0</v>
          </cell>
          <cell r="AF167">
            <v>0</v>
          </cell>
          <cell r="AG167">
            <v>0</v>
          </cell>
          <cell r="AH167">
            <v>49</v>
          </cell>
          <cell r="AI167">
            <v>0.05</v>
          </cell>
          <cell r="AJ167">
            <v>80</v>
          </cell>
          <cell r="AK167">
            <v>0</v>
          </cell>
          <cell r="AL167">
            <v>0</v>
          </cell>
          <cell r="AM167">
            <v>0</v>
          </cell>
          <cell r="AN167">
            <v>0</v>
          </cell>
          <cell r="AO167">
            <v>0</v>
          </cell>
          <cell r="AP167">
            <v>0</v>
          </cell>
          <cell r="AQ167">
            <v>0</v>
          </cell>
          <cell r="AR167">
            <v>0</v>
          </cell>
          <cell r="AS167">
            <v>0</v>
          </cell>
          <cell r="AT167">
            <v>0</v>
          </cell>
          <cell r="AU167" t="str">
            <v>painEgg_popCan_01</v>
          </cell>
          <cell r="AV167" t="str">
            <v>painEgg_popCan_01</v>
          </cell>
          <cell r="AW167" t="str">
            <v>Map_0003_01_Name</v>
          </cell>
          <cell r="AX167">
            <v>0.24</v>
          </cell>
          <cell r="AY167">
            <v>0.24</v>
          </cell>
          <cell r="AZ167">
            <v>0.24</v>
          </cell>
          <cell r="BA167">
            <v>0.24</v>
          </cell>
          <cell r="BB167">
            <v>0.24</v>
          </cell>
          <cell r="BC167">
            <v>0.24</v>
          </cell>
          <cell r="BD167">
            <v>0</v>
          </cell>
          <cell r="BE167">
            <v>2</v>
          </cell>
          <cell r="BF167">
            <v>2</v>
          </cell>
        </row>
        <row r="168">
          <cell r="B168" t="str">
            <v>painEgg_02_07</v>
          </cell>
          <cell r="C168">
            <v>5</v>
          </cell>
          <cell r="D168">
            <v>2.7784191999999999E-2</v>
          </cell>
          <cell r="E168">
            <v>0.50000009999999995</v>
          </cell>
          <cell r="F168">
            <v>4</v>
          </cell>
          <cell r="G168">
            <v>0</v>
          </cell>
          <cell r="H168">
            <v>2</v>
          </cell>
          <cell r="I168">
            <v>0</v>
          </cell>
          <cell r="J168">
            <v>0</v>
          </cell>
          <cell r="K168">
            <v>0</v>
          </cell>
          <cell r="L168">
            <v>1960</v>
          </cell>
          <cell r="M168">
            <v>0</v>
          </cell>
          <cell r="N168" t="str">
            <v>painEgg_boot_01</v>
          </cell>
          <cell r="O168">
            <v>0.3</v>
          </cell>
          <cell r="P168">
            <v>5</v>
          </cell>
          <cell r="Q168">
            <v>7</v>
          </cell>
          <cell r="R168">
            <v>1.01</v>
          </cell>
          <cell r="S168">
            <v>1.1100000000000001</v>
          </cell>
          <cell r="T168">
            <v>0.11</v>
          </cell>
          <cell r="U168">
            <v>0.21</v>
          </cell>
          <cell r="V168">
            <v>0.2</v>
          </cell>
          <cell r="W168">
            <v>0.12</v>
          </cell>
          <cell r="X168">
            <v>0.11</v>
          </cell>
          <cell r="Y168">
            <v>0.111</v>
          </cell>
          <cell r="Z168">
            <v>0</v>
          </cell>
          <cell r="AA168">
            <v>0</v>
          </cell>
          <cell r="AB168">
            <v>10</v>
          </cell>
          <cell r="AC168">
            <v>50</v>
          </cell>
          <cell r="AD168">
            <v>3</v>
          </cell>
          <cell r="AE168">
            <v>0</v>
          </cell>
          <cell r="AF168">
            <v>0</v>
          </cell>
          <cell r="AG168">
            <v>0</v>
          </cell>
          <cell r="AH168">
            <v>44</v>
          </cell>
          <cell r="AI168">
            <v>0.05</v>
          </cell>
          <cell r="AJ168">
            <v>67</v>
          </cell>
          <cell r="AK168">
            <v>0</v>
          </cell>
          <cell r="AL168">
            <v>0</v>
          </cell>
          <cell r="AM168">
            <v>0</v>
          </cell>
          <cell r="AN168">
            <v>0</v>
          </cell>
          <cell r="AO168">
            <v>0</v>
          </cell>
          <cell r="AP168">
            <v>0</v>
          </cell>
          <cell r="AQ168">
            <v>0</v>
          </cell>
          <cell r="AR168">
            <v>0</v>
          </cell>
          <cell r="AS168">
            <v>0</v>
          </cell>
          <cell r="AT168">
            <v>0</v>
          </cell>
          <cell r="AU168" t="str">
            <v>painEgg_boot_01</v>
          </cell>
          <cell r="AV168" t="str">
            <v>painEgg_boot_01</v>
          </cell>
          <cell r="AW168" t="str">
            <v>Map_0003_01_Name</v>
          </cell>
          <cell r="AX168">
            <v>0.4</v>
          </cell>
          <cell r="AY168">
            <v>0.4</v>
          </cell>
          <cell r="AZ168">
            <v>0.4</v>
          </cell>
          <cell r="BA168">
            <v>0.4</v>
          </cell>
          <cell r="BB168">
            <v>0.4</v>
          </cell>
          <cell r="BC168">
            <v>0.4</v>
          </cell>
          <cell r="BD168">
            <v>0</v>
          </cell>
          <cell r="BE168">
            <v>2</v>
          </cell>
          <cell r="BF168">
            <v>2</v>
          </cell>
        </row>
        <row r="169">
          <cell r="B169" t="str">
            <v>painEgg_01_08</v>
          </cell>
          <cell r="C169">
            <v>5</v>
          </cell>
          <cell r="D169">
            <v>0.28252674999999999</v>
          </cell>
          <cell r="E169">
            <v>0.10000009999999999</v>
          </cell>
          <cell r="F169">
            <v>5</v>
          </cell>
          <cell r="G169">
            <v>6</v>
          </cell>
          <cell r="H169">
            <v>2</v>
          </cell>
          <cell r="I169">
            <v>0</v>
          </cell>
          <cell r="J169">
            <v>0</v>
          </cell>
          <cell r="K169">
            <v>0</v>
          </cell>
          <cell r="L169">
            <v>2800</v>
          </cell>
          <cell r="M169">
            <v>0</v>
          </cell>
          <cell r="N169" t="str">
            <v>painEgg_popCan_01</v>
          </cell>
          <cell r="O169">
            <v>0.3</v>
          </cell>
          <cell r="P169">
            <v>5</v>
          </cell>
          <cell r="Q169">
            <v>7</v>
          </cell>
          <cell r="R169">
            <v>1.01</v>
          </cell>
          <cell r="S169">
            <v>1.1100000000000001</v>
          </cell>
          <cell r="T169">
            <v>0.11</v>
          </cell>
          <cell r="U169">
            <v>0.21</v>
          </cell>
          <cell r="V169">
            <v>0.2</v>
          </cell>
          <cell r="W169">
            <v>0.12</v>
          </cell>
          <cell r="X169">
            <v>0.11</v>
          </cell>
          <cell r="Y169">
            <v>0.111</v>
          </cell>
          <cell r="Z169">
            <v>0</v>
          </cell>
          <cell r="AA169">
            <v>0</v>
          </cell>
          <cell r="AB169">
            <v>10</v>
          </cell>
          <cell r="AC169">
            <v>50</v>
          </cell>
          <cell r="AD169">
            <v>3</v>
          </cell>
          <cell r="AE169">
            <v>0</v>
          </cell>
          <cell r="AF169">
            <v>0</v>
          </cell>
          <cell r="AG169">
            <v>0</v>
          </cell>
          <cell r="AH169">
            <v>49</v>
          </cell>
          <cell r="AI169">
            <v>0.05</v>
          </cell>
          <cell r="AJ169">
            <v>80</v>
          </cell>
          <cell r="AK169">
            <v>0</v>
          </cell>
          <cell r="AL169">
            <v>0</v>
          </cell>
          <cell r="AM169">
            <v>0</v>
          </cell>
          <cell r="AN169">
            <v>0</v>
          </cell>
          <cell r="AO169">
            <v>0</v>
          </cell>
          <cell r="AP169">
            <v>0</v>
          </cell>
          <cell r="AQ169">
            <v>0</v>
          </cell>
          <cell r="AR169">
            <v>0</v>
          </cell>
          <cell r="AS169">
            <v>0</v>
          </cell>
          <cell r="AT169">
            <v>0</v>
          </cell>
          <cell r="AU169" t="str">
            <v>painEgg_popCan_01</v>
          </cell>
          <cell r="AV169" t="str">
            <v>painEgg_popCan_01</v>
          </cell>
          <cell r="AW169" t="str">
            <v>Map_0003_02_Name</v>
          </cell>
          <cell r="AX169">
            <v>0.24</v>
          </cell>
          <cell r="AY169">
            <v>0.24</v>
          </cell>
          <cell r="AZ169">
            <v>0.24</v>
          </cell>
          <cell r="BA169">
            <v>0.24</v>
          </cell>
          <cell r="BB169">
            <v>0.24</v>
          </cell>
          <cell r="BC169">
            <v>0.24</v>
          </cell>
          <cell r="BD169">
            <v>0</v>
          </cell>
          <cell r="BE169">
            <v>2</v>
          </cell>
          <cell r="BF169">
            <v>2</v>
          </cell>
        </row>
        <row r="170">
          <cell r="B170" t="str">
            <v>painEgg_02_08</v>
          </cell>
          <cell r="C170">
            <v>5</v>
          </cell>
          <cell r="D170">
            <v>2.9784192000000001E-2</v>
          </cell>
          <cell r="E170">
            <v>0.50000009999999995</v>
          </cell>
          <cell r="F170">
            <v>4</v>
          </cell>
          <cell r="G170">
            <v>0</v>
          </cell>
          <cell r="H170">
            <v>2</v>
          </cell>
          <cell r="I170">
            <v>0</v>
          </cell>
          <cell r="J170">
            <v>0</v>
          </cell>
          <cell r="K170">
            <v>0</v>
          </cell>
          <cell r="L170">
            <v>1960</v>
          </cell>
          <cell r="M170">
            <v>0</v>
          </cell>
          <cell r="N170" t="str">
            <v>painEgg_boot_01</v>
          </cell>
          <cell r="O170">
            <v>0.3</v>
          </cell>
          <cell r="P170">
            <v>5</v>
          </cell>
          <cell r="Q170">
            <v>7</v>
          </cell>
          <cell r="R170">
            <v>1.01</v>
          </cell>
          <cell r="S170">
            <v>1.1100000000000001</v>
          </cell>
          <cell r="T170">
            <v>0.11</v>
          </cell>
          <cell r="U170">
            <v>0.21</v>
          </cell>
          <cell r="V170">
            <v>0.2</v>
          </cell>
          <cell r="W170">
            <v>0.12</v>
          </cell>
          <cell r="X170">
            <v>0.11</v>
          </cell>
          <cell r="Y170">
            <v>0.111</v>
          </cell>
          <cell r="Z170">
            <v>0</v>
          </cell>
          <cell r="AA170">
            <v>0</v>
          </cell>
          <cell r="AB170">
            <v>10</v>
          </cell>
          <cell r="AC170">
            <v>50</v>
          </cell>
          <cell r="AD170">
            <v>3</v>
          </cell>
          <cell r="AE170">
            <v>0</v>
          </cell>
          <cell r="AF170">
            <v>0</v>
          </cell>
          <cell r="AG170">
            <v>0</v>
          </cell>
          <cell r="AH170">
            <v>44</v>
          </cell>
          <cell r="AI170">
            <v>0.05</v>
          </cell>
          <cell r="AJ170">
            <v>67</v>
          </cell>
          <cell r="AK170">
            <v>0</v>
          </cell>
          <cell r="AL170">
            <v>0</v>
          </cell>
          <cell r="AM170">
            <v>0</v>
          </cell>
          <cell r="AN170">
            <v>0</v>
          </cell>
          <cell r="AO170">
            <v>0</v>
          </cell>
          <cell r="AP170">
            <v>0</v>
          </cell>
          <cell r="AQ170">
            <v>0</v>
          </cell>
          <cell r="AR170">
            <v>0</v>
          </cell>
          <cell r="AS170">
            <v>0</v>
          </cell>
          <cell r="AT170">
            <v>0</v>
          </cell>
          <cell r="AU170" t="str">
            <v>painEgg_boot_01</v>
          </cell>
          <cell r="AV170" t="str">
            <v>painEgg_boot_01</v>
          </cell>
          <cell r="AW170" t="str">
            <v>Map_0003_02_Name</v>
          </cell>
          <cell r="AX170">
            <v>0.4</v>
          </cell>
          <cell r="AY170">
            <v>0.4</v>
          </cell>
          <cell r="AZ170">
            <v>0.4</v>
          </cell>
          <cell r="BA170">
            <v>0.4</v>
          </cell>
          <cell r="BB170">
            <v>0.4</v>
          </cell>
          <cell r="BC170">
            <v>0.4</v>
          </cell>
          <cell r="BD170">
            <v>0</v>
          </cell>
          <cell r="BE170">
            <v>2</v>
          </cell>
          <cell r="BF170">
            <v>2</v>
          </cell>
        </row>
        <row r="171">
          <cell r="B171" t="str">
            <v>painEgg_01_09</v>
          </cell>
          <cell r="C171">
            <v>5</v>
          </cell>
          <cell r="D171">
            <v>0.30252675000000001</v>
          </cell>
          <cell r="E171">
            <v>0.10000009999999999</v>
          </cell>
          <cell r="F171">
            <v>5</v>
          </cell>
          <cell r="G171">
            <v>6</v>
          </cell>
          <cell r="H171">
            <v>2</v>
          </cell>
          <cell r="I171">
            <v>0</v>
          </cell>
          <cell r="J171">
            <v>0</v>
          </cell>
          <cell r="K171">
            <v>0</v>
          </cell>
          <cell r="L171">
            <v>2800</v>
          </cell>
          <cell r="M171">
            <v>0</v>
          </cell>
          <cell r="N171" t="str">
            <v>painEgg_popCan_01</v>
          </cell>
          <cell r="O171">
            <v>0.3</v>
          </cell>
          <cell r="P171">
            <v>5</v>
          </cell>
          <cell r="Q171">
            <v>7</v>
          </cell>
          <cell r="R171">
            <v>1.01</v>
          </cell>
          <cell r="S171">
            <v>1.1100000000000001</v>
          </cell>
          <cell r="T171">
            <v>0.11</v>
          </cell>
          <cell r="U171">
            <v>0.21</v>
          </cell>
          <cell r="V171">
            <v>0.2</v>
          </cell>
          <cell r="W171">
            <v>0.12</v>
          </cell>
          <cell r="X171">
            <v>0.11</v>
          </cell>
          <cell r="Y171">
            <v>0.111</v>
          </cell>
          <cell r="Z171">
            <v>0</v>
          </cell>
          <cell r="AA171">
            <v>0</v>
          </cell>
          <cell r="AB171">
            <v>10</v>
          </cell>
          <cell r="AC171">
            <v>50</v>
          </cell>
          <cell r="AD171">
            <v>3</v>
          </cell>
          <cell r="AE171">
            <v>0</v>
          </cell>
          <cell r="AF171">
            <v>0</v>
          </cell>
          <cell r="AG171">
            <v>0</v>
          </cell>
          <cell r="AH171">
            <v>49</v>
          </cell>
          <cell r="AI171">
            <v>0.05</v>
          </cell>
          <cell r="AJ171">
            <v>80</v>
          </cell>
          <cell r="AK171">
            <v>0</v>
          </cell>
          <cell r="AL171">
            <v>0</v>
          </cell>
          <cell r="AM171">
            <v>0</v>
          </cell>
          <cell r="AN171">
            <v>0</v>
          </cell>
          <cell r="AO171">
            <v>0</v>
          </cell>
          <cell r="AP171">
            <v>0</v>
          </cell>
          <cell r="AQ171">
            <v>0</v>
          </cell>
          <cell r="AR171">
            <v>0</v>
          </cell>
          <cell r="AS171">
            <v>0</v>
          </cell>
          <cell r="AT171">
            <v>0</v>
          </cell>
          <cell r="AU171" t="str">
            <v>painEgg_popCan_01</v>
          </cell>
          <cell r="AV171" t="str">
            <v>painEgg_popCan_01</v>
          </cell>
          <cell r="AW171" t="str">
            <v>Map_0003_03_Name</v>
          </cell>
          <cell r="AX171">
            <v>0.24</v>
          </cell>
          <cell r="AY171">
            <v>0.24</v>
          </cell>
          <cell r="AZ171">
            <v>0.24</v>
          </cell>
          <cell r="BA171">
            <v>0.24</v>
          </cell>
          <cell r="BB171">
            <v>0.24</v>
          </cell>
          <cell r="BC171">
            <v>0.24</v>
          </cell>
          <cell r="BD171">
            <v>0</v>
          </cell>
          <cell r="BE171">
            <v>2</v>
          </cell>
          <cell r="BF171">
            <v>2</v>
          </cell>
        </row>
        <row r="172">
          <cell r="B172" t="str">
            <v>painEgg_02_09</v>
          </cell>
          <cell r="C172">
            <v>5</v>
          </cell>
          <cell r="D172">
            <v>3.0784191999999998E-2</v>
          </cell>
          <cell r="E172">
            <v>0.50000009999999995</v>
          </cell>
          <cell r="F172">
            <v>4</v>
          </cell>
          <cell r="G172">
            <v>0</v>
          </cell>
          <cell r="H172">
            <v>2</v>
          </cell>
          <cell r="I172">
            <v>0</v>
          </cell>
          <cell r="J172">
            <v>0</v>
          </cell>
          <cell r="K172">
            <v>0</v>
          </cell>
          <cell r="L172">
            <v>1960</v>
          </cell>
          <cell r="M172">
            <v>0</v>
          </cell>
          <cell r="N172" t="str">
            <v>painEgg_boot_01</v>
          </cell>
          <cell r="O172">
            <v>0.3</v>
          </cell>
          <cell r="P172">
            <v>5</v>
          </cell>
          <cell r="Q172">
            <v>7</v>
          </cell>
          <cell r="R172">
            <v>1.01</v>
          </cell>
          <cell r="S172">
            <v>1.1100000000000001</v>
          </cell>
          <cell r="T172">
            <v>0.11</v>
          </cell>
          <cell r="U172">
            <v>0.21</v>
          </cell>
          <cell r="V172">
            <v>0.2</v>
          </cell>
          <cell r="W172">
            <v>0.12</v>
          </cell>
          <cell r="X172">
            <v>0.11</v>
          </cell>
          <cell r="Y172">
            <v>0.111</v>
          </cell>
          <cell r="Z172">
            <v>0</v>
          </cell>
          <cell r="AA172">
            <v>0</v>
          </cell>
          <cell r="AB172">
            <v>10</v>
          </cell>
          <cell r="AC172">
            <v>50</v>
          </cell>
          <cell r="AD172">
            <v>3</v>
          </cell>
          <cell r="AE172">
            <v>0</v>
          </cell>
          <cell r="AF172">
            <v>0</v>
          </cell>
          <cell r="AG172">
            <v>0</v>
          </cell>
          <cell r="AH172">
            <v>44</v>
          </cell>
          <cell r="AI172">
            <v>0.05</v>
          </cell>
          <cell r="AJ172">
            <v>67</v>
          </cell>
          <cell r="AK172">
            <v>0</v>
          </cell>
          <cell r="AL172">
            <v>0</v>
          </cell>
          <cell r="AM172">
            <v>0</v>
          </cell>
          <cell r="AN172">
            <v>0</v>
          </cell>
          <cell r="AO172">
            <v>0</v>
          </cell>
          <cell r="AP172">
            <v>0</v>
          </cell>
          <cell r="AQ172">
            <v>0</v>
          </cell>
          <cell r="AR172">
            <v>0</v>
          </cell>
          <cell r="AS172">
            <v>0</v>
          </cell>
          <cell r="AT172">
            <v>0</v>
          </cell>
          <cell r="AU172" t="str">
            <v>painEgg_boot_01</v>
          </cell>
          <cell r="AV172" t="str">
            <v>painEgg_boot_01</v>
          </cell>
          <cell r="AW172" t="str">
            <v>Map_0003_03_Name</v>
          </cell>
          <cell r="AX172">
            <v>0.4</v>
          </cell>
          <cell r="AY172">
            <v>0.4</v>
          </cell>
          <cell r="AZ172">
            <v>0.4</v>
          </cell>
          <cell r="BA172">
            <v>0.4</v>
          </cell>
          <cell r="BB172">
            <v>0.4</v>
          </cell>
          <cell r="BC172">
            <v>0.4</v>
          </cell>
          <cell r="BD172">
            <v>0</v>
          </cell>
          <cell r="BE172">
            <v>2</v>
          </cell>
          <cell r="BF172">
            <v>2</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t1</v>
          </cell>
          <cell r="B1" t="str">
            <v>t2</v>
          </cell>
        </row>
        <row r="2">
          <cell r="A2" t="str">
            <v>#Resource_01</v>
          </cell>
          <cell r="B2" t="str">
            <v>下载资源失败，请检查网络连接。</v>
          </cell>
        </row>
        <row r="3">
          <cell r="A3" t="str">
            <v>#Resource_Update01</v>
          </cell>
          <cell r="B3" t="str">
            <v>当前资源未更新，是否要下载资源？</v>
          </cell>
        </row>
        <row r="4">
          <cell r="A4" t="str">
            <v>#TEST</v>
          </cell>
          <cell r="B4" t="str">
            <v xml:space="preserve">1234567890
</v>
          </cell>
        </row>
        <row r="5">
          <cell r="A5" t="str">
            <v>#TEST2</v>
          </cell>
          <cell r="B5" t="str">
            <v>!@#$%^&amp;*()_+|-=\</v>
          </cell>
        </row>
        <row r="6">
          <cell r="A6" t="str">
            <v>#zuanshi</v>
          </cell>
          <cell r="B6" t="str">
            <v>钻石袋碧元人民鹿舞狼星矮谷</v>
          </cell>
        </row>
        <row r="7">
          <cell r="A7" t="str">
            <v>*B1_BuyBag_Desc</v>
          </cell>
          <cell r="B7" t="str">
            <v>背包空间将扩大至{0}格。</v>
          </cell>
        </row>
        <row r="8">
          <cell r="A8" t="str">
            <v>*B1_BuyBag_sure</v>
          </cell>
          <cell r="B8" t="str">
            <v>要扩充5格背包空间吗？</v>
          </cell>
        </row>
        <row r="9">
          <cell r="A9" t="str">
            <v>*B1_BuyItemQuesting</v>
          </cell>
          <cell r="B9" t="str">
            <v>确定要购买{1}{0} [ffffff]吗?</v>
          </cell>
        </row>
        <row r="10">
          <cell r="A10" t="str">
            <v>*B1_BuyLevel</v>
          </cell>
          <cell r="B10" t="str">
            <v>可购买等级: {0}</v>
          </cell>
        </row>
        <row r="11">
          <cell r="A11" t="str">
            <v>*B1_BuyMoreNumber</v>
          </cell>
          <cell r="B11" t="str">
            <v>购买{0}个</v>
          </cell>
        </row>
        <row r="12">
          <cell r="A12" t="str">
            <v>*B1_CommonByGold</v>
          </cell>
          <cell r="B12" t="str">
            <v>普通</v>
          </cell>
        </row>
        <row r="13">
          <cell r="A13" t="str">
            <v>*B1_Info_AddHart</v>
          </cell>
          <cell r="B13" t="str">
            <v>伤害 : 增加{0}%</v>
          </cell>
        </row>
        <row r="14">
          <cell r="A14" t="str">
            <v>*B1_Info_BigFish_Harm</v>
          </cell>
          <cell r="B14" t="str">
            <v>超大型鱼类伤害：增加{0}%</v>
          </cell>
        </row>
        <row r="15">
          <cell r="A15" t="str">
            <v>*B1_Info_BigFish_Prob</v>
          </cell>
          <cell r="B15" t="str">
            <v>大鱼概率：</v>
          </cell>
        </row>
        <row r="16">
          <cell r="A16" t="str">
            <v>*B1_Info_Fish_WireLength</v>
          </cell>
          <cell r="B16" t="str">
            <v>鱼线长度：</v>
          </cell>
        </row>
        <row r="17">
          <cell r="A17" t="str">
            <v>*B1_Info_FishRarity</v>
          </cell>
          <cell r="B17" t="str">
            <v>珍稀度：</v>
          </cell>
        </row>
        <row r="18">
          <cell r="A18" t="str">
            <v>*B1_Info_FishWire_Effic</v>
          </cell>
          <cell r="B18" t="str">
            <v>伤害增幅：</v>
          </cell>
        </row>
        <row r="19">
          <cell r="A19" t="str">
            <v>*B1_Info_ReelHarm</v>
          </cell>
          <cell r="B19" t="str">
            <v>伤害：</v>
          </cell>
        </row>
        <row r="20">
          <cell r="A20" t="str">
            <v>*B1_Info_RodHarm</v>
          </cell>
          <cell r="B20" t="str">
            <v>伤害：</v>
          </cell>
        </row>
        <row r="21">
          <cell r="A21" t="str">
            <v>*B1_Option_Property</v>
          </cell>
          <cell r="B21" t="str">
            <v>附加属性 {0} 种</v>
          </cell>
        </row>
        <row r="22">
          <cell r="A22" t="str">
            <v>*ButtonEquipChange</v>
          </cell>
          <cell r="B22" t="str">
            <v>装备更换</v>
          </cell>
        </row>
        <row r="23">
          <cell r="A23" t="str">
            <v>*BuyAquaSlotDESC</v>
          </cell>
          <cell r="B23" t="str">
            <v>扩充后，水族箱容纳鱼的数量为 {0} 条</v>
          </cell>
        </row>
        <row r="24">
          <cell r="A24" t="str">
            <v>*DailyQuest_Refresh_02</v>
          </cell>
          <cell r="B24" t="str">
            <v>距离任务[6fe8ff]刷新[ffffff]，还有[6fe8ff]{0}小时{1}分{2}秒[ffffff]。</v>
          </cell>
        </row>
        <row r="25">
          <cell r="A25" t="str">
            <v>*DayQuestRefresh_02</v>
          </cell>
          <cell r="B25" t="str">
            <v>[ffffff]每日任务
将在[6fe8ff]{0}小时 {1}分 {2}秒
[ffffff]后[6fe8ff]刷新[ffffff]。</v>
          </cell>
        </row>
        <row r="26">
          <cell r="A26" t="str">
            <v>*DayQuestRefresh_03</v>
          </cell>
          <cell r="B26" t="str">
            <v>要使用[b4fece]1钻石[ffffff]立即刷新吗？</v>
          </cell>
        </row>
        <row r="27">
          <cell r="A27" t="str">
            <v>*DurableEquipLine</v>
          </cell>
          <cell r="B27" t="str">
            <v>[7eff83]鱼线数量为[ff0000]0 [7eff83]。</v>
          </cell>
        </row>
        <row r="28">
          <cell r="A28" t="str">
            <v>*DurableEquipLure</v>
          </cell>
          <cell r="B28" t="str">
            <v>[7eff83]鱼饵数量为[ff0000]0 [7eff83]。</v>
          </cell>
        </row>
        <row r="29">
          <cell r="A29" t="str">
            <v>*DurableEquipReel</v>
          </cell>
          <cell r="B29" t="str">
            <v>[7eff83]卷线轮的耐久度为[ff0000]0[7eff83]。</v>
          </cell>
        </row>
        <row r="30">
          <cell r="A30" t="str">
            <v>*DurableEquipRod</v>
          </cell>
          <cell r="B30" t="str">
            <v>[7eff83]钓竿耐久度为[ff0000]0 [7eff83]。</v>
          </cell>
        </row>
        <row r="31">
          <cell r="A31" t="str">
            <v>*EmptySlot</v>
          </cell>
          <cell r="B31" t="str">
            <v>空</v>
          </cell>
        </row>
        <row r="32">
          <cell r="A32" t="str">
            <v>*FishGrowthValue</v>
          </cell>
          <cell r="B32" t="str">
            <v>成年价值</v>
          </cell>
        </row>
        <row r="33">
          <cell r="A33" t="str">
            <v>*FishRemainTime</v>
          </cell>
          <cell r="B33" t="str">
            <v>{0}天 {1:00}时 {2:00}分 {3:00}秒</v>
          </cell>
        </row>
        <row r="34">
          <cell r="A34" t="str">
            <v>*LevelLimit_Available</v>
          </cell>
          <cell r="B34" t="str">
            <v>[6fe8ff]Lv.{0}[ffffff]时可使用</v>
          </cell>
        </row>
        <row r="35">
          <cell r="A35" t="str">
            <v>*PalseOverQuestExist</v>
          </cell>
          <cell r="B35" t="str">
            <v>请完成[6fe8ff]{0}[ffffff]地区的[6fe8ff]{1}[ffffff]任务。</v>
          </cell>
        </row>
        <row r="36">
          <cell r="A36" t="str">
            <v>*PopuPvariety</v>
          </cell>
          <cell r="B36" t="str">
            <v>渔获图鉴</v>
          </cell>
        </row>
        <row r="37">
          <cell r="A37" t="str">
            <v>*PressScreen</v>
          </cell>
          <cell r="B37" t="str">
            <v>点击屏幕任意处继续。</v>
          </cell>
        </row>
        <row r="38">
          <cell r="A38" t="str">
            <v>_Aqua_FullLost</v>
          </cell>
          <cell r="B38" t="str">
            <v>水族箱已满，放鱼失败</v>
          </cell>
        </row>
        <row r="39">
          <cell r="A39" t="str">
            <v>_Achieve</v>
          </cell>
          <cell r="B39" t="str">
            <v>成就</v>
          </cell>
        </row>
        <row r="40">
          <cell r="A40" t="str">
            <v>_Achieve_Complete</v>
          </cell>
          <cell r="B40" t="str">
            <v>成就完成</v>
          </cell>
        </row>
        <row r="41">
          <cell r="A41" t="str">
            <v>_Achieve_RecentComplete</v>
          </cell>
          <cell r="B41" t="str">
            <v>最近完成的成就</v>
          </cell>
        </row>
        <row r="42">
          <cell r="A42" t="str">
            <v>_Achieve_RecentNil</v>
          </cell>
          <cell r="B42" t="str">
            <v>最近没有完成成就</v>
          </cell>
        </row>
        <row r="43">
          <cell r="A43" t="str">
            <v>_Achieve_TotalTitle</v>
          </cell>
          <cell r="B43" t="str">
            <v>当前的成就总数</v>
          </cell>
        </row>
        <row r="44">
          <cell r="A44" t="str">
            <v>_AddSlot</v>
          </cell>
          <cell r="B44" t="str">
            <v>扩充空间</v>
          </cell>
        </row>
        <row r="45">
          <cell r="A45" t="str">
            <v>_Aqua_AddFishFail</v>
          </cell>
          <cell r="B45" t="str">
            <v>未能放入水族箱</v>
          </cell>
        </row>
        <row r="46">
          <cell r="A46" t="str">
            <v>_Aqua_AllSell</v>
          </cell>
          <cell r="B46" t="str">
            <v>全部出售</v>
          </cell>
        </row>
        <row r="47">
          <cell r="A47" t="str">
            <v>_Aqua_AllSellDESC</v>
          </cell>
          <cell r="B47" t="str">
            <v>确定要将[6fe8ff]{0}[ffffff]水族箱中的[6fe8ff]{1}条[ffffff]鱼[6fe8ff]全部[ffffff]出售吗?</v>
          </cell>
        </row>
        <row r="48">
          <cell r="A48" t="str">
            <v>_Aqua_GoldBoostDesc</v>
          </cell>
          <cell r="B48" t="str">
            <v>把鱼放入这个水族箱里的话，金币获得量会比在普通水族箱多{0}%。</v>
          </cell>
        </row>
        <row r="49">
          <cell r="A49" t="str">
            <v>_Aqua_GotDate</v>
          </cell>
          <cell r="B49" t="str">
            <v>捕获日期</v>
          </cell>
        </row>
        <row r="50">
          <cell r="A50" t="str">
            <v>_Aqua_GotMap</v>
          </cell>
          <cell r="B50" t="str">
            <v>捕获地点</v>
          </cell>
        </row>
        <row r="51">
          <cell r="A51" t="str">
            <v>_Aqua_GrowthBoostDesc</v>
          </cell>
          <cell r="B51" t="str">
            <v>这个水族箱的 [6fe8ff]成长速度[ffffff]是普通水族箱的[6fe8ff]{0}倍[ffffff]，并且在[6fe8ff]首次购买[ffffff]时提供[6fe8ff]2格[ffffff]空间。</v>
          </cell>
        </row>
        <row r="52">
          <cell r="A52" t="str">
            <v>_Aqua_GrowthBoostDescInAqua</v>
          </cell>
          <cell r="B52" t="str">
            <v>此水族箱的[6fe8ff]成长速度[ffffff]会增加[6fe8ff]{0}倍[ffffff]哦。</v>
          </cell>
        </row>
        <row r="53">
          <cell r="A53" t="str">
            <v>_Aqua_MaxSize</v>
          </cell>
          <cell r="B53" t="str">
            <v>最大大小：{0}</v>
          </cell>
        </row>
        <row r="54">
          <cell r="A54" t="str">
            <v>_Aqua_MaxSlot</v>
          </cell>
          <cell r="B54" t="str">
            <v>最大</v>
          </cell>
        </row>
        <row r="55">
          <cell r="A55" t="str">
            <v>_Aqua_MoveFull</v>
          </cell>
          <cell r="B55" t="str">
            <v>所选的水族箱已满，放鱼失败。</v>
          </cell>
        </row>
        <row r="56">
          <cell r="A56" t="str">
            <v>_Aqua_MoveTitle</v>
          </cell>
          <cell r="B56" t="str">
            <v>放到其它水族箱</v>
          </cell>
        </row>
        <row r="57">
          <cell r="A57" t="str">
            <v>_Aqua_MoveTo</v>
          </cell>
          <cell r="B57" t="str">
            <v>移到其他水族箱</v>
          </cell>
        </row>
        <row r="58">
          <cell r="A58" t="str">
            <v>_Aqua_NoSell</v>
          </cell>
          <cell r="B58" t="str">
            <v>没有鱼出售</v>
          </cell>
        </row>
        <row r="59">
          <cell r="A59" t="str">
            <v>_Aqua_PushFull</v>
          </cell>
          <cell r="B59" t="str">
            <v>水族箱容量不足
不能继续放鱼
请清理水族箱后垂钓</v>
          </cell>
        </row>
        <row r="60">
          <cell r="A60" t="str">
            <v>_Aqua_SellFail</v>
          </cell>
          <cell r="B60" t="str">
            <v>未能将鱼进行出售。</v>
          </cell>
        </row>
        <row r="61">
          <cell r="A61" t="str">
            <v>_Aqua_SellFish</v>
          </cell>
          <cell r="B61" t="str">
            <v>是否出售所有鱼？</v>
          </cell>
        </row>
        <row r="62">
          <cell r="A62" t="str">
            <v>_Aqua_NoSellFish</v>
          </cell>
          <cell r="B62" t="str">
            <v>没有可出售的成年鱼。</v>
          </cell>
        </row>
        <row r="63">
          <cell r="A63" t="str">
            <v>_Aqua_SellFishDESC</v>
          </cell>
          <cell r="B63" t="str">
            <v>确定出售[6fe8ff]{0}[ffffff]吗？</v>
          </cell>
        </row>
        <row r="64">
          <cell r="A64" t="str">
            <v>_Aqua_SellMax</v>
          </cell>
          <cell r="B64" t="str">
            <v>出售成年鱼</v>
          </cell>
        </row>
        <row r="65">
          <cell r="A65" t="str">
            <v>_Aqua_SellMaxTitle</v>
          </cell>
          <cell r="B65" t="str">
            <v>出售成年鱼</v>
          </cell>
        </row>
        <row r="66">
          <cell r="A66" t="str">
            <v>_Aqua_SetMain</v>
          </cell>
          <cell r="B66" t="str">
            <v>设为主要</v>
          </cell>
        </row>
        <row r="67">
          <cell r="A67" t="str">
            <v>_AquaEnter</v>
          </cell>
          <cell r="B67" t="str">
            <v>进入水族箱</v>
          </cell>
        </row>
        <row r="68">
          <cell r="A68" t="str">
            <v>_AquaInfo</v>
          </cell>
          <cell r="B68" t="str">
            <v>水族箱明细</v>
          </cell>
        </row>
        <row r="69">
          <cell r="A69" t="str">
            <v>_AquaName</v>
          </cell>
          <cell r="B69" t="str">
            <v>{0} 水族箱</v>
          </cell>
        </row>
        <row r="70">
          <cell r="A70" t="str">
            <v>_Aquar_SellAllMaxFish</v>
          </cell>
          <cell r="B70" t="str">
            <v>是否出售所有成年鱼?</v>
          </cell>
        </row>
        <row r="71">
          <cell r="A71" t="str">
            <v>_Area</v>
          </cell>
          <cell r="B71" t="str">
            <v>地区</v>
          </cell>
        </row>
        <row r="72">
          <cell r="A72" t="str">
            <v>_BestRecord</v>
          </cell>
          <cell r="B72" t="str">
            <v>历史最高纪录</v>
          </cell>
        </row>
        <row r="73">
          <cell r="A73" t="str">
            <v>_BestRecordMine</v>
          </cell>
          <cell r="B73" t="str">
            <v>我的最高纪录</v>
          </cell>
        </row>
        <row r="74">
          <cell r="A74" t="str">
            <v>_BossRewardSSSTitle</v>
          </cell>
          <cell r="B74" t="str">
            <v>SSS级奖励</v>
          </cell>
        </row>
        <row r="75">
          <cell r="A75" t="str">
            <v>_BossRewardTitle</v>
          </cell>
          <cell r="B75" t="str">
            <v>BOSS奖励:</v>
          </cell>
        </row>
        <row r="76">
          <cell r="A76" t="str">
            <v>_BtnEnd</v>
          </cell>
          <cell r="B76" t="str">
            <v>结束</v>
          </cell>
        </row>
        <row r="77">
          <cell r="A77" t="str">
            <v>_BtnGetMoreGold</v>
          </cell>
          <cell r="B77" t="str">
            <v>购买金币</v>
          </cell>
        </row>
        <row r="78">
          <cell r="A78" t="str">
            <v>_BtnGetMoreJewel</v>
          </cell>
          <cell r="B78" t="str">
            <v>购买钻石</v>
          </cell>
        </row>
        <row r="79">
          <cell r="A79" t="str">
            <v>_BtnLater</v>
          </cell>
          <cell r="B79" t="str">
            <v>稍后再说</v>
          </cell>
        </row>
        <row r="80">
          <cell r="A80" t="str">
            <v>_BtnMove</v>
          </cell>
          <cell r="B80" t="str">
            <v>移动</v>
          </cell>
        </row>
        <row r="81">
          <cell r="A81" t="str">
            <v>_BtnNext</v>
          </cell>
          <cell r="B81" t="str">
            <v>下一步</v>
          </cell>
        </row>
        <row r="82">
          <cell r="A82" t="str">
            <v>_BtnNo</v>
          </cell>
          <cell r="B82" t="str">
            <v>否</v>
          </cell>
        </row>
        <row r="83">
          <cell r="A83" t="str">
            <v>_BtnYes</v>
          </cell>
          <cell r="B83" t="str">
            <v>是</v>
          </cell>
        </row>
        <row r="84">
          <cell r="A84" t="str">
            <v>_Buy</v>
          </cell>
          <cell r="B84" t="str">
            <v>购买</v>
          </cell>
        </row>
        <row r="85">
          <cell r="A85" t="str">
            <v>_BuyAqua_NewDESC</v>
          </cell>
          <cell r="B85" t="str">
            <v>确定要购买水族箱吗？</v>
          </cell>
        </row>
        <row r="86">
          <cell r="A86" t="str">
            <v>_BuyAqua_SlotDesc1</v>
          </cell>
          <cell r="B86" t="str">
            <v>要扩大 {0} 格栏位吗？</v>
          </cell>
        </row>
        <row r="87">
          <cell r="A87" t="str">
            <v>_BuyAqua_SlotDesc2</v>
          </cell>
          <cell r="B87" t="str">
            <v>扩充后,水族箱容纳鱼的数量为 {0} 条</v>
          </cell>
        </row>
        <row r="88">
          <cell r="A88" t="str">
            <v>_BuyAqua_Title</v>
          </cell>
          <cell r="B88" t="str">
            <v>购买水族箱</v>
          </cell>
        </row>
        <row r="89">
          <cell r="A89" t="str">
            <v>_BuyComplete</v>
          </cell>
          <cell r="B89" t="str">
            <v>购买完毕</v>
          </cell>
        </row>
        <row r="90">
          <cell r="A90" t="str">
            <v>_BuyContinue</v>
          </cell>
          <cell r="B90" t="str">
            <v>继续购买</v>
          </cell>
        </row>
        <row r="91">
          <cell r="A91" t="str">
            <v>_BuyFail</v>
          </cell>
          <cell r="B91" t="str">
            <v>无法购买道具。</v>
          </cell>
        </row>
        <row r="92">
          <cell r="A92" t="str">
            <v>_BuyFail_NotEnoughCash</v>
          </cell>
          <cell r="B92" t="str">
            <v>钻石不足，要去购买钻石吗？</v>
          </cell>
        </row>
        <row r="93">
          <cell r="A93" t="str">
            <v>_BuyFail_NotEnoughGold</v>
          </cell>
          <cell r="B93" t="str">
            <v>金币不足，要去购买金币吗？</v>
          </cell>
        </row>
        <row r="94">
          <cell r="A94" t="str">
            <v>_BuyFail_NotEnoughTicket</v>
          </cell>
          <cell r="B94" t="str">
            <v>钥匙不足，无法打开宝箱。
要使用金币或钻石打开宝箱吗？</v>
          </cell>
        </row>
        <row r="95">
          <cell r="A95" t="str">
            <v>_BuyFail_NotEnughJewel</v>
          </cell>
          <cell r="B95" t="str">
            <v>钻石不足</v>
          </cell>
        </row>
        <row r="96">
          <cell r="A96" t="str">
            <v>_BuyJewel</v>
          </cell>
          <cell r="B96" t="str">
            <v>购买钻石</v>
          </cell>
        </row>
        <row r="97">
          <cell r="A97" t="str">
            <v>_BuyMapTicket_Cannot</v>
          </cell>
          <cell r="B97" t="str">
            <v>[ffffff]不符合等级要求。
需首先解锁[00ff00]{0} [ffffff]钓场。</v>
          </cell>
        </row>
        <row r="98">
          <cell r="A98" t="str">
            <v>_BuyMapTicket_Fail</v>
          </cell>
          <cell r="B98" t="str">
            <v>无法购买地图入场券.</v>
          </cell>
        </row>
        <row r="99">
          <cell r="A99" t="str">
            <v>_BuyMapTicket_NotEnoughJewel</v>
          </cell>
          <cell r="B99" t="str">
            <v>钻石不足，无法解锁该钓场。</v>
          </cell>
        </row>
        <row r="100">
          <cell r="A100" t="str">
            <v>_BuyMapTicket_Title</v>
          </cell>
          <cell r="B100" t="str">
            <v>提前解锁钓场</v>
          </cell>
        </row>
        <row r="101">
          <cell r="A101" t="str">
            <v>_BuySuccess</v>
          </cell>
          <cell r="B101" t="str">
            <v>已购买道具。</v>
          </cell>
        </row>
        <row r="102">
          <cell r="A102" t="str">
            <v>_Check_Casting</v>
          </cell>
          <cell r="B102" t="str">
            <v>确认装备</v>
          </cell>
        </row>
        <row r="103">
          <cell r="A103" t="str">
            <v>_CheckDuration</v>
          </cell>
          <cell r="B103" t="str">
            <v>无法抛竿。
请确认装备。</v>
          </cell>
        </row>
        <row r="104">
          <cell r="A104" t="str">
            <v>_ChinaYuan</v>
          </cell>
          <cell r="B104" t="str">
            <v>元</v>
          </cell>
        </row>
        <row r="105">
          <cell r="A105" t="str">
            <v>_Complete</v>
          </cell>
          <cell r="B105" t="str">
            <v>完成</v>
          </cell>
        </row>
        <row r="106">
          <cell r="A106" t="str">
            <v>_Confirm</v>
          </cell>
          <cell r="B106" t="str">
            <v>确认</v>
          </cell>
        </row>
        <row r="107">
          <cell r="A107" t="str">
            <v>_ConfirmPayWithJewel</v>
          </cell>
          <cell r="B107" t="str">
            <v>确定花费[b4fece]{0}钻石[ffffff]进行购买吗?</v>
          </cell>
        </row>
        <row r="108">
          <cell r="A108" t="str">
            <v>_TaskSkip</v>
          </cell>
          <cell r="B108" t="str">
            <v>确定花费[b4fece]{0}钻石[ffffff]跳过任务吗?</v>
          </cell>
        </row>
        <row r="109">
          <cell r="A109" t="str">
            <v>_ContinuePlay</v>
          </cell>
          <cell r="B109" t="str">
            <v>继续游戏</v>
          </cell>
        </row>
        <row r="110">
          <cell r="A110" t="str">
            <v>_DailyQuest_Info01</v>
          </cell>
          <cell r="B110" t="str">
            <v>每日任务每天都会刷新一次。</v>
          </cell>
        </row>
        <row r="111">
          <cell r="A111" t="str">
            <v>_DailyQuest_RefreshDesc</v>
          </cell>
          <cell r="B111" t="str">
            <v>可使用[8DFF5E]{0}钻石[ffffff]刷新每日任务。
成功刷新后，可获得刷新奖励。
确定要刷新吗?</v>
          </cell>
        </row>
        <row r="112">
          <cell r="A112" t="str">
            <v>_End</v>
          </cell>
          <cell r="B112" t="str">
            <v>结束</v>
          </cell>
        </row>
        <row r="113">
          <cell r="A113" t="str">
            <v>_Enter</v>
          </cell>
          <cell r="B113" t="str">
            <v>进入</v>
          </cell>
        </row>
        <row r="114">
          <cell r="A114" t="str">
            <v>_EvdQ01001</v>
          </cell>
          <cell r="B114" t="str">
            <v>成功的连击</v>
          </cell>
        </row>
        <row r="115">
          <cell r="A115" t="str">
            <v>_EvdQ01002</v>
          </cell>
          <cell r="B115" t="str">
            <v>成功的连击</v>
          </cell>
        </row>
        <row r="116">
          <cell r="A116" t="str">
            <v>_EvdQ01003</v>
          </cell>
          <cell r="B116" t="str">
            <v>成功的连击</v>
          </cell>
        </row>
        <row r="117">
          <cell r="A117" t="str">
            <v>_EvdQ01004</v>
          </cell>
          <cell r="B117" t="str">
            <v>使用怒气技能</v>
          </cell>
        </row>
        <row r="118">
          <cell r="A118" t="str">
            <v>_EvdQ01005</v>
          </cell>
          <cell r="B118" t="str">
            <v>使用怒气技能</v>
          </cell>
        </row>
        <row r="119">
          <cell r="A119" t="str">
            <v>_EvdQ01006</v>
          </cell>
          <cell r="B119" t="str">
            <v>使用怒气技能</v>
          </cell>
        </row>
        <row r="120">
          <cell r="A120" t="str">
            <v>_EvdQ01007</v>
          </cell>
          <cell r="B120" t="str">
            <v>使用拽钓</v>
          </cell>
        </row>
        <row r="121">
          <cell r="A121" t="str">
            <v>_EvdQ01008</v>
          </cell>
          <cell r="B121" t="str">
            <v>使用拽钓</v>
          </cell>
        </row>
        <row r="122">
          <cell r="A122" t="str">
            <v>_EvdQ01009</v>
          </cell>
          <cell r="B122" t="str">
            <v>使用拽钓</v>
          </cell>
        </row>
        <row r="123">
          <cell r="A123" t="str">
            <v>_EvdQ01010</v>
          </cell>
          <cell r="B123" t="str">
            <v>攒钱行动</v>
          </cell>
        </row>
        <row r="124">
          <cell r="A124" t="str">
            <v>_EvdQ01011</v>
          </cell>
          <cell r="B124" t="str">
            <v>攒钱行动</v>
          </cell>
        </row>
        <row r="125">
          <cell r="A125" t="str">
            <v>_EvdQ01012</v>
          </cell>
          <cell r="B125" t="str">
            <v>攒钱行动</v>
          </cell>
        </row>
        <row r="126">
          <cell r="A126" t="str">
            <v>_EvdQ01013</v>
          </cell>
          <cell r="B126" t="str">
            <v>钓鱼</v>
          </cell>
        </row>
        <row r="127">
          <cell r="A127" t="str">
            <v>_EvdQ01014</v>
          </cell>
          <cell r="B127" t="str">
            <v>钓鱼</v>
          </cell>
        </row>
        <row r="128">
          <cell r="A128" t="str">
            <v>_EvdQ01015</v>
          </cell>
          <cell r="B128" t="str">
            <v>钓鱼</v>
          </cell>
        </row>
        <row r="129">
          <cell r="A129" t="str">
            <v>_EvdQ01016</v>
          </cell>
          <cell r="B129" t="str">
            <v>将鱼放入水族箱</v>
          </cell>
        </row>
        <row r="130">
          <cell r="A130" t="str">
            <v>_EvdQ01017</v>
          </cell>
          <cell r="B130" t="str">
            <v>把鱼放入水族箱</v>
          </cell>
        </row>
        <row r="131">
          <cell r="A131" t="str">
            <v>_EvdQ01018</v>
          </cell>
          <cell r="B131" t="str">
            <v>把鱼放入水族箱</v>
          </cell>
        </row>
        <row r="132">
          <cell r="A132" t="str">
            <v>_EvdQ01019</v>
          </cell>
          <cell r="B132" t="str">
            <v>钓到更高星级的鱼</v>
          </cell>
        </row>
        <row r="133">
          <cell r="A133" t="str">
            <v>_EvdQ01020</v>
          </cell>
          <cell r="B133" t="str">
            <v>钓到更高星级的鱼</v>
          </cell>
        </row>
        <row r="134">
          <cell r="A134" t="str">
            <v>_EvdQ01021</v>
          </cell>
          <cell r="B134" t="str">
            <v>钓到更高星级的鱼</v>
          </cell>
        </row>
        <row r="135">
          <cell r="A135" t="str">
            <v>_EvdQ01022</v>
          </cell>
          <cell r="B135" t="str">
            <v>钓到更低星级的鱼</v>
          </cell>
        </row>
        <row r="136">
          <cell r="A136" t="str">
            <v>_EvdQ01023</v>
          </cell>
          <cell r="B136" t="str">
            <v>钓到更低星级的鱼</v>
          </cell>
        </row>
        <row r="137">
          <cell r="A137" t="str">
            <v>_EvdQ01024</v>
          </cell>
          <cell r="B137" t="str">
            <v>钓到更低星级的鱼</v>
          </cell>
        </row>
        <row r="138">
          <cell r="A138" t="str">
            <v>_EvdQ01025</v>
          </cell>
          <cell r="B138" t="str">
            <v>钓到目标大小的鱼</v>
          </cell>
        </row>
        <row r="139">
          <cell r="A139" t="str">
            <v>_EvdQ01026</v>
          </cell>
          <cell r="B139" t="str">
            <v>钓到目标大小的鱼</v>
          </cell>
        </row>
        <row r="140">
          <cell r="A140" t="str">
            <v>_EvdQ01027</v>
          </cell>
          <cell r="B140" t="str">
            <v>钓到目标大小的鱼</v>
          </cell>
        </row>
        <row r="141">
          <cell r="A141" t="str">
            <v>_EvdQ02001</v>
          </cell>
          <cell r="B141" t="str">
            <v>成功的连击</v>
          </cell>
        </row>
        <row r="142">
          <cell r="A142" t="str">
            <v>_EvdQ02002</v>
          </cell>
          <cell r="B142" t="str">
            <v>成功的连击</v>
          </cell>
        </row>
        <row r="143">
          <cell r="A143" t="str">
            <v>_EvdQ02003</v>
          </cell>
          <cell r="B143" t="str">
            <v>成功的连击</v>
          </cell>
        </row>
        <row r="144">
          <cell r="A144" t="str">
            <v>_EvdQ02004</v>
          </cell>
          <cell r="B144" t="str">
            <v>使用怒气技能</v>
          </cell>
        </row>
        <row r="145">
          <cell r="A145" t="str">
            <v>_EvdQ02005</v>
          </cell>
          <cell r="B145" t="str">
            <v>使用怒气技能</v>
          </cell>
        </row>
        <row r="146">
          <cell r="A146" t="str">
            <v>_EvdQ02006</v>
          </cell>
          <cell r="B146" t="str">
            <v>使用怒气技能</v>
          </cell>
        </row>
        <row r="147">
          <cell r="A147" t="str">
            <v>_EvdQ02007</v>
          </cell>
          <cell r="B147" t="str">
            <v>使用拽钓</v>
          </cell>
        </row>
        <row r="148">
          <cell r="A148" t="str">
            <v>_EvdQ02008</v>
          </cell>
          <cell r="B148" t="str">
            <v>使用拽钓</v>
          </cell>
        </row>
        <row r="149">
          <cell r="A149" t="str">
            <v>_EvdQ02009</v>
          </cell>
          <cell r="B149" t="str">
            <v>使用拽钓</v>
          </cell>
        </row>
        <row r="150">
          <cell r="A150" t="str">
            <v>_EvdQ02010</v>
          </cell>
          <cell r="B150" t="str">
            <v>攒钱行动</v>
          </cell>
        </row>
        <row r="151">
          <cell r="A151" t="str">
            <v>_EvdQ02011</v>
          </cell>
          <cell r="B151" t="str">
            <v>攒钱行动</v>
          </cell>
        </row>
        <row r="152">
          <cell r="A152" t="str">
            <v>_EvdQ02012</v>
          </cell>
          <cell r="B152" t="str">
            <v>攒钱行动</v>
          </cell>
        </row>
        <row r="153">
          <cell r="A153" t="str">
            <v>_EvdQ02013</v>
          </cell>
          <cell r="B153" t="str">
            <v>钓鱼</v>
          </cell>
        </row>
        <row r="154">
          <cell r="A154" t="str">
            <v>_EvdQ02014</v>
          </cell>
          <cell r="B154" t="str">
            <v>钓鱼</v>
          </cell>
        </row>
        <row r="155">
          <cell r="A155" t="str">
            <v>_EvdQ02015</v>
          </cell>
          <cell r="B155" t="str">
            <v>钓鱼</v>
          </cell>
        </row>
        <row r="156">
          <cell r="A156" t="str">
            <v>_EvdQ02016</v>
          </cell>
          <cell r="B156" t="str">
            <v>把鱼放入水族箱</v>
          </cell>
        </row>
        <row r="157">
          <cell r="A157" t="str">
            <v>_EvdQ02017</v>
          </cell>
          <cell r="B157" t="str">
            <v>把鱼放入水族箱</v>
          </cell>
        </row>
        <row r="158">
          <cell r="A158" t="str">
            <v>_EvdQ02018</v>
          </cell>
          <cell r="B158" t="str">
            <v>把鱼放入水族箱</v>
          </cell>
        </row>
        <row r="159">
          <cell r="A159" t="str">
            <v>_EvdQ02019</v>
          </cell>
          <cell r="B159" t="str">
            <v>钓到更高星级的鱼</v>
          </cell>
        </row>
        <row r="160">
          <cell r="A160" t="str">
            <v>_EvdQ02020</v>
          </cell>
          <cell r="B160" t="str">
            <v>钓到更高星级的鱼</v>
          </cell>
        </row>
        <row r="161">
          <cell r="A161" t="str">
            <v>_EvdQ02021</v>
          </cell>
          <cell r="B161" t="str">
            <v>钓到更高星级的鱼</v>
          </cell>
        </row>
        <row r="162">
          <cell r="A162" t="str">
            <v>_EvdQ02022</v>
          </cell>
          <cell r="B162" t="str">
            <v>钓到更低星级的鱼</v>
          </cell>
        </row>
        <row r="163">
          <cell r="A163" t="str">
            <v>_EvdQ02023</v>
          </cell>
          <cell r="B163" t="str">
            <v>钓到更低星级的鱼</v>
          </cell>
        </row>
        <row r="164">
          <cell r="A164" t="str">
            <v>_EvdQ02024</v>
          </cell>
          <cell r="B164" t="str">
            <v>钓到更低星级的鱼</v>
          </cell>
        </row>
        <row r="165">
          <cell r="A165" t="str">
            <v>_EvdQ02025</v>
          </cell>
          <cell r="B165" t="str">
            <v>钓到目标大小的鱼</v>
          </cell>
        </row>
        <row r="166">
          <cell r="A166" t="str">
            <v>_EvdQ02026</v>
          </cell>
          <cell r="B166" t="str">
            <v>钓到目标大小的鱼</v>
          </cell>
        </row>
        <row r="167">
          <cell r="A167" t="str">
            <v>_EvdQ02027</v>
          </cell>
          <cell r="B167" t="str">
            <v>钓到目标大小的鱼</v>
          </cell>
        </row>
        <row r="168">
          <cell r="A168" t="str">
            <v>_EvdQ03001</v>
          </cell>
          <cell r="B168" t="str">
            <v>成功的连击</v>
          </cell>
        </row>
        <row r="169">
          <cell r="A169" t="str">
            <v>_EvdQ03002</v>
          </cell>
          <cell r="B169" t="str">
            <v>成功的连击</v>
          </cell>
        </row>
        <row r="170">
          <cell r="A170" t="str">
            <v>_EvdQ03003</v>
          </cell>
          <cell r="B170" t="str">
            <v>成功的连击</v>
          </cell>
        </row>
        <row r="171">
          <cell r="A171" t="str">
            <v>_EvdQ03004</v>
          </cell>
          <cell r="B171" t="str">
            <v>使用怒气技能</v>
          </cell>
        </row>
        <row r="172">
          <cell r="A172" t="str">
            <v>_EvdQ03005</v>
          </cell>
          <cell r="B172" t="str">
            <v>使用怒气技能</v>
          </cell>
        </row>
        <row r="173">
          <cell r="A173" t="str">
            <v>_EvdQ03006</v>
          </cell>
          <cell r="B173" t="str">
            <v>使用怒气技能</v>
          </cell>
        </row>
        <row r="174">
          <cell r="A174" t="str">
            <v>_EvdQ03007</v>
          </cell>
          <cell r="B174" t="str">
            <v>使用拽钓</v>
          </cell>
        </row>
        <row r="175">
          <cell r="A175" t="str">
            <v>_EvdQ03008</v>
          </cell>
          <cell r="B175" t="str">
            <v>使用拽钓</v>
          </cell>
        </row>
        <row r="176">
          <cell r="A176" t="str">
            <v>_EvdQ03009</v>
          </cell>
          <cell r="B176" t="str">
            <v>使用拽钓</v>
          </cell>
        </row>
        <row r="177">
          <cell r="A177" t="str">
            <v>_EvdQ03010</v>
          </cell>
          <cell r="B177" t="str">
            <v>攒钱行动</v>
          </cell>
        </row>
        <row r="178">
          <cell r="A178" t="str">
            <v>_EvdQ03011</v>
          </cell>
          <cell r="B178" t="str">
            <v>攒钱行动</v>
          </cell>
        </row>
        <row r="179">
          <cell r="A179" t="str">
            <v>_EvdQ03012</v>
          </cell>
          <cell r="B179" t="str">
            <v>攒钱行动</v>
          </cell>
        </row>
        <row r="180">
          <cell r="A180" t="str">
            <v>_EvdQ03013</v>
          </cell>
          <cell r="B180" t="str">
            <v>钓鱼</v>
          </cell>
        </row>
        <row r="181">
          <cell r="A181" t="str">
            <v>_EvdQ03014</v>
          </cell>
          <cell r="B181" t="str">
            <v>钓鱼</v>
          </cell>
        </row>
        <row r="182">
          <cell r="A182" t="str">
            <v>_EvdQ03015</v>
          </cell>
          <cell r="B182" t="str">
            <v>钓鱼</v>
          </cell>
        </row>
        <row r="183">
          <cell r="A183" t="str">
            <v>_EvdQ03016</v>
          </cell>
          <cell r="B183" t="str">
            <v>把鱼放入水族箱</v>
          </cell>
        </row>
        <row r="184">
          <cell r="A184" t="str">
            <v>_EvdQ03017</v>
          </cell>
          <cell r="B184" t="str">
            <v>把鱼放入水族箱</v>
          </cell>
        </row>
        <row r="185">
          <cell r="A185" t="str">
            <v>_EvdQ03018</v>
          </cell>
          <cell r="B185" t="str">
            <v>把鱼放入水族箱</v>
          </cell>
        </row>
        <row r="186">
          <cell r="A186" t="str">
            <v>_EvdQ03019</v>
          </cell>
          <cell r="B186" t="str">
            <v>钓到更高星级的鱼</v>
          </cell>
        </row>
        <row r="187">
          <cell r="A187" t="str">
            <v>_EvdQ03020</v>
          </cell>
          <cell r="B187" t="str">
            <v>钓到更高星级的鱼</v>
          </cell>
        </row>
        <row r="188">
          <cell r="A188" t="str">
            <v>_EvdQ03021</v>
          </cell>
          <cell r="B188" t="str">
            <v>钓到更高星级的鱼</v>
          </cell>
        </row>
        <row r="189">
          <cell r="A189" t="str">
            <v>_EvdQ03022</v>
          </cell>
          <cell r="B189" t="str">
            <v>钓到更低星级的鱼</v>
          </cell>
        </row>
        <row r="190">
          <cell r="A190" t="str">
            <v>_EvdQ03023</v>
          </cell>
          <cell r="B190" t="str">
            <v>钓到更低星级的鱼</v>
          </cell>
        </row>
        <row r="191">
          <cell r="A191" t="str">
            <v>_EvdQ03024</v>
          </cell>
          <cell r="B191" t="str">
            <v>钓到更低星级的鱼</v>
          </cell>
        </row>
        <row r="192">
          <cell r="A192" t="str">
            <v>_EvdQ03025</v>
          </cell>
          <cell r="B192" t="str">
            <v>钓到目标大小的鱼</v>
          </cell>
        </row>
        <row r="193">
          <cell r="A193" t="str">
            <v>_EvdQ03026</v>
          </cell>
          <cell r="B193" t="str">
            <v>钓到目标大小的鱼</v>
          </cell>
        </row>
        <row r="194">
          <cell r="A194" t="str">
            <v>_EvdQ03027</v>
          </cell>
          <cell r="B194" t="str">
            <v>钓到目标大小的鱼</v>
          </cell>
        </row>
        <row r="195">
          <cell r="A195" t="str">
            <v>_EvdQ04001</v>
          </cell>
          <cell r="B195" t="str">
            <v>成功的连击</v>
          </cell>
        </row>
        <row r="196">
          <cell r="A196" t="str">
            <v>_EvdQ04002</v>
          </cell>
          <cell r="B196" t="str">
            <v>成功的连击</v>
          </cell>
        </row>
        <row r="197">
          <cell r="A197" t="str">
            <v>_EvdQ04003</v>
          </cell>
          <cell r="B197" t="str">
            <v>成功的连击</v>
          </cell>
        </row>
        <row r="198">
          <cell r="A198" t="str">
            <v>_EvdQ04004</v>
          </cell>
          <cell r="B198" t="str">
            <v>使用怒气技能</v>
          </cell>
        </row>
        <row r="199">
          <cell r="A199" t="str">
            <v>_EvdQ04005</v>
          </cell>
          <cell r="B199" t="str">
            <v>使用怒气技能</v>
          </cell>
        </row>
        <row r="200">
          <cell r="A200" t="str">
            <v>_EvdQ04006</v>
          </cell>
          <cell r="B200" t="str">
            <v>使用怒气技能</v>
          </cell>
        </row>
        <row r="201">
          <cell r="A201" t="str">
            <v>_EvdQ04007</v>
          </cell>
          <cell r="B201" t="str">
            <v>使用拽钓</v>
          </cell>
        </row>
        <row r="202">
          <cell r="A202" t="str">
            <v>_EvdQ04008</v>
          </cell>
          <cell r="B202" t="str">
            <v>使用拽钓</v>
          </cell>
        </row>
        <row r="203">
          <cell r="A203" t="str">
            <v>_EvdQ04009</v>
          </cell>
          <cell r="B203" t="str">
            <v>使用拽钓</v>
          </cell>
        </row>
        <row r="204">
          <cell r="A204" t="str">
            <v>_EvdQ04010</v>
          </cell>
          <cell r="B204" t="str">
            <v>攒钱行动</v>
          </cell>
        </row>
        <row r="205">
          <cell r="A205" t="str">
            <v>_EvdQ04011</v>
          </cell>
          <cell r="B205" t="str">
            <v>攒钱行动</v>
          </cell>
        </row>
        <row r="206">
          <cell r="A206" t="str">
            <v>_EvdQ04012</v>
          </cell>
          <cell r="B206" t="str">
            <v>攒钱行动</v>
          </cell>
        </row>
        <row r="207">
          <cell r="A207" t="str">
            <v>_EvdQ04013</v>
          </cell>
          <cell r="B207" t="str">
            <v>钓鱼</v>
          </cell>
        </row>
        <row r="208">
          <cell r="A208" t="str">
            <v>_EvdQ04014</v>
          </cell>
          <cell r="B208" t="str">
            <v>钓鱼</v>
          </cell>
        </row>
        <row r="209">
          <cell r="A209" t="str">
            <v>_EvdQ04015</v>
          </cell>
          <cell r="B209" t="str">
            <v>钓鱼</v>
          </cell>
        </row>
        <row r="210">
          <cell r="A210" t="str">
            <v>_EvdQ04016</v>
          </cell>
          <cell r="B210" t="str">
            <v>把鱼放入水族箱</v>
          </cell>
        </row>
        <row r="211">
          <cell r="A211" t="str">
            <v>_EvdQ04017</v>
          </cell>
          <cell r="B211" t="str">
            <v>把鱼放入水族箱</v>
          </cell>
        </row>
        <row r="212">
          <cell r="A212" t="str">
            <v>_EvdQ04018</v>
          </cell>
          <cell r="B212" t="str">
            <v>把鱼放入水族箱</v>
          </cell>
        </row>
        <row r="213">
          <cell r="A213" t="str">
            <v>_EvdQ04019</v>
          </cell>
          <cell r="B213" t="str">
            <v>钓到更高星级的鱼</v>
          </cell>
        </row>
        <row r="214">
          <cell r="A214" t="str">
            <v>_EvdQ04020</v>
          </cell>
          <cell r="B214" t="str">
            <v>钓到更高星级的鱼</v>
          </cell>
        </row>
        <row r="215">
          <cell r="A215" t="str">
            <v>_EvdQ04021</v>
          </cell>
          <cell r="B215" t="str">
            <v>钓到更高星级的鱼</v>
          </cell>
        </row>
        <row r="216">
          <cell r="A216" t="str">
            <v>_EvdQ04022</v>
          </cell>
          <cell r="B216" t="str">
            <v>钓到更低星级的鱼</v>
          </cell>
        </row>
        <row r="217">
          <cell r="A217" t="str">
            <v>_EvdQ04023</v>
          </cell>
          <cell r="B217" t="str">
            <v>钓到更低星级的鱼</v>
          </cell>
        </row>
        <row r="218">
          <cell r="A218" t="str">
            <v>_EvdQ04024</v>
          </cell>
          <cell r="B218" t="str">
            <v>钓到更低星级的鱼</v>
          </cell>
        </row>
        <row r="219">
          <cell r="A219" t="str">
            <v>_EvdQ04025</v>
          </cell>
          <cell r="B219" t="str">
            <v>钓到目标大小的鱼</v>
          </cell>
        </row>
        <row r="220">
          <cell r="A220" t="str">
            <v>_EvdQ04026</v>
          </cell>
          <cell r="B220" t="str">
            <v>钓到目标大小的鱼</v>
          </cell>
        </row>
        <row r="221">
          <cell r="A221" t="str">
            <v>_EvdQ04027</v>
          </cell>
          <cell r="B221" t="str">
            <v>钓到目标大小的鱼</v>
          </cell>
        </row>
        <row r="222">
          <cell r="A222" t="str">
            <v>_EvdQ05001</v>
          </cell>
          <cell r="B222" t="str">
            <v>成功的连击</v>
          </cell>
        </row>
        <row r="223">
          <cell r="A223" t="str">
            <v>_EvdQ05002</v>
          </cell>
          <cell r="B223" t="str">
            <v>成功的连击</v>
          </cell>
        </row>
        <row r="224">
          <cell r="A224" t="str">
            <v>_EvdQ05003</v>
          </cell>
          <cell r="B224" t="str">
            <v>成功的连击</v>
          </cell>
        </row>
        <row r="225">
          <cell r="A225" t="str">
            <v>_EvdQ05004</v>
          </cell>
          <cell r="B225" t="str">
            <v>使用怒气技能</v>
          </cell>
        </row>
        <row r="226">
          <cell r="A226" t="str">
            <v>_EvdQ05005</v>
          </cell>
          <cell r="B226" t="str">
            <v>使用怒气技能</v>
          </cell>
        </row>
        <row r="227">
          <cell r="A227" t="str">
            <v>_EvdQ05006</v>
          </cell>
          <cell r="B227" t="str">
            <v>使用怒气技能</v>
          </cell>
        </row>
        <row r="228">
          <cell r="A228" t="str">
            <v>_EvdQ05007</v>
          </cell>
          <cell r="B228" t="str">
            <v>使用拽钓</v>
          </cell>
        </row>
        <row r="229">
          <cell r="A229" t="str">
            <v>_EvdQ05008</v>
          </cell>
          <cell r="B229" t="str">
            <v>使用拽钓</v>
          </cell>
        </row>
        <row r="230">
          <cell r="A230" t="str">
            <v>_EvdQ05009</v>
          </cell>
          <cell r="B230" t="str">
            <v>使用拽钓</v>
          </cell>
        </row>
        <row r="231">
          <cell r="A231" t="str">
            <v>_EvdQ05010</v>
          </cell>
          <cell r="B231" t="str">
            <v>攒钱行动</v>
          </cell>
        </row>
        <row r="232">
          <cell r="A232" t="str">
            <v>_EvdQ05011</v>
          </cell>
          <cell r="B232" t="str">
            <v>攒钱行动</v>
          </cell>
        </row>
        <row r="233">
          <cell r="A233" t="str">
            <v>_EvdQ05012</v>
          </cell>
          <cell r="B233" t="str">
            <v>攒钱行动</v>
          </cell>
        </row>
        <row r="234">
          <cell r="A234" t="str">
            <v>_EvdQ05013</v>
          </cell>
          <cell r="B234" t="str">
            <v>钓鱼</v>
          </cell>
        </row>
        <row r="235">
          <cell r="A235" t="str">
            <v>_EvdQ05014</v>
          </cell>
          <cell r="B235" t="str">
            <v>钓鱼</v>
          </cell>
        </row>
        <row r="236">
          <cell r="A236" t="str">
            <v>_EvdQ05015</v>
          </cell>
          <cell r="B236" t="str">
            <v>钓鱼</v>
          </cell>
        </row>
        <row r="237">
          <cell r="A237" t="str">
            <v>_EvdQ05016</v>
          </cell>
          <cell r="B237" t="str">
            <v>把鱼放入水族箱</v>
          </cell>
        </row>
        <row r="238">
          <cell r="A238" t="str">
            <v>_EvdQ05017</v>
          </cell>
          <cell r="B238" t="str">
            <v>把鱼放入水族箱</v>
          </cell>
        </row>
        <row r="239">
          <cell r="A239" t="str">
            <v>_EvdQ05018</v>
          </cell>
          <cell r="B239" t="str">
            <v>把鱼放入水族箱</v>
          </cell>
        </row>
        <row r="240">
          <cell r="A240" t="str">
            <v>_EvdQ05019</v>
          </cell>
          <cell r="B240" t="str">
            <v>钓到更高星级的鱼</v>
          </cell>
        </row>
        <row r="241">
          <cell r="A241" t="str">
            <v>_EvdQ05020</v>
          </cell>
          <cell r="B241" t="str">
            <v>钓到更高星级的鱼</v>
          </cell>
        </row>
        <row r="242">
          <cell r="A242" t="str">
            <v>_EvdQ05021</v>
          </cell>
          <cell r="B242" t="str">
            <v>钓到更高星级的鱼</v>
          </cell>
        </row>
        <row r="243">
          <cell r="A243" t="str">
            <v>_EvdQ05022</v>
          </cell>
          <cell r="B243" t="str">
            <v>钓到更低星级的鱼</v>
          </cell>
        </row>
        <row r="244">
          <cell r="A244" t="str">
            <v>_EvdQ05023</v>
          </cell>
          <cell r="B244" t="str">
            <v>钓到更低星级的鱼</v>
          </cell>
        </row>
        <row r="245">
          <cell r="A245" t="str">
            <v>_EvdQ05024</v>
          </cell>
          <cell r="B245" t="str">
            <v>钓到更低星级的鱼</v>
          </cell>
        </row>
        <row r="246">
          <cell r="A246" t="str">
            <v>_EvdQ05025</v>
          </cell>
          <cell r="B246" t="str">
            <v>钓到目标大小的鱼</v>
          </cell>
        </row>
        <row r="247">
          <cell r="A247" t="str">
            <v>_EvdQ05026</v>
          </cell>
          <cell r="B247" t="str">
            <v>钓到目标大小的鱼</v>
          </cell>
        </row>
        <row r="248">
          <cell r="A248" t="str">
            <v>_EvdQ05027</v>
          </cell>
          <cell r="B248" t="str">
            <v>钓到目标大小的鱼</v>
          </cell>
        </row>
        <row r="249">
          <cell r="A249" t="str">
            <v>_EvdQ06001</v>
          </cell>
          <cell r="B249" t="str">
            <v>成功的连击</v>
          </cell>
        </row>
        <row r="250">
          <cell r="A250" t="str">
            <v>_EvdQ06002</v>
          </cell>
          <cell r="B250" t="str">
            <v>成功的连击</v>
          </cell>
        </row>
        <row r="251">
          <cell r="A251" t="str">
            <v>_EvdQ06003</v>
          </cell>
          <cell r="B251" t="str">
            <v>成功的连击</v>
          </cell>
        </row>
        <row r="252">
          <cell r="A252" t="str">
            <v>_EvdQ06004</v>
          </cell>
          <cell r="B252" t="str">
            <v>使用怒气技能</v>
          </cell>
        </row>
        <row r="253">
          <cell r="A253" t="str">
            <v>_EvdQ06005</v>
          </cell>
          <cell r="B253" t="str">
            <v>使用怒气技能</v>
          </cell>
        </row>
        <row r="254">
          <cell r="A254" t="str">
            <v>_EvdQ06006</v>
          </cell>
          <cell r="B254" t="str">
            <v>使用怒气技能</v>
          </cell>
        </row>
        <row r="255">
          <cell r="A255" t="str">
            <v>_EvdQ06007</v>
          </cell>
          <cell r="B255" t="str">
            <v>使用拽钓</v>
          </cell>
        </row>
        <row r="256">
          <cell r="A256" t="str">
            <v>_EvdQ06008</v>
          </cell>
          <cell r="B256" t="str">
            <v>使用拽钓</v>
          </cell>
        </row>
        <row r="257">
          <cell r="A257" t="str">
            <v>_EvdQ06009</v>
          </cell>
          <cell r="B257" t="str">
            <v>使用拽钓</v>
          </cell>
        </row>
        <row r="258">
          <cell r="A258" t="str">
            <v>_EvdQ06010</v>
          </cell>
          <cell r="B258" t="str">
            <v>攒钱行动</v>
          </cell>
        </row>
        <row r="259">
          <cell r="A259" t="str">
            <v>_EvdQ06011</v>
          </cell>
          <cell r="B259" t="str">
            <v>攒钱行动</v>
          </cell>
        </row>
        <row r="260">
          <cell r="A260" t="str">
            <v>_EvdQ06012</v>
          </cell>
          <cell r="B260" t="str">
            <v>攒钱行动</v>
          </cell>
        </row>
        <row r="261">
          <cell r="A261" t="str">
            <v>_EvdQ06013</v>
          </cell>
          <cell r="B261" t="str">
            <v>钓鱼</v>
          </cell>
        </row>
        <row r="262">
          <cell r="A262" t="str">
            <v>_EvdQ06014</v>
          </cell>
          <cell r="B262" t="str">
            <v>钓鱼</v>
          </cell>
        </row>
        <row r="263">
          <cell r="A263" t="str">
            <v>_EvdQ06015</v>
          </cell>
          <cell r="B263" t="str">
            <v>钓鱼</v>
          </cell>
        </row>
        <row r="264">
          <cell r="A264" t="str">
            <v>_EvdQ06016</v>
          </cell>
          <cell r="B264" t="str">
            <v>把鱼放入水族箱</v>
          </cell>
        </row>
        <row r="265">
          <cell r="A265" t="str">
            <v>_EvdQ06017</v>
          </cell>
          <cell r="B265" t="str">
            <v>把鱼放入水族箱</v>
          </cell>
        </row>
        <row r="266">
          <cell r="A266" t="str">
            <v>_EvdQ06018</v>
          </cell>
          <cell r="B266" t="str">
            <v>把鱼放入水族箱</v>
          </cell>
        </row>
        <row r="267">
          <cell r="A267" t="str">
            <v>_EvdQ06019</v>
          </cell>
          <cell r="B267" t="str">
            <v>钓到更高星级的鱼</v>
          </cell>
        </row>
        <row r="268">
          <cell r="A268" t="str">
            <v>_EvdQ06020</v>
          </cell>
          <cell r="B268" t="str">
            <v>钓到更高星级的鱼</v>
          </cell>
        </row>
        <row r="269">
          <cell r="A269" t="str">
            <v>_EvdQ06021</v>
          </cell>
          <cell r="B269" t="str">
            <v>钓到更高星级的鱼</v>
          </cell>
        </row>
        <row r="270">
          <cell r="A270" t="str">
            <v>_EvdQ06022</v>
          </cell>
          <cell r="B270" t="str">
            <v>钓到更低星级的鱼</v>
          </cell>
        </row>
        <row r="271">
          <cell r="A271" t="str">
            <v>_EvdQ06023</v>
          </cell>
          <cell r="B271" t="str">
            <v>钓到更低星级的鱼</v>
          </cell>
        </row>
        <row r="272">
          <cell r="A272" t="str">
            <v>_EvdQ06024</v>
          </cell>
          <cell r="B272" t="str">
            <v>钓到更低星级的鱼</v>
          </cell>
        </row>
        <row r="273">
          <cell r="A273" t="str">
            <v>_EvdQ06025</v>
          </cell>
          <cell r="B273" t="str">
            <v>钓到目标大小的鱼</v>
          </cell>
        </row>
        <row r="274">
          <cell r="A274" t="str">
            <v>_EvdQ06026</v>
          </cell>
          <cell r="B274" t="str">
            <v>钓到目标大小的鱼</v>
          </cell>
        </row>
        <row r="275">
          <cell r="A275" t="str">
            <v>_EvdQ06027</v>
          </cell>
          <cell r="B275" t="str">
            <v>钓到目标大小的鱼</v>
          </cell>
        </row>
        <row r="276">
          <cell r="A276" t="str">
            <v>_EvdQ07001</v>
          </cell>
          <cell r="B276" t="str">
            <v>连击成功</v>
          </cell>
        </row>
        <row r="277">
          <cell r="A277" t="str">
            <v>_EvdQ07002</v>
          </cell>
          <cell r="B277" t="str">
            <v>连击成功</v>
          </cell>
        </row>
        <row r="278">
          <cell r="A278" t="str">
            <v>_EvdQ07003</v>
          </cell>
          <cell r="B278" t="str">
            <v>连击成功</v>
          </cell>
        </row>
        <row r="279">
          <cell r="A279" t="str">
            <v>_EvdQ07004</v>
          </cell>
          <cell r="B279" t="str">
            <v>使用怒气技能</v>
          </cell>
        </row>
        <row r="280">
          <cell r="A280" t="str">
            <v>_EvdQ07005</v>
          </cell>
          <cell r="B280" t="str">
            <v>使用怒气技能</v>
          </cell>
        </row>
        <row r="281">
          <cell r="A281" t="str">
            <v>_EvdQ07006</v>
          </cell>
          <cell r="B281" t="str">
            <v>使用怒气技能</v>
          </cell>
        </row>
        <row r="282">
          <cell r="A282" t="str">
            <v>_EvdQ07007</v>
          </cell>
          <cell r="B282" t="str">
            <v>使用拽钓</v>
          </cell>
        </row>
        <row r="283">
          <cell r="A283" t="str">
            <v>_EvdQ07008</v>
          </cell>
          <cell r="B283" t="str">
            <v>使用拽钓</v>
          </cell>
        </row>
        <row r="284">
          <cell r="A284" t="str">
            <v>_EvdQ07009</v>
          </cell>
          <cell r="B284" t="str">
            <v>使用拽钓</v>
          </cell>
        </row>
        <row r="285">
          <cell r="A285" t="str">
            <v>_EvdQ07010</v>
          </cell>
          <cell r="B285" t="str">
            <v>积攒金币</v>
          </cell>
        </row>
        <row r="286">
          <cell r="A286" t="str">
            <v>_EvdQ07011</v>
          </cell>
          <cell r="B286" t="str">
            <v>积攒金币</v>
          </cell>
        </row>
        <row r="287">
          <cell r="A287" t="str">
            <v>_EvdQ07012</v>
          </cell>
          <cell r="B287" t="str">
            <v>积攒金币</v>
          </cell>
        </row>
        <row r="288">
          <cell r="A288" t="str">
            <v>_EvdQ07013</v>
          </cell>
          <cell r="B288" t="str">
            <v>钓鱼</v>
          </cell>
        </row>
        <row r="289">
          <cell r="A289" t="str">
            <v>_EvdQ07014</v>
          </cell>
          <cell r="B289" t="str">
            <v>钓鱼</v>
          </cell>
        </row>
        <row r="290">
          <cell r="A290" t="str">
            <v>_EvdQ07015</v>
          </cell>
          <cell r="B290" t="str">
            <v>钓鱼</v>
          </cell>
        </row>
        <row r="291">
          <cell r="A291" t="str">
            <v>_EvdQ07016</v>
          </cell>
          <cell r="B291" t="str">
            <v>把鱼放入水族箱</v>
          </cell>
        </row>
        <row r="292">
          <cell r="A292" t="str">
            <v>_EvdQ07017</v>
          </cell>
          <cell r="B292" t="str">
            <v>把鱼放入水族箱</v>
          </cell>
        </row>
        <row r="293">
          <cell r="A293" t="str">
            <v>_EvdQ07018</v>
          </cell>
          <cell r="B293" t="str">
            <v>把鱼放入水族箱</v>
          </cell>
        </row>
        <row r="294">
          <cell r="A294" t="str">
            <v>_EvdQ07019</v>
          </cell>
          <cell r="B294" t="str">
            <v>钓到更高星级的鱼</v>
          </cell>
        </row>
        <row r="295">
          <cell r="A295" t="str">
            <v>_EvdQ07020</v>
          </cell>
          <cell r="B295" t="str">
            <v>钓到更高星级的鱼</v>
          </cell>
        </row>
        <row r="296">
          <cell r="A296" t="str">
            <v>_EvdQ07021</v>
          </cell>
          <cell r="B296" t="str">
            <v>钓到更高星级的鱼</v>
          </cell>
        </row>
        <row r="297">
          <cell r="A297" t="str">
            <v>_EvdQ07022</v>
          </cell>
          <cell r="B297" t="str">
            <v>钓到更低星级的鱼</v>
          </cell>
        </row>
        <row r="298">
          <cell r="A298" t="str">
            <v>_EvdQ07023</v>
          </cell>
          <cell r="B298" t="str">
            <v>钓到更低星级的鱼</v>
          </cell>
        </row>
        <row r="299">
          <cell r="A299" t="str">
            <v>_EvdQ07024</v>
          </cell>
          <cell r="B299" t="str">
            <v>钓到更低星级的鱼</v>
          </cell>
        </row>
        <row r="300">
          <cell r="A300" t="str">
            <v>_EvdQ07025</v>
          </cell>
          <cell r="B300" t="str">
            <v>钓到目标大小的鱼</v>
          </cell>
        </row>
        <row r="301">
          <cell r="A301" t="str">
            <v>_EvdQ07026</v>
          </cell>
          <cell r="B301" t="str">
            <v>钓到目标大小的鱼</v>
          </cell>
        </row>
        <row r="302">
          <cell r="A302" t="str">
            <v>_EvdQ07027</v>
          </cell>
          <cell r="B302" t="str">
            <v>钓到目标大小的鱼</v>
          </cell>
        </row>
        <row r="303">
          <cell r="A303" t="str">
            <v>_EvdQ08001</v>
          </cell>
          <cell r="B303" t="str">
            <v>连击成功</v>
          </cell>
        </row>
        <row r="304">
          <cell r="A304" t="str">
            <v>_EvdQ08002</v>
          </cell>
          <cell r="B304" t="str">
            <v>连击成功</v>
          </cell>
        </row>
        <row r="305">
          <cell r="A305" t="str">
            <v>_EvdQ08003</v>
          </cell>
          <cell r="B305" t="str">
            <v>连击成功</v>
          </cell>
        </row>
        <row r="306">
          <cell r="A306" t="str">
            <v>_EvdQ08004</v>
          </cell>
          <cell r="B306" t="str">
            <v>使用怒气技能</v>
          </cell>
        </row>
        <row r="307">
          <cell r="A307" t="str">
            <v>_EvdQ08005</v>
          </cell>
          <cell r="B307" t="str">
            <v>使用怒气技能</v>
          </cell>
        </row>
        <row r="308">
          <cell r="A308" t="str">
            <v>_EvdQ08006</v>
          </cell>
          <cell r="B308" t="str">
            <v>使用怒气技能</v>
          </cell>
        </row>
        <row r="309">
          <cell r="A309" t="str">
            <v>_EvdQ08007</v>
          </cell>
          <cell r="B309" t="str">
            <v>使用拽钓</v>
          </cell>
        </row>
        <row r="310">
          <cell r="A310" t="str">
            <v>_EvdQ08008</v>
          </cell>
          <cell r="B310" t="str">
            <v>使用拽钓</v>
          </cell>
        </row>
        <row r="311">
          <cell r="A311" t="str">
            <v>_EvdQ08009</v>
          </cell>
          <cell r="B311" t="str">
            <v>使用拽钓</v>
          </cell>
        </row>
        <row r="312">
          <cell r="A312" t="str">
            <v>_EvdQ08010</v>
          </cell>
          <cell r="B312" t="str">
            <v>积攒金币</v>
          </cell>
        </row>
        <row r="313">
          <cell r="A313" t="str">
            <v>_EvdQ08011</v>
          </cell>
          <cell r="B313" t="str">
            <v>积攒金币</v>
          </cell>
        </row>
        <row r="314">
          <cell r="A314" t="str">
            <v>_EvdQ08012</v>
          </cell>
          <cell r="B314" t="str">
            <v>积攒金币</v>
          </cell>
        </row>
        <row r="315">
          <cell r="A315" t="str">
            <v>_EvdQ08013</v>
          </cell>
          <cell r="B315" t="str">
            <v>钓鱼</v>
          </cell>
        </row>
        <row r="316">
          <cell r="A316" t="str">
            <v>_EvdQ08014</v>
          </cell>
          <cell r="B316" t="str">
            <v>钓鱼</v>
          </cell>
        </row>
        <row r="317">
          <cell r="A317" t="str">
            <v>_EvdQ08015</v>
          </cell>
          <cell r="B317" t="str">
            <v>钓鱼</v>
          </cell>
        </row>
        <row r="318">
          <cell r="A318" t="str">
            <v>_EvdQ08016</v>
          </cell>
          <cell r="B318" t="str">
            <v>把鱼放入水族箱</v>
          </cell>
        </row>
        <row r="319">
          <cell r="A319" t="str">
            <v>_EvdQ08017</v>
          </cell>
          <cell r="B319" t="str">
            <v>把鱼放入水族箱</v>
          </cell>
        </row>
        <row r="320">
          <cell r="A320" t="str">
            <v>_EvdQ08018</v>
          </cell>
          <cell r="B320" t="str">
            <v>把鱼放入水族箱</v>
          </cell>
        </row>
        <row r="321">
          <cell r="A321" t="str">
            <v>_EvdQ08019</v>
          </cell>
          <cell r="B321" t="str">
            <v>钓到更高星级的鱼</v>
          </cell>
        </row>
        <row r="322">
          <cell r="A322" t="str">
            <v>_EvdQ08020</v>
          </cell>
          <cell r="B322" t="str">
            <v>钓到更高星级的鱼</v>
          </cell>
        </row>
        <row r="323">
          <cell r="A323" t="str">
            <v>_EvdQ08021</v>
          </cell>
          <cell r="B323" t="str">
            <v>钓到更高星级的鱼</v>
          </cell>
        </row>
        <row r="324">
          <cell r="A324" t="str">
            <v>_EvdQ08022</v>
          </cell>
          <cell r="B324" t="str">
            <v>钓到更低星级的鱼</v>
          </cell>
        </row>
        <row r="325">
          <cell r="A325" t="str">
            <v>_EvdQ08023</v>
          </cell>
          <cell r="B325" t="str">
            <v>钓到更低星级的鱼</v>
          </cell>
        </row>
        <row r="326">
          <cell r="A326" t="str">
            <v>_EvdQ08024</v>
          </cell>
          <cell r="B326" t="str">
            <v>钓到更低星级的鱼</v>
          </cell>
        </row>
        <row r="327">
          <cell r="A327" t="str">
            <v>_EvdQ08025</v>
          </cell>
          <cell r="B327" t="str">
            <v>钓到目标大小的鱼</v>
          </cell>
        </row>
        <row r="328">
          <cell r="A328" t="str">
            <v>_EvdQ08026</v>
          </cell>
          <cell r="B328" t="str">
            <v>钓到目标大小的鱼</v>
          </cell>
        </row>
        <row r="329">
          <cell r="A329" t="str">
            <v>_EvdQ08027</v>
          </cell>
          <cell r="B329" t="str">
            <v>钓到目标大小的鱼</v>
          </cell>
        </row>
        <row r="330">
          <cell r="A330" t="str">
            <v>_EvdQ09001</v>
          </cell>
          <cell r="B330" t="str">
            <v>连击成功</v>
          </cell>
        </row>
        <row r="331">
          <cell r="A331" t="str">
            <v>_EvdQ09002</v>
          </cell>
          <cell r="B331" t="str">
            <v>连击成功</v>
          </cell>
        </row>
        <row r="332">
          <cell r="A332" t="str">
            <v>_EvdQ09003</v>
          </cell>
          <cell r="B332" t="str">
            <v>连击成功</v>
          </cell>
        </row>
        <row r="333">
          <cell r="A333" t="str">
            <v>_EvdQ09004</v>
          </cell>
          <cell r="B333" t="str">
            <v>使用怒气技能</v>
          </cell>
        </row>
        <row r="334">
          <cell r="A334" t="str">
            <v>_EvdQ09005</v>
          </cell>
          <cell r="B334" t="str">
            <v>使用怒气技能</v>
          </cell>
        </row>
        <row r="335">
          <cell r="A335" t="str">
            <v>_EvdQ09006</v>
          </cell>
          <cell r="B335" t="str">
            <v>使用怒气技能</v>
          </cell>
        </row>
        <row r="336">
          <cell r="A336" t="str">
            <v>_EvdQ09007</v>
          </cell>
          <cell r="B336" t="str">
            <v>使用拽钓</v>
          </cell>
        </row>
        <row r="337">
          <cell r="A337" t="str">
            <v>_EvdQ09008</v>
          </cell>
          <cell r="B337" t="str">
            <v>使用拽钓</v>
          </cell>
        </row>
        <row r="338">
          <cell r="A338" t="str">
            <v>_EvdQ09009</v>
          </cell>
          <cell r="B338" t="str">
            <v>使用拽钓</v>
          </cell>
        </row>
        <row r="339">
          <cell r="A339" t="str">
            <v>_EvdQ09010</v>
          </cell>
          <cell r="B339" t="str">
            <v>积攒金币</v>
          </cell>
        </row>
        <row r="340">
          <cell r="A340" t="str">
            <v>_EvdQ09011</v>
          </cell>
          <cell r="B340" t="str">
            <v>积攒金币</v>
          </cell>
        </row>
        <row r="341">
          <cell r="A341" t="str">
            <v>_EvdQ09012</v>
          </cell>
          <cell r="B341" t="str">
            <v>积攒金币</v>
          </cell>
        </row>
        <row r="342">
          <cell r="A342" t="str">
            <v>_EvdQ09013</v>
          </cell>
          <cell r="B342" t="str">
            <v>钓鱼</v>
          </cell>
        </row>
        <row r="343">
          <cell r="A343" t="str">
            <v>_EvdQ09014</v>
          </cell>
          <cell r="B343" t="str">
            <v>钓鱼</v>
          </cell>
        </row>
        <row r="344">
          <cell r="A344" t="str">
            <v>_EvdQ09015</v>
          </cell>
          <cell r="B344" t="str">
            <v>钓鱼</v>
          </cell>
        </row>
        <row r="345">
          <cell r="A345" t="str">
            <v>_EvdQ09016</v>
          </cell>
          <cell r="B345" t="str">
            <v>把鱼放入水族箱</v>
          </cell>
        </row>
        <row r="346">
          <cell r="A346" t="str">
            <v>_EvdQ09017</v>
          </cell>
          <cell r="B346" t="str">
            <v>把鱼放入水族箱</v>
          </cell>
        </row>
        <row r="347">
          <cell r="A347" t="str">
            <v>_EvdQ09018</v>
          </cell>
          <cell r="B347" t="str">
            <v>把鱼放入水族箱</v>
          </cell>
        </row>
        <row r="348">
          <cell r="A348" t="str">
            <v>_EvdQ09019</v>
          </cell>
          <cell r="B348" t="str">
            <v>钓到更高星级的鱼</v>
          </cell>
        </row>
        <row r="349">
          <cell r="A349" t="str">
            <v>_EvdQ09020</v>
          </cell>
          <cell r="B349" t="str">
            <v>钓到更高星级的鱼</v>
          </cell>
        </row>
        <row r="350">
          <cell r="A350" t="str">
            <v>_EvdQ09021</v>
          </cell>
          <cell r="B350" t="str">
            <v>钓到更高星级的鱼</v>
          </cell>
        </row>
        <row r="351">
          <cell r="A351" t="str">
            <v>_EvdQ09022</v>
          </cell>
          <cell r="B351" t="str">
            <v>钓到更低星级的鱼</v>
          </cell>
        </row>
        <row r="352">
          <cell r="A352" t="str">
            <v>_EvdQ09023</v>
          </cell>
          <cell r="B352" t="str">
            <v>钓到更低星级的鱼</v>
          </cell>
        </row>
        <row r="353">
          <cell r="A353" t="str">
            <v>_EvdQ09024</v>
          </cell>
          <cell r="B353" t="str">
            <v>钓到更低星级的鱼</v>
          </cell>
        </row>
        <row r="354">
          <cell r="A354" t="str">
            <v>_EvdQ09025</v>
          </cell>
          <cell r="B354" t="str">
            <v>钓到目标大小的鱼</v>
          </cell>
        </row>
        <row r="355">
          <cell r="A355" t="str">
            <v>_EvdQ09026</v>
          </cell>
          <cell r="B355" t="str">
            <v>钓到目标大小的鱼</v>
          </cell>
        </row>
        <row r="356">
          <cell r="A356" t="str">
            <v>_EvdQ09027</v>
          </cell>
          <cell r="B356" t="str">
            <v>钓到目标大小的鱼</v>
          </cell>
        </row>
        <row r="357">
          <cell r="A357" t="str">
            <v>_EvdQ10001</v>
          </cell>
          <cell r="B357" t="str">
            <v>连击成功</v>
          </cell>
        </row>
        <row r="358">
          <cell r="A358" t="str">
            <v>_EvdQ10002</v>
          </cell>
          <cell r="B358" t="str">
            <v>连击成功</v>
          </cell>
        </row>
        <row r="359">
          <cell r="A359" t="str">
            <v>_EvdQ10003</v>
          </cell>
          <cell r="B359" t="str">
            <v>连击成功</v>
          </cell>
        </row>
        <row r="360">
          <cell r="A360" t="str">
            <v>_EvdQ10004</v>
          </cell>
          <cell r="B360" t="str">
            <v>使用怒气技能</v>
          </cell>
        </row>
        <row r="361">
          <cell r="A361" t="str">
            <v>_EvdQ10005</v>
          </cell>
          <cell r="B361" t="str">
            <v>使用怒气技能</v>
          </cell>
        </row>
        <row r="362">
          <cell r="A362" t="str">
            <v>_EvdQ10006</v>
          </cell>
          <cell r="B362" t="str">
            <v>使用怒气技能</v>
          </cell>
        </row>
        <row r="363">
          <cell r="A363" t="str">
            <v>_EvdQ10007</v>
          </cell>
          <cell r="B363" t="str">
            <v>使用拽钓</v>
          </cell>
        </row>
        <row r="364">
          <cell r="A364" t="str">
            <v>_EvdQ10008</v>
          </cell>
          <cell r="B364" t="str">
            <v>使用拽钓</v>
          </cell>
        </row>
        <row r="365">
          <cell r="A365" t="str">
            <v>_EvdQ10009</v>
          </cell>
          <cell r="B365" t="str">
            <v>使用拽钓</v>
          </cell>
        </row>
        <row r="366">
          <cell r="A366" t="str">
            <v>_EvdQ10010</v>
          </cell>
          <cell r="B366" t="str">
            <v>积攒金币</v>
          </cell>
        </row>
        <row r="367">
          <cell r="A367" t="str">
            <v>_EvdQ10011</v>
          </cell>
          <cell r="B367" t="str">
            <v>积攒金币</v>
          </cell>
        </row>
        <row r="368">
          <cell r="A368" t="str">
            <v>_EvdQ10012</v>
          </cell>
          <cell r="B368" t="str">
            <v>积攒金币</v>
          </cell>
        </row>
        <row r="369">
          <cell r="A369" t="str">
            <v>_EvdQ10013</v>
          </cell>
          <cell r="B369" t="str">
            <v>钓鱼</v>
          </cell>
        </row>
        <row r="370">
          <cell r="A370" t="str">
            <v>_EvdQ10014</v>
          </cell>
          <cell r="B370" t="str">
            <v>钓鱼</v>
          </cell>
        </row>
        <row r="371">
          <cell r="A371" t="str">
            <v>_EvdQ10015</v>
          </cell>
          <cell r="B371" t="str">
            <v>钓鱼</v>
          </cell>
        </row>
        <row r="372">
          <cell r="A372" t="str">
            <v>_EvdQ10016</v>
          </cell>
          <cell r="B372" t="str">
            <v>把鱼放入水族箱</v>
          </cell>
        </row>
        <row r="373">
          <cell r="A373" t="str">
            <v>_EvdQ10017</v>
          </cell>
          <cell r="B373" t="str">
            <v>把鱼放入水族箱</v>
          </cell>
        </row>
        <row r="374">
          <cell r="A374" t="str">
            <v>_EvdQ10018</v>
          </cell>
          <cell r="B374" t="str">
            <v>把鱼放入水族箱</v>
          </cell>
        </row>
        <row r="375">
          <cell r="A375" t="str">
            <v>_EvdQ10019</v>
          </cell>
          <cell r="B375" t="str">
            <v>钓到更高星级的鱼</v>
          </cell>
        </row>
        <row r="376">
          <cell r="A376" t="str">
            <v>_EvdQ10020</v>
          </cell>
          <cell r="B376" t="str">
            <v>钓到更高星级的鱼</v>
          </cell>
        </row>
        <row r="377">
          <cell r="A377" t="str">
            <v>_EvdQ10021</v>
          </cell>
          <cell r="B377" t="str">
            <v>钓到更高星级的鱼</v>
          </cell>
        </row>
        <row r="378">
          <cell r="A378" t="str">
            <v>_EvdQ10022</v>
          </cell>
          <cell r="B378" t="str">
            <v>钓到更低星级的鱼</v>
          </cell>
        </row>
        <row r="379">
          <cell r="A379" t="str">
            <v>_EvdQ10023</v>
          </cell>
          <cell r="B379" t="str">
            <v>钓到更低星级的鱼</v>
          </cell>
        </row>
        <row r="380">
          <cell r="A380" t="str">
            <v>_EvdQ10024</v>
          </cell>
          <cell r="B380" t="str">
            <v>钓到更低星级的鱼</v>
          </cell>
        </row>
        <row r="381">
          <cell r="A381" t="str">
            <v>_EvdQ10025</v>
          </cell>
          <cell r="B381" t="str">
            <v>钓到目标大小的鱼</v>
          </cell>
        </row>
        <row r="382">
          <cell r="A382" t="str">
            <v>_EvdQ10026</v>
          </cell>
          <cell r="B382" t="str">
            <v>钓到目标大小的鱼</v>
          </cell>
        </row>
        <row r="383">
          <cell r="A383" t="str">
            <v>_EvdQ10027</v>
          </cell>
          <cell r="B383" t="str">
            <v>钓到目标大小的鱼</v>
          </cell>
        </row>
        <row r="384">
          <cell r="A384" t="str">
            <v>_EvdQ11001</v>
          </cell>
          <cell r="B384" t="str">
            <v>连击成功</v>
          </cell>
        </row>
        <row r="385">
          <cell r="A385" t="str">
            <v>_EvdQ11002</v>
          </cell>
          <cell r="B385" t="str">
            <v>连击成功</v>
          </cell>
        </row>
        <row r="386">
          <cell r="A386" t="str">
            <v>_EvdQ11003</v>
          </cell>
          <cell r="B386" t="str">
            <v>连击成功</v>
          </cell>
        </row>
        <row r="387">
          <cell r="A387" t="str">
            <v>_EvdQ11004</v>
          </cell>
          <cell r="B387" t="str">
            <v>使用怒气技能</v>
          </cell>
        </row>
        <row r="388">
          <cell r="A388" t="str">
            <v>_EvdQ11005</v>
          </cell>
          <cell r="B388" t="str">
            <v>使用怒气技能</v>
          </cell>
        </row>
        <row r="389">
          <cell r="A389" t="str">
            <v>_EvdQ11006</v>
          </cell>
          <cell r="B389" t="str">
            <v>使用怒气技能</v>
          </cell>
        </row>
        <row r="390">
          <cell r="A390" t="str">
            <v>_EvdQ11007</v>
          </cell>
          <cell r="B390" t="str">
            <v>使用拽钓</v>
          </cell>
        </row>
        <row r="391">
          <cell r="A391" t="str">
            <v>_EvdQ11008</v>
          </cell>
          <cell r="B391" t="str">
            <v>使用拽钓</v>
          </cell>
        </row>
        <row r="392">
          <cell r="A392" t="str">
            <v>_EvdQ11009</v>
          </cell>
          <cell r="B392" t="str">
            <v>使用拽钓</v>
          </cell>
        </row>
        <row r="393">
          <cell r="A393" t="str">
            <v>_EvdQ11010</v>
          </cell>
          <cell r="B393" t="str">
            <v>积攒金币</v>
          </cell>
        </row>
        <row r="394">
          <cell r="A394" t="str">
            <v>_EvdQ11011</v>
          </cell>
          <cell r="B394" t="str">
            <v>积攒金币</v>
          </cell>
        </row>
        <row r="395">
          <cell r="A395" t="str">
            <v>_EvdQ11012</v>
          </cell>
          <cell r="B395" t="str">
            <v>积攒金币</v>
          </cell>
        </row>
        <row r="396">
          <cell r="A396" t="str">
            <v>_EvdQ11013</v>
          </cell>
          <cell r="B396" t="str">
            <v>钓鱼</v>
          </cell>
        </row>
        <row r="397">
          <cell r="A397" t="str">
            <v>_EvdQ11014</v>
          </cell>
          <cell r="B397" t="str">
            <v>钓鱼</v>
          </cell>
        </row>
        <row r="398">
          <cell r="A398" t="str">
            <v>_EvdQ11015</v>
          </cell>
          <cell r="B398" t="str">
            <v>钓鱼</v>
          </cell>
        </row>
        <row r="399">
          <cell r="A399" t="str">
            <v>_EvdQ11016</v>
          </cell>
          <cell r="B399" t="str">
            <v>把鱼放入水族箱</v>
          </cell>
        </row>
        <row r="400">
          <cell r="A400" t="str">
            <v>_EvdQ11017</v>
          </cell>
          <cell r="B400" t="str">
            <v>把鱼放入水族箱</v>
          </cell>
        </row>
        <row r="401">
          <cell r="A401" t="str">
            <v>_EvdQ11018</v>
          </cell>
          <cell r="B401" t="str">
            <v>把鱼放入水族箱</v>
          </cell>
        </row>
        <row r="402">
          <cell r="A402" t="str">
            <v>_EvdQ11019</v>
          </cell>
          <cell r="B402" t="str">
            <v>钓到更高星级的鱼</v>
          </cell>
        </row>
        <row r="403">
          <cell r="A403" t="str">
            <v>_EvdQ11020</v>
          </cell>
          <cell r="B403" t="str">
            <v>钓到更高星级的鱼</v>
          </cell>
        </row>
        <row r="404">
          <cell r="A404" t="str">
            <v>_EvdQ11021</v>
          </cell>
          <cell r="B404" t="str">
            <v>钓到更高星级的鱼</v>
          </cell>
        </row>
        <row r="405">
          <cell r="A405" t="str">
            <v>_EvdQ11022</v>
          </cell>
          <cell r="B405" t="str">
            <v>钓到更低星级的鱼</v>
          </cell>
        </row>
        <row r="406">
          <cell r="A406" t="str">
            <v>_EvdQ11023</v>
          </cell>
          <cell r="B406" t="str">
            <v>钓到更低星级的鱼</v>
          </cell>
        </row>
        <row r="407">
          <cell r="A407" t="str">
            <v>_EvdQ11024</v>
          </cell>
          <cell r="B407" t="str">
            <v>钓到更低星级的鱼</v>
          </cell>
        </row>
        <row r="408">
          <cell r="A408" t="str">
            <v>_EvdQ11025</v>
          </cell>
          <cell r="B408" t="str">
            <v>钓到目标大小的鱼</v>
          </cell>
        </row>
        <row r="409">
          <cell r="A409" t="str">
            <v>_EvdQ11026</v>
          </cell>
          <cell r="B409" t="str">
            <v>钓到目标大小的鱼</v>
          </cell>
        </row>
        <row r="410">
          <cell r="A410" t="str">
            <v>_EvdQ11027</v>
          </cell>
          <cell r="B410" t="str">
            <v>钓到目标大小的鱼</v>
          </cell>
        </row>
        <row r="411">
          <cell r="A411" t="str">
            <v>_EvdQ12001</v>
          </cell>
          <cell r="B411" t="str">
            <v>连击成功</v>
          </cell>
        </row>
        <row r="412">
          <cell r="A412" t="str">
            <v>_EvdQ12002</v>
          </cell>
          <cell r="B412" t="str">
            <v>连击成功</v>
          </cell>
        </row>
        <row r="413">
          <cell r="A413" t="str">
            <v>_EvdQ12003</v>
          </cell>
          <cell r="B413" t="str">
            <v>连击成功</v>
          </cell>
        </row>
        <row r="414">
          <cell r="A414" t="str">
            <v>_EvdQ12004</v>
          </cell>
          <cell r="B414" t="str">
            <v>使用怒气技能</v>
          </cell>
        </row>
        <row r="415">
          <cell r="A415" t="str">
            <v>_EvdQ12005</v>
          </cell>
          <cell r="B415" t="str">
            <v>使用怒气技能</v>
          </cell>
        </row>
        <row r="416">
          <cell r="A416" t="str">
            <v>_EvdQ12006</v>
          </cell>
          <cell r="B416" t="str">
            <v>使用怒气技能</v>
          </cell>
        </row>
        <row r="417">
          <cell r="A417" t="str">
            <v>_EvdQ12007</v>
          </cell>
          <cell r="B417" t="str">
            <v>使用拽钓</v>
          </cell>
        </row>
        <row r="418">
          <cell r="A418" t="str">
            <v>_EvdQ12008</v>
          </cell>
          <cell r="B418" t="str">
            <v>使用拽钓</v>
          </cell>
        </row>
        <row r="419">
          <cell r="A419" t="str">
            <v>_EvdQ12009</v>
          </cell>
          <cell r="B419" t="str">
            <v>使用拽钓</v>
          </cell>
        </row>
        <row r="420">
          <cell r="A420" t="str">
            <v>_EvdQ12010</v>
          </cell>
          <cell r="B420" t="str">
            <v>积攒金币</v>
          </cell>
        </row>
        <row r="421">
          <cell r="A421" t="str">
            <v>_EvdQ12011</v>
          </cell>
          <cell r="B421" t="str">
            <v>积攒金币</v>
          </cell>
        </row>
        <row r="422">
          <cell r="A422" t="str">
            <v>_EvdQ12012</v>
          </cell>
          <cell r="B422" t="str">
            <v>积攒金币</v>
          </cell>
        </row>
        <row r="423">
          <cell r="A423" t="str">
            <v>_EvdQ12013</v>
          </cell>
          <cell r="B423" t="str">
            <v>钓鱼</v>
          </cell>
        </row>
        <row r="424">
          <cell r="A424" t="str">
            <v>_EvdQ12014</v>
          </cell>
          <cell r="B424" t="str">
            <v>钓鱼</v>
          </cell>
        </row>
        <row r="425">
          <cell r="A425" t="str">
            <v>_EvdQ12015</v>
          </cell>
          <cell r="B425" t="str">
            <v>钓鱼</v>
          </cell>
        </row>
        <row r="426">
          <cell r="A426" t="str">
            <v>_EvdQ12016</v>
          </cell>
          <cell r="B426" t="str">
            <v>把鱼放入水族箱</v>
          </cell>
        </row>
        <row r="427">
          <cell r="A427" t="str">
            <v>_EvdQ12017</v>
          </cell>
          <cell r="B427" t="str">
            <v>把鱼放入水族箱</v>
          </cell>
        </row>
        <row r="428">
          <cell r="A428" t="str">
            <v>_EvdQ12018</v>
          </cell>
          <cell r="B428" t="str">
            <v>把鱼放入水族箱</v>
          </cell>
        </row>
        <row r="429">
          <cell r="A429" t="str">
            <v>_EvdQ12019</v>
          </cell>
          <cell r="B429" t="str">
            <v>钓到更高星级的鱼</v>
          </cell>
        </row>
        <row r="430">
          <cell r="A430" t="str">
            <v>_EvdQ12020</v>
          </cell>
          <cell r="B430" t="str">
            <v>钓到更高星级的鱼</v>
          </cell>
        </row>
        <row r="431">
          <cell r="A431" t="str">
            <v>_EvdQ12021</v>
          </cell>
          <cell r="B431" t="str">
            <v>钓到更高星级的鱼</v>
          </cell>
        </row>
        <row r="432">
          <cell r="A432" t="str">
            <v>_EvdQ12022</v>
          </cell>
          <cell r="B432" t="str">
            <v>钓到更低星级的鱼</v>
          </cell>
        </row>
        <row r="433">
          <cell r="A433" t="str">
            <v>_EvdQ12023</v>
          </cell>
          <cell r="B433" t="str">
            <v>钓到更低星级的鱼</v>
          </cell>
        </row>
        <row r="434">
          <cell r="A434" t="str">
            <v>_EvdQ12024</v>
          </cell>
          <cell r="B434" t="str">
            <v>钓到更低星级的鱼</v>
          </cell>
        </row>
        <row r="435">
          <cell r="A435" t="str">
            <v>_EvdQ12025</v>
          </cell>
          <cell r="B435" t="str">
            <v>钓到目标大小的鱼</v>
          </cell>
        </row>
        <row r="436">
          <cell r="A436" t="str">
            <v>_EvdQ12026</v>
          </cell>
          <cell r="B436" t="str">
            <v>钓到目标大小的鱼</v>
          </cell>
        </row>
        <row r="437">
          <cell r="A437" t="str">
            <v>_EvdQ12027</v>
          </cell>
          <cell r="B437" t="str">
            <v>钓到目标大小的鱼</v>
          </cell>
        </row>
        <row r="438">
          <cell r="A438" t="str">
            <v>_EvdQ13001</v>
          </cell>
          <cell r="B438" t="str">
            <v>连击成功</v>
          </cell>
        </row>
        <row r="439">
          <cell r="A439" t="str">
            <v>_EvdQ13002</v>
          </cell>
          <cell r="B439" t="str">
            <v>连击成功</v>
          </cell>
        </row>
        <row r="440">
          <cell r="A440" t="str">
            <v>_EvdQ13003</v>
          </cell>
          <cell r="B440" t="str">
            <v>连击成功</v>
          </cell>
        </row>
        <row r="441">
          <cell r="A441" t="str">
            <v>_EvdQ13004</v>
          </cell>
          <cell r="B441" t="str">
            <v>使用怒气技能</v>
          </cell>
        </row>
        <row r="442">
          <cell r="A442" t="str">
            <v>_EvdQ13005</v>
          </cell>
          <cell r="B442" t="str">
            <v>使用怒气技能</v>
          </cell>
        </row>
        <row r="443">
          <cell r="A443" t="str">
            <v>_EvdQ13006</v>
          </cell>
          <cell r="B443" t="str">
            <v>使用怒气技能</v>
          </cell>
        </row>
        <row r="444">
          <cell r="A444" t="str">
            <v>_EvdQ13007</v>
          </cell>
          <cell r="B444" t="str">
            <v>使用拽钓</v>
          </cell>
        </row>
        <row r="445">
          <cell r="A445" t="str">
            <v>_EvdQ13008</v>
          </cell>
          <cell r="B445" t="str">
            <v>使用拽钓</v>
          </cell>
        </row>
        <row r="446">
          <cell r="A446" t="str">
            <v>_EvdQ13009</v>
          </cell>
          <cell r="B446" t="str">
            <v>使用拽钓</v>
          </cell>
        </row>
        <row r="447">
          <cell r="A447" t="str">
            <v>_EvdQ13010</v>
          </cell>
          <cell r="B447" t="str">
            <v>积攒金币</v>
          </cell>
        </row>
        <row r="448">
          <cell r="A448" t="str">
            <v>_EvdQ13011</v>
          </cell>
          <cell r="B448" t="str">
            <v>积攒金币</v>
          </cell>
        </row>
        <row r="449">
          <cell r="A449" t="str">
            <v>_EvdQ13012</v>
          </cell>
          <cell r="B449" t="str">
            <v>积攒金币</v>
          </cell>
        </row>
        <row r="450">
          <cell r="A450" t="str">
            <v>_EvdQ13013</v>
          </cell>
          <cell r="B450" t="str">
            <v>钓鱼</v>
          </cell>
        </row>
        <row r="451">
          <cell r="A451" t="str">
            <v>_EvdQ13014</v>
          </cell>
          <cell r="B451" t="str">
            <v>钓鱼</v>
          </cell>
        </row>
        <row r="452">
          <cell r="A452" t="str">
            <v>_EvdQ13015</v>
          </cell>
          <cell r="B452" t="str">
            <v>钓鱼</v>
          </cell>
        </row>
        <row r="453">
          <cell r="A453" t="str">
            <v>_EvdQ13016</v>
          </cell>
          <cell r="B453" t="str">
            <v>把鱼放入水族箱</v>
          </cell>
        </row>
        <row r="454">
          <cell r="A454" t="str">
            <v>_EvdQ13017</v>
          </cell>
          <cell r="B454" t="str">
            <v>把鱼放入水族箱</v>
          </cell>
        </row>
        <row r="455">
          <cell r="A455" t="str">
            <v>_EvdQ13018</v>
          </cell>
          <cell r="B455" t="str">
            <v>把鱼放入水族箱</v>
          </cell>
        </row>
        <row r="456">
          <cell r="A456" t="str">
            <v>_EvdQ13019</v>
          </cell>
          <cell r="B456" t="str">
            <v>钓到更高星级的鱼</v>
          </cell>
        </row>
        <row r="457">
          <cell r="A457" t="str">
            <v>_EvdQ13020</v>
          </cell>
          <cell r="B457" t="str">
            <v>钓到更高星级的鱼</v>
          </cell>
        </row>
        <row r="458">
          <cell r="A458" t="str">
            <v>_EvdQ13021</v>
          </cell>
          <cell r="B458" t="str">
            <v>钓到更高星级的鱼</v>
          </cell>
        </row>
        <row r="459">
          <cell r="A459" t="str">
            <v>_EvdQ13022</v>
          </cell>
          <cell r="B459" t="str">
            <v>钓到更低星级的鱼</v>
          </cell>
        </row>
        <row r="460">
          <cell r="A460" t="str">
            <v>_EvdQ13023</v>
          </cell>
          <cell r="B460" t="str">
            <v>钓到更低星级的鱼</v>
          </cell>
        </row>
        <row r="461">
          <cell r="A461" t="str">
            <v>_EvdQ13024</v>
          </cell>
          <cell r="B461" t="str">
            <v>钓到更低星级的鱼</v>
          </cell>
        </row>
        <row r="462">
          <cell r="A462" t="str">
            <v>_EvdQ13025</v>
          </cell>
          <cell r="B462" t="str">
            <v>钓到目标大小的鱼</v>
          </cell>
        </row>
        <row r="463">
          <cell r="A463" t="str">
            <v>_EvdQ13026</v>
          </cell>
          <cell r="B463" t="str">
            <v>钓到目标大小的鱼</v>
          </cell>
        </row>
        <row r="464">
          <cell r="A464" t="str">
            <v>_EvdQ13027</v>
          </cell>
          <cell r="B464" t="str">
            <v>钓到目标大小的鱼</v>
          </cell>
        </row>
        <row r="465">
          <cell r="A465" t="str">
            <v>_EvdQ14001</v>
          </cell>
          <cell r="B465" t="str">
            <v>连击成功</v>
          </cell>
        </row>
        <row r="466">
          <cell r="A466" t="str">
            <v>_EvdQ14002</v>
          </cell>
          <cell r="B466" t="str">
            <v>连击成功</v>
          </cell>
        </row>
        <row r="467">
          <cell r="A467" t="str">
            <v>_EvdQ14003</v>
          </cell>
          <cell r="B467" t="str">
            <v>连击成功</v>
          </cell>
        </row>
        <row r="468">
          <cell r="A468" t="str">
            <v>_EvdQ14004</v>
          </cell>
          <cell r="B468" t="str">
            <v>使用怒气技能</v>
          </cell>
        </row>
        <row r="469">
          <cell r="A469" t="str">
            <v>_EvdQ14005</v>
          </cell>
          <cell r="B469" t="str">
            <v>使用怒气技能</v>
          </cell>
        </row>
        <row r="470">
          <cell r="A470" t="str">
            <v>_EvdQ14006</v>
          </cell>
          <cell r="B470" t="str">
            <v>使用怒气技能</v>
          </cell>
        </row>
        <row r="471">
          <cell r="A471" t="str">
            <v>_EvdQ14007</v>
          </cell>
          <cell r="B471" t="str">
            <v>使用拽钓</v>
          </cell>
        </row>
        <row r="472">
          <cell r="A472" t="str">
            <v>_EvdQ14008</v>
          </cell>
          <cell r="B472" t="str">
            <v>使用拽钓</v>
          </cell>
        </row>
        <row r="473">
          <cell r="A473" t="str">
            <v>_EvdQ14009</v>
          </cell>
          <cell r="B473" t="str">
            <v>使用拽钓</v>
          </cell>
        </row>
        <row r="474">
          <cell r="A474" t="str">
            <v>_EvdQ14010</v>
          </cell>
          <cell r="B474" t="str">
            <v>积攒金币</v>
          </cell>
        </row>
        <row r="475">
          <cell r="A475" t="str">
            <v>_EvdQ14011</v>
          </cell>
          <cell r="B475" t="str">
            <v>积攒金币</v>
          </cell>
        </row>
        <row r="476">
          <cell r="A476" t="str">
            <v>_EvdQ14012</v>
          </cell>
          <cell r="B476" t="str">
            <v>积攒金币</v>
          </cell>
        </row>
        <row r="477">
          <cell r="A477" t="str">
            <v>_EvdQ14013</v>
          </cell>
          <cell r="B477" t="str">
            <v>钓鱼</v>
          </cell>
        </row>
        <row r="478">
          <cell r="A478" t="str">
            <v>_EvdQ14014</v>
          </cell>
          <cell r="B478" t="str">
            <v>钓鱼</v>
          </cell>
        </row>
        <row r="479">
          <cell r="A479" t="str">
            <v>_EvdQ14015</v>
          </cell>
          <cell r="B479" t="str">
            <v>钓鱼</v>
          </cell>
        </row>
        <row r="480">
          <cell r="A480" t="str">
            <v>_EvdQ14016</v>
          </cell>
          <cell r="B480" t="str">
            <v>把鱼放入水族箱</v>
          </cell>
        </row>
        <row r="481">
          <cell r="A481" t="str">
            <v>_EvdQ14017</v>
          </cell>
          <cell r="B481" t="str">
            <v>把鱼放入水族箱</v>
          </cell>
        </row>
        <row r="482">
          <cell r="A482" t="str">
            <v>_EvdQ14018</v>
          </cell>
          <cell r="B482" t="str">
            <v>把鱼放入水族箱</v>
          </cell>
        </row>
        <row r="483">
          <cell r="A483" t="str">
            <v>_EvdQ14019</v>
          </cell>
          <cell r="B483" t="str">
            <v>钓到更高星级的鱼</v>
          </cell>
        </row>
        <row r="484">
          <cell r="A484" t="str">
            <v>_EvdQ14020</v>
          </cell>
          <cell r="B484" t="str">
            <v>钓到更高星级的鱼</v>
          </cell>
        </row>
        <row r="485">
          <cell r="A485" t="str">
            <v>_EvdQ14021</v>
          </cell>
          <cell r="B485" t="str">
            <v>钓到更高星级的鱼</v>
          </cell>
        </row>
        <row r="486">
          <cell r="A486" t="str">
            <v>_EvdQ14022</v>
          </cell>
          <cell r="B486" t="str">
            <v>钓到更低星级的鱼</v>
          </cell>
        </row>
        <row r="487">
          <cell r="A487" t="str">
            <v>_EvdQ14023</v>
          </cell>
          <cell r="B487" t="str">
            <v>钓到更低星级的鱼</v>
          </cell>
        </row>
        <row r="488">
          <cell r="A488" t="str">
            <v>_EvdQ14024</v>
          </cell>
          <cell r="B488" t="str">
            <v>钓到更低星级的鱼</v>
          </cell>
        </row>
        <row r="489">
          <cell r="A489" t="str">
            <v>_EvdQ14025</v>
          </cell>
          <cell r="B489" t="str">
            <v>钓到目标大小的鱼</v>
          </cell>
        </row>
        <row r="490">
          <cell r="A490" t="str">
            <v>_EvdQ14026</v>
          </cell>
          <cell r="B490" t="str">
            <v>钓到目标大小的鱼</v>
          </cell>
        </row>
        <row r="491">
          <cell r="A491" t="str">
            <v>_EvdQ14027</v>
          </cell>
          <cell r="B491" t="str">
            <v>钓到目标大小的鱼</v>
          </cell>
        </row>
        <row r="492">
          <cell r="A492" t="str">
            <v>_EvdQ15001</v>
          </cell>
          <cell r="B492" t="str">
            <v>连击成功</v>
          </cell>
        </row>
        <row r="493">
          <cell r="A493" t="str">
            <v>_EvdQ15002</v>
          </cell>
          <cell r="B493" t="str">
            <v>连击成功</v>
          </cell>
        </row>
        <row r="494">
          <cell r="A494" t="str">
            <v>_EvdQ15003</v>
          </cell>
          <cell r="B494" t="str">
            <v>连击成功</v>
          </cell>
        </row>
        <row r="495">
          <cell r="A495" t="str">
            <v>_EvdQ15004</v>
          </cell>
          <cell r="B495" t="str">
            <v>使用怒气技能</v>
          </cell>
        </row>
        <row r="496">
          <cell r="A496" t="str">
            <v>_EvdQ15005</v>
          </cell>
          <cell r="B496" t="str">
            <v>使用怒气技能</v>
          </cell>
        </row>
        <row r="497">
          <cell r="A497" t="str">
            <v>_EvdQ15006</v>
          </cell>
          <cell r="B497" t="str">
            <v>使用怒气技能</v>
          </cell>
        </row>
        <row r="498">
          <cell r="A498" t="str">
            <v>_EvdQ15007</v>
          </cell>
          <cell r="B498" t="str">
            <v>使用拽钓</v>
          </cell>
        </row>
        <row r="499">
          <cell r="A499" t="str">
            <v>_EvdQ15008</v>
          </cell>
          <cell r="B499" t="str">
            <v>使用拽钓</v>
          </cell>
        </row>
        <row r="500">
          <cell r="A500" t="str">
            <v>_EvdQ15009</v>
          </cell>
          <cell r="B500" t="str">
            <v>使用拽钓</v>
          </cell>
        </row>
        <row r="501">
          <cell r="A501" t="str">
            <v>_EvdQ15010</v>
          </cell>
          <cell r="B501" t="str">
            <v>积攒金币</v>
          </cell>
        </row>
        <row r="502">
          <cell r="A502" t="str">
            <v>_EvdQ15011</v>
          </cell>
          <cell r="B502" t="str">
            <v>积攒金币</v>
          </cell>
        </row>
        <row r="503">
          <cell r="A503" t="str">
            <v>_EvdQ15012</v>
          </cell>
          <cell r="B503" t="str">
            <v>积攒金币</v>
          </cell>
        </row>
        <row r="504">
          <cell r="A504" t="str">
            <v>_EvdQ15013</v>
          </cell>
          <cell r="B504" t="str">
            <v>钓鱼</v>
          </cell>
        </row>
        <row r="505">
          <cell r="A505" t="str">
            <v>_EvdQ15014</v>
          </cell>
          <cell r="B505" t="str">
            <v>钓鱼</v>
          </cell>
        </row>
        <row r="506">
          <cell r="A506" t="str">
            <v>_EvdQ15015</v>
          </cell>
          <cell r="B506" t="str">
            <v>钓鱼</v>
          </cell>
        </row>
        <row r="507">
          <cell r="A507" t="str">
            <v>_EvdQ15016</v>
          </cell>
          <cell r="B507" t="str">
            <v>把鱼放入水族箱</v>
          </cell>
        </row>
        <row r="508">
          <cell r="A508" t="str">
            <v>_EvdQ15017</v>
          </cell>
          <cell r="B508" t="str">
            <v>把鱼放入水族箱</v>
          </cell>
        </row>
        <row r="509">
          <cell r="A509" t="str">
            <v>_EvdQ15018</v>
          </cell>
          <cell r="B509" t="str">
            <v>把鱼放入水族箱</v>
          </cell>
        </row>
        <row r="510">
          <cell r="A510" t="str">
            <v>_EvdQ15019</v>
          </cell>
          <cell r="B510" t="str">
            <v>钓到更高星级的鱼</v>
          </cell>
        </row>
        <row r="511">
          <cell r="A511" t="str">
            <v>_EvdQ15020</v>
          </cell>
          <cell r="B511" t="str">
            <v>钓到更高星级的鱼</v>
          </cell>
        </row>
        <row r="512">
          <cell r="A512" t="str">
            <v>_EvdQ15021</v>
          </cell>
          <cell r="B512" t="str">
            <v>钓到更高星级的鱼</v>
          </cell>
        </row>
        <row r="513">
          <cell r="A513" t="str">
            <v>_EvdQ15022</v>
          </cell>
          <cell r="B513" t="str">
            <v>钓到更低星级的鱼</v>
          </cell>
        </row>
        <row r="514">
          <cell r="A514" t="str">
            <v>_EvdQ15023</v>
          </cell>
          <cell r="B514" t="str">
            <v>钓到更低星级的鱼</v>
          </cell>
        </row>
        <row r="515">
          <cell r="A515" t="str">
            <v>_EvdQ15024</v>
          </cell>
          <cell r="B515" t="str">
            <v>钓到更低星级的鱼</v>
          </cell>
        </row>
        <row r="516">
          <cell r="A516" t="str">
            <v>_EvdQ15025</v>
          </cell>
          <cell r="B516" t="str">
            <v>钓到目标大小的鱼</v>
          </cell>
        </row>
        <row r="517">
          <cell r="A517" t="str">
            <v>_EvdQ15026</v>
          </cell>
          <cell r="B517" t="str">
            <v>钓到目标大小的鱼</v>
          </cell>
        </row>
        <row r="518">
          <cell r="A518" t="str">
            <v>_EvdQ15027</v>
          </cell>
          <cell r="B518" t="str">
            <v>钓到目标大小的鱼</v>
          </cell>
        </row>
        <row r="519">
          <cell r="A519" t="str">
            <v>_EvdQ1516</v>
          </cell>
          <cell r="B519" t="str">
            <v>把鱼放入水族箱</v>
          </cell>
        </row>
        <row r="520">
          <cell r="A520" t="str">
            <v>_Exp</v>
          </cell>
          <cell r="B520" t="str">
            <v>经验值</v>
          </cell>
        </row>
        <row r="521">
          <cell r="A521" t="str">
            <v>_Fail</v>
          </cell>
          <cell r="B521" t="str">
            <v>失败</v>
          </cell>
        </row>
        <row r="522">
          <cell r="A522" t="str">
            <v>_Fish_GrowthTitle</v>
          </cell>
          <cell r="B522" t="str">
            <v>成年率</v>
          </cell>
        </row>
        <row r="523">
          <cell r="A523" t="str">
            <v>_Fish_Habitat</v>
          </cell>
          <cell r="B523" t="str">
            <v>栖息地</v>
          </cell>
        </row>
        <row r="524">
          <cell r="A524" t="str">
            <v>_FishBook_Complete</v>
          </cell>
          <cell r="B524" t="str">
            <v>鱼类图鉴收集完成</v>
          </cell>
        </row>
        <row r="525">
          <cell r="A525" t="str">
            <v>_FishBook_CompleteDesc</v>
          </cell>
          <cell r="B525" t="str">
            <v>鱼类图鉴已收集完成。
请确认完成的图鉴并收取奖励。</v>
          </cell>
        </row>
        <row r="526">
          <cell r="A526" t="str">
            <v>_FishBook_Desc</v>
          </cell>
          <cell r="B526" t="str">
            <v>点击图鉴，可查看详细信息。</v>
          </cell>
        </row>
        <row r="527">
          <cell r="A527" t="str">
            <v>_FishBook_Enter</v>
          </cell>
          <cell r="B527" t="str">
            <v>点击查看</v>
          </cell>
        </row>
        <row r="528">
          <cell r="A528" t="str">
            <v>_FishBook_GotFishTitle</v>
          </cell>
          <cell r="B528" t="str">
            <v>当前的鱼类</v>
          </cell>
        </row>
        <row r="529">
          <cell r="A529" t="str">
            <v>_FishBook_RewardDesc</v>
          </cell>
          <cell r="B529" t="str">
            <v>以评分最低的鱼作为奖励标准。
[6fe8ff]评分[ffffff]越高，可获得的奖励[6fe8ff]越多[ffffff]。</v>
          </cell>
        </row>
        <row r="530">
          <cell r="A530" t="str">
            <v>_FishBook_RewardInfo</v>
          </cell>
          <cell r="B530" t="str">
            <v>奖励明细</v>
          </cell>
        </row>
        <row r="531">
          <cell r="A531" t="str">
            <v>_FishBool_MainTitle</v>
          </cell>
          <cell r="B531" t="str">
            <v>鱼类图鉴</v>
          </cell>
        </row>
        <row r="532">
          <cell r="A532" t="str">
            <v>_FishBool_Title</v>
          </cell>
          <cell r="B532" t="str">
            <v>图鉴</v>
          </cell>
        </row>
        <row r="533">
          <cell r="A533" t="str">
            <v>_GameExit</v>
          </cell>
          <cell r="B533" t="str">
            <v>确定退出游戏吗?</v>
          </cell>
        </row>
        <row r="534">
          <cell r="A534" t="str">
            <v>_GameReset</v>
          </cell>
          <cell r="B534" t="str">
            <v>初始化游戏</v>
          </cell>
        </row>
        <row r="535">
          <cell r="A535" t="str">
            <v>_GameResetDesc</v>
          </cell>
          <cell r="B535" t="str">
            <v>[[ff0000]请慎重!!![ffffff]]
[6fe8ff]初始化完游戏后[ffffff]，游戏中的进度以及所购买的所有道具，将会被清除，并[6fe8ff]无法复原[ffffff]。
[ff0000]确定要初始化游戏吗？[ffffff]</v>
          </cell>
        </row>
        <row r="536">
          <cell r="A536" t="str">
            <v>_GetReward</v>
          </cell>
          <cell r="B536" t="str">
            <v>领取奖励</v>
          </cell>
        </row>
        <row r="537">
          <cell r="A537" t="str">
            <v>_GoFishBook</v>
          </cell>
          <cell r="B537" t="str">
            <v>查看鱼类图鉴</v>
          </cell>
        </row>
        <row r="538">
          <cell r="A538" t="str">
            <v>_Gold</v>
          </cell>
          <cell r="B538" t="str">
            <v>金币</v>
          </cell>
        </row>
        <row r="539">
          <cell r="A539" t="str">
            <v>_GrowGlodFishValue</v>
          </cell>
          <cell r="B539" t="str">
            <v>{0}金币 / {1}分钟</v>
          </cell>
        </row>
        <row r="540">
          <cell r="A540" t="str">
            <v>_Ingame_Out</v>
          </cell>
          <cell r="B540" t="str">
            <v>进行中的钓鱼数据将丢失。
确定要移动吗？</v>
          </cell>
        </row>
        <row r="541">
          <cell r="A541" t="str">
            <v>_Ingame_Warning</v>
          </cell>
          <cell r="B541" t="str">
            <v>注意</v>
          </cell>
        </row>
        <row r="542">
          <cell r="A542" t="str">
            <v>_InGameMission</v>
          </cell>
          <cell r="B542" t="str">
            <v>限时任务</v>
          </cell>
        </row>
        <row r="543">
          <cell r="A543" t="str">
            <v>_Intro_Aquarium01</v>
          </cell>
          <cell r="B543" t="str">
            <v>鱼[6fe8ff]放入水族箱[ffffff]中以后就开始[6fe8ff]成长[ffffff]，成年后可将其按照最大的价格[6fe8ff]出售[ffffff]。</v>
          </cell>
        </row>
        <row r="544">
          <cell r="A544" t="str">
            <v>_Intro_Aquarium02</v>
          </cell>
          <cell r="B544" t="str">
            <v>当[6fe8ff]BOSS鱼[ffffff]长到最大后，卖出可[6fe8ff]获得钻石[ffffff]。</v>
          </cell>
        </row>
        <row r="545">
          <cell r="A545" t="str">
            <v>_Intro_BossFail01</v>
          </cell>
          <cell r="B545" t="str">
            <v>好家伙，真是一条大鱼！你的[6fe8ff]钓竿[ffffff]还不具备对付这条鱼的能力。</v>
          </cell>
        </row>
        <row r="546">
          <cell r="A546" t="str">
            <v>_Intro_BossFail02</v>
          </cell>
          <cell r="B546" t="str">
            <v>别放弃，用我这根钓竿再试试。</v>
          </cell>
        </row>
        <row r="547">
          <cell r="A547" t="str">
            <v>_Intro_Retry01</v>
          </cell>
          <cell r="B547" t="str">
            <v>额… 好可惜, [6fe8ff]你的实力[ffffff]其实也不错啊。
只不过[6fe8ff]你的装备[ffffff]有点差而已。</v>
          </cell>
        </row>
        <row r="548">
          <cell r="A548" t="str">
            <v>_Intro_Retry02</v>
          </cell>
          <cell r="B548" t="str">
            <v>来，我借你[6fe8ff]{Rod_0042_01}[ffffff]，再重新挑战一下吧? 对了~ 知道[6fe8ff]重新挑战[ffffff][6fe8ff]错过[ffffff]的鱼的方法嘛?</v>
          </cell>
        </row>
        <row r="549">
          <cell r="A549" t="str">
            <v>_Intro_Retry03</v>
          </cell>
          <cell r="B549" t="str">
            <v>当然，这需要少量的[6fe8ff]钻石[ffffff]。
钓竿也换掉了，[6fe8ff]再重新挑战一次[ffffff]吧。这次重新挑战的费用就由我来付吧。</v>
          </cell>
        </row>
        <row r="550">
          <cell r="A550" t="str">
            <v>_Intro_TreasureChest01</v>
          </cell>
          <cell r="B550" t="str">
            <v>看到这些渔具了吗！只要打开宝箱就有机会获得它们，开启宝箱需要[6fe8ff]对应的钥匙[ffffff]，当然用金币或钻石代替钥匙也是可以的。</v>
          </cell>
        </row>
        <row r="551">
          <cell r="A551" t="str">
            <v>_Intro_TreasureChest02</v>
          </cell>
          <cell r="B551" t="str">
            <v>在这里你有机会用最少的[6fe8ff]金币或钻石[ffffff]获得[6fe8ff]最好[ffffff]的渔具。</v>
          </cell>
        </row>
        <row r="552">
          <cell r="A552" t="str">
            <v>_Intro_TreasureChest03</v>
          </cell>
          <cell r="B552" t="str">
            <v>如果你想试试手气的话，可来这里[6fe8ff]开宝箱[ffffff]哦。</v>
          </cell>
        </row>
        <row r="553">
          <cell r="A553" t="str">
            <v>_Intro_Upgrade01</v>
          </cell>
          <cell r="B553" t="str">
            <v>[6fe8ff]强化[ffffff]钓竿，可使钓竿变得更加[6fe8ff]结实[ffffff]。
这显然是一个很好的[6fe8ff]提升[ffffff]，因此你要把握好。</v>
          </cell>
        </row>
        <row r="554">
          <cell r="A554" t="str">
            <v>_Intro_Upgrade02</v>
          </cell>
          <cell r="B554" t="str">
            <v>虽然[6fe8ff]普通强化[ffffff]只能提高钓竿的[6fe8ff]伤害[ffffff]，但是[6fe8ff]高级强化[ffffff]连你钓竿的附加[6fe8ff]属性[ffffff]都能提高哦。</v>
          </cell>
        </row>
        <row r="555">
          <cell r="A555" t="str">
            <v>_Jewel</v>
          </cell>
          <cell r="B555" t="str">
            <v>钻石</v>
          </cell>
        </row>
        <row r="556">
          <cell r="A556" t="str">
            <v>_Landing_MaxGrowReward</v>
          </cell>
          <cell r="B556" t="str">
            <v>成年奖励</v>
          </cell>
        </row>
        <row r="557">
          <cell r="A557" t="str">
            <v>_Landing_PushAqua</v>
          </cell>
          <cell r="B557" t="str">
            <v>放入水族箱</v>
          </cell>
        </row>
        <row r="558">
          <cell r="A558" t="str">
            <v>_Landing_Share</v>
          </cell>
          <cell r="B558" t="str">
            <v>炫耀</v>
          </cell>
        </row>
        <row r="559">
          <cell r="A559" t="str">
            <v>_Landing_Take</v>
          </cell>
          <cell r="B559" t="str">
            <v>收入背包</v>
          </cell>
        </row>
        <row r="560">
          <cell r="A560" t="str">
            <v>_LandingFail_NPCDesc_01</v>
          </cell>
          <cell r="B560" t="str">
            <v>[6fe8ff]拉力条[ffffff][6fe8ff]归零的话[ffffff]
鱼会逃脱哦!</v>
          </cell>
        </row>
        <row r="561">
          <cell r="A561" t="str">
            <v>_LandingFail_NPCDesc_02</v>
          </cell>
          <cell r="B561" t="str">
            <v>[6fe8ff]拉力条[ffffff][6fe8ff]涨满的话[ffffff]
鱼线会断掉哦!</v>
          </cell>
        </row>
        <row r="562">
          <cell r="A562" t="str">
            <v>_LandingFail_NPCDesc_03_01</v>
          </cell>
          <cell r="B562" t="str">
            <v>[ffffff]鱼线太短啦!
需要[6fe8ff]更长的鱼线[ffffff]哦~</v>
          </cell>
        </row>
        <row r="563">
          <cell r="A563" t="str">
            <v>_LandingFail_NPCDesc_03_02</v>
          </cell>
          <cell r="B563" t="str">
            <v>[6fe8ff]伤害值[ffffff][6fe8ff]不足[ffffff]时，  
[6fe8ff]强化[ffffff]钓竿或卷线轮，也是[6fe8ff]不错的办法[ffffff]。</v>
          </cell>
        </row>
        <row r="564">
          <cell r="A564" t="str">
            <v>_LandingFail_NPCDesc_03_03</v>
          </cell>
          <cell r="B564" t="str">
            <v>要想快速[6fe8ff]减少[ffffff]鱼的[6fe8ff]体力[ffffff], 
装备的[6fe8ff]伤害值[ffffff]要[6fe8ff]更高[ffffff]才行哦。</v>
          </cell>
        </row>
        <row r="565">
          <cell r="A565" t="str">
            <v>_LandingFail_NPCDesc_03_04</v>
          </cell>
          <cell r="B565" t="str">
            <v>[6fe8ff]伤害值[ffffff][6fe8ff]提高后[ffffff],
就算是[6fe8ff]短鱼线[ffffff]也能[6fe8ff]钓大鱼[ffffff]哦。</v>
          </cell>
        </row>
        <row r="566">
          <cell r="A566" t="str">
            <v>_LandingFail_Retry_01</v>
          </cell>
          <cell r="B566" t="str">
            <v>要[6fe8ff]再次垂钓[ffffff]吗?</v>
          </cell>
        </row>
        <row r="567">
          <cell r="A567" t="str">
            <v>_LandingFail_Retry_02</v>
          </cell>
          <cell r="B567" t="str">
            <v>跳转至[6fe8ff]商店[ffffff]，再返回游戏，依然可以[6fe8ff]再次垂钓[ffffff]。</v>
          </cell>
        </row>
        <row r="568">
          <cell r="A568" t="str">
            <v>_Lesson_SkipDESC</v>
          </cell>
          <cell r="B568" t="str">
            <v>是否跳过教学引导？</v>
          </cell>
        </row>
        <row r="569">
          <cell r="A569" t="str">
            <v>_Lesson_SkipTitle</v>
          </cell>
          <cell r="B569" t="str">
            <v>跳过教学</v>
          </cell>
        </row>
        <row r="570">
          <cell r="A570" t="str">
            <v>_Lesson_SkipWarn</v>
          </cell>
          <cell r="B570" t="str">
            <v>建议进行教学，只需2分钟即可掌握游戏玩法！</v>
          </cell>
        </row>
        <row r="571">
          <cell r="A571" t="str">
            <v>_LevelUp_GoBigWorld</v>
          </cell>
          <cell r="B571" t="str">
            <v>去往更广阔世界！</v>
          </cell>
        </row>
        <row r="572">
          <cell r="A572" t="str">
            <v>_LevelUp_Reward</v>
          </cell>
          <cell r="B572" t="str">
            <v>升级奖励</v>
          </cell>
        </row>
        <row r="573">
          <cell r="A573" t="str">
            <v>_LevelUp_RewardDesc</v>
          </cell>
          <cell r="B573" t="str">
            <v>提高少量伤害和鱼线长度。</v>
          </cell>
        </row>
        <row r="574">
          <cell r="A574" t="str">
            <v>_LevelUp_RewardItem</v>
          </cell>
          <cell r="B574" t="str">
            <v>获得道具！</v>
          </cell>
        </row>
        <row r="575">
          <cell r="A575" t="str">
            <v>_LevelUp_Title</v>
          </cell>
          <cell r="B575" t="str">
            <v>恭喜！</v>
          </cell>
        </row>
        <row r="576">
          <cell r="A576" t="str">
            <v>_LoadingWait</v>
          </cell>
          <cell r="B576" t="str">
            <v>请稍等</v>
          </cell>
        </row>
        <row r="577">
          <cell r="A577" t="str">
            <v>_MainQuest_AllComplete</v>
          </cell>
          <cell r="B577" t="str">
            <v>当前没有任务可领取。</v>
          </cell>
        </row>
        <row r="578">
          <cell r="A578" t="str">
            <v>_MainView_Achieve</v>
          </cell>
          <cell r="B578" t="str">
            <v>成就</v>
          </cell>
        </row>
        <row r="579">
          <cell r="A579" t="str">
            <v>_MainView_Battle</v>
          </cell>
          <cell r="B579" t="str">
            <v>连钓</v>
          </cell>
        </row>
        <row r="580">
          <cell r="A580" t="str">
            <v>_MainView_Bonus</v>
          </cell>
          <cell r="B580" t="str">
            <v>每日奖励</v>
          </cell>
        </row>
        <row r="581">
          <cell r="A581" t="str">
            <v>_MainView_DailyStore</v>
          </cell>
          <cell r="B581" t="str">
            <v>限购出售</v>
          </cell>
        </row>
        <row r="582">
          <cell r="A582" t="str">
            <v>_MainView_Event</v>
          </cell>
          <cell r="B582" t="str">
            <v>活动</v>
          </cell>
        </row>
        <row r="583">
          <cell r="A583" t="str">
            <v>_MainView_Gacha</v>
          </cell>
          <cell r="B583" t="str">
            <v>宝箱</v>
          </cell>
        </row>
        <row r="584">
          <cell r="A584" t="str">
            <v>_MainView_List</v>
          </cell>
          <cell r="B584" t="str">
            <v>鱼类图鉴</v>
          </cell>
        </row>
        <row r="585">
          <cell r="A585" t="str">
            <v>_MainView_Menu</v>
          </cell>
          <cell r="B585" t="str">
            <v>菜单</v>
          </cell>
        </row>
        <row r="586">
          <cell r="A586" t="str">
            <v>_MainView_Option</v>
          </cell>
          <cell r="B586" t="str">
            <v>设定</v>
          </cell>
        </row>
        <row r="587">
          <cell r="A587" t="str">
            <v>_MainView_Quest</v>
          </cell>
          <cell r="B587" t="str">
            <v>任务</v>
          </cell>
        </row>
        <row r="588">
          <cell r="A588" t="str">
            <v>_MainView_Ranking</v>
          </cell>
          <cell r="B588" t="str">
            <v>排名</v>
          </cell>
        </row>
        <row r="589">
          <cell r="A589" t="str">
            <v>_MainView_Shop</v>
          </cell>
          <cell r="B589" t="str">
            <v>商店</v>
          </cell>
        </row>
        <row r="590">
          <cell r="A590" t="str">
            <v>_MenuAquarium</v>
          </cell>
          <cell r="B590" t="str">
            <v>水族箱</v>
          </cell>
        </row>
        <row r="591">
          <cell r="A591" t="str">
            <v>_MenuFishBook</v>
          </cell>
          <cell r="B591" t="str">
            <v>鱼类图鉴</v>
          </cell>
        </row>
        <row r="592">
          <cell r="A592" t="str">
            <v>_MenuMainView</v>
          </cell>
          <cell r="B592" t="str">
            <v>主界面</v>
          </cell>
        </row>
        <row r="593">
          <cell r="A593" t="str">
            <v>_MenuMyAquarium</v>
          </cell>
          <cell r="B593" t="str">
            <v>我的水族箱</v>
          </cell>
        </row>
        <row r="594">
          <cell r="A594" t="str">
            <v>_MenuMyBag</v>
          </cell>
          <cell r="B594" t="str">
            <v>我的背包</v>
          </cell>
        </row>
        <row r="595">
          <cell r="A595" t="str">
            <v>_MenuOtherPlace</v>
          </cell>
          <cell r="B595" t="str">
            <v>其他场所</v>
          </cell>
        </row>
        <row r="596">
          <cell r="A596" t="str">
            <v>_MenuQuest</v>
          </cell>
          <cell r="B596" t="str">
            <v>任务</v>
          </cell>
        </row>
        <row r="597">
          <cell r="A597" t="str">
            <v>_MenuShop</v>
          </cell>
          <cell r="B597" t="str">
            <v>商店</v>
          </cell>
        </row>
        <row r="598">
          <cell r="A598" t="str">
            <v>_MenuWorldMap</v>
          </cell>
          <cell r="B598" t="str">
            <v>世界地图</v>
          </cell>
        </row>
        <row r="599">
          <cell r="A599" t="str">
            <v>_Mission_AskRefresh</v>
          </cell>
          <cell r="B599" t="str">
            <v>要使用[6fe8ff]1钻石[ffffff][6fe8ff]刷新[ffffff]任务吗?</v>
          </cell>
        </row>
        <row r="600">
          <cell r="A600" t="str">
            <v>_Mission_Desc</v>
          </cell>
          <cell r="B600" t="str">
            <v>请在规定时间内，钓到指定的3条鱼。</v>
          </cell>
        </row>
        <row r="601">
          <cell r="A601" t="str">
            <v>_Mission_ErrorDesc</v>
          </cell>
          <cell r="B601" t="str">
            <v>神马？任务完不成，不可能吧，我看看。</v>
          </cell>
        </row>
        <row r="602">
          <cell r="A602" t="str">
            <v>_Mission_LockDesc</v>
          </cell>
          <cell r="B602" t="str">
            <v>进入[6fe8ff]满月沙滩[ffffff]即可开启。</v>
          </cell>
        </row>
        <row r="603">
          <cell r="A603" t="str">
            <v>_Mission_NPCDesc01</v>
          </cell>
          <cell r="B603" t="str">
            <v>实力突飞猛进？
那么，现在开始就挑战一下[6fe8ff]限时任务[ffffff]吧？</v>
          </cell>
        </row>
        <row r="604">
          <cell r="A604" t="str">
            <v>_Mission_NPCDesc02</v>
          </cell>
          <cell r="B604" t="str">
            <v>在规定的时间内，成功钓出[6fe8ff]指定的3条鱼[ffffff]，即可领取奖励。</v>
          </cell>
        </row>
        <row r="605">
          <cell r="A605" t="str">
            <v>_Mission_RefreshBtn</v>
          </cell>
          <cell r="B605" t="str">
            <v>刷新任务</v>
          </cell>
        </row>
        <row r="606">
          <cell r="A606" t="str">
            <v>_Mission_RemainTime</v>
          </cell>
          <cell r="B606" t="str">
            <v>任务剩余时间：</v>
          </cell>
        </row>
        <row r="607">
          <cell r="A607" t="str">
            <v>_Mission_Title</v>
          </cell>
          <cell r="B607" t="str">
            <v>限时任务</v>
          </cell>
        </row>
        <row r="608">
          <cell r="A608" t="str">
            <v>_MissionTimeOver</v>
          </cell>
          <cell r="B608" t="str">
            <v>已[6fe8ff]超过[ffffff]任务[6fe8ff]规定时间[ffffff].点击确认,即可接受[6fe8ff]新的任务[ffffff].</v>
          </cell>
        </row>
        <row r="609">
          <cell r="A609" t="str">
            <v>_Named_BoostShopDesc02</v>
          </cell>
          <cell r="B609" t="str">
            <v>从各地来了很多[6fe8ff]著名的钓手[ffffff]。是因为他们要追逐[6fe8ff]固有名字[ffffff]的鱼类。</v>
          </cell>
        </row>
        <row r="610">
          <cell r="A610" t="str">
            <v>_Named_BoostShopDesc03</v>
          </cell>
          <cell r="B610" t="str">
            <v>[6fe8ff]那个面包[ffffff]是专为钓那种[6fe8ff]鱼类[ffffff]而研制的[6fe8ff]特殊面包[ffffff]。</v>
          </cell>
        </row>
        <row r="611">
          <cell r="A611" t="str">
            <v>_Named_CollectionDesc03</v>
          </cell>
          <cell r="B611" t="str">
            <v>我很[6fe8ff]看好[ffffff]你哦，大叔！
怎样？大叔要不要亲自挑战啊？</v>
          </cell>
        </row>
        <row r="612">
          <cell r="A612" t="str">
            <v>_Named_CollectionDetailDesc02</v>
          </cell>
          <cell r="B612" t="str">
            <v>根据[6fe8ff]特点[ffffff]，还有[6fe8ff]名字[ffffff]哦。
但目前[6fe8ff]全都只是传闻[ffffff]而已，无法[6fe8ff]确认[ffffff]是否[6fe8ff]属实[ffffff]。</v>
          </cell>
        </row>
        <row r="613">
          <cell r="A613" t="str">
            <v>_Named_FightFailDesc01</v>
          </cell>
          <cell r="B613" t="str">
            <v>呵呵呵…
那么[6fe8ff]厉害的家伙[ffffff]，我还是[6fe8ff]第一次[ffffff]见到呢。</v>
          </cell>
        </row>
        <row r="614">
          <cell r="A614" t="str">
            <v>_Named_FightFailDesc02</v>
          </cell>
          <cell r="B614" t="str">
            <v>不要因为[6fe8ff]错过了而伤心[ffffff]啊…
毕竟鱼的[6fe8ff]体力[ffffff]也是[6fe8ff]有限[ffffff]的。</v>
          </cell>
        </row>
        <row r="615">
          <cell r="A615" t="str">
            <v>_Named_FightFailDesc03</v>
          </cell>
          <cell r="B615" t="str">
            <v>[6fe8ff]早晚[ffffff]会[6fe8ff]再遇见[ffffff]那家伙…
就这样继续[6fe8ff]挑战[ffffff]的话，胜者一定[6fe8ff]属于你[ffffff]。</v>
          </cell>
        </row>
        <row r="616">
          <cell r="A616" t="str">
            <v>_Named_LandingFail_NPCMSG01</v>
          </cell>
          <cell r="B616" t="str">
            <v>不要因为[6fe8ff]错过了[ffffff]而伤心。[6fe8ff]机会[ffffff][6fe8ff]总会[ffffff]有的。</v>
          </cell>
        </row>
        <row r="617">
          <cell r="A617" t="str">
            <v>_Named_LandingFail_NPCMSG03</v>
          </cell>
          <cell r="B617" t="str">
            <v>[6fe8ff]减少[ffffff]一下 [6fe8ff]挑战[ffffff]野生鱼的[6fe8ff]次数[ffffff]怎么样？</v>
          </cell>
        </row>
        <row r="618">
          <cell r="A618" t="str">
            <v>_Named_LandingFail_Touch</v>
          </cell>
          <cell r="B618" t="str">
            <v>点击屏幕任意处继续。</v>
          </cell>
        </row>
        <row r="619">
          <cell r="A619" t="str">
            <v>_Named_LandingFailInfo_Count</v>
          </cell>
          <cell r="B619" t="str">
            <v>{0}次</v>
          </cell>
        </row>
        <row r="620">
          <cell r="A620" t="str">
            <v>_Named_LandingFailInfo_TitleCount</v>
          </cell>
          <cell r="B620" t="str">
            <v>已挑战的次数</v>
          </cell>
        </row>
        <row r="621">
          <cell r="A621" t="str">
            <v>_Named_LureShopDesc01</v>
          </cell>
          <cell r="B621" t="str">
            <v>对[6fe8ff]那个物品[ffffff]有所[6fe8ff]关心[ffffff]吗？</v>
          </cell>
        </row>
        <row r="622">
          <cell r="A622" t="str">
            <v>_Named_LvUpTrialDesc02</v>
          </cell>
          <cell r="B622" t="str">
            <v>就给准备好[6fe8ff]全新挑战[ffffff]的你，[6fe8ff]稍稍暗示[ffffff]一下吧。</v>
          </cell>
        </row>
        <row r="623">
          <cell r="A623" t="str">
            <v>_Named_RewardCountMax</v>
          </cell>
          <cell r="B623" t="str">
            <v>最多：{0}</v>
          </cell>
        </row>
        <row r="624">
          <cell r="A624" t="str">
            <v>_Named_WorldMapDesc01</v>
          </cell>
          <cell r="B624" t="str">
            <v>[ffffff]哦~你[ffffff]也来了?
[6fe8ff]传闻[ffffff]已经都听说了吧？</v>
          </cell>
        </row>
        <row r="625">
          <cell r="A625" t="str">
            <v>_Network_Lost</v>
          </cell>
          <cell r="B625" t="str">
            <v>网络连接失败</v>
          </cell>
        </row>
        <row r="626">
          <cell r="A626" t="str">
            <v>_Next</v>
          </cell>
          <cell r="B626" t="str">
            <v>下一步</v>
          </cell>
        </row>
        <row r="627">
          <cell r="A627" t="str">
            <v>_NoSkip</v>
          </cell>
          <cell r="B627" t="str">
            <v>继续</v>
          </cell>
        </row>
        <row r="628">
          <cell r="A628" t="str">
            <v>_OptionAccelSensor_1</v>
          </cell>
          <cell r="B628" t="str">
            <v>将重力感应设置为ON，就能用重力感应享受钓鱼乐趣了。
抛竿：前后挥动移动设备,就可以一试。</v>
          </cell>
        </row>
        <row r="629">
          <cell r="A629" t="str">
            <v>_OptionBackgroundSound</v>
          </cell>
          <cell r="B629" t="str">
            <v>音乐音量</v>
          </cell>
        </row>
        <row r="630">
          <cell r="A630" t="str">
            <v>_OptionEffectSound</v>
          </cell>
          <cell r="B630" t="str">
            <v>音效音量</v>
          </cell>
        </row>
        <row r="631">
          <cell r="A631" t="str">
            <v>_OptionVibration</v>
          </cell>
          <cell r="B631" t="str">
            <v>震动</v>
          </cell>
        </row>
        <row r="632">
          <cell r="A632" t="str">
            <v>_Previous</v>
          </cell>
          <cell r="B632" t="str">
            <v>上一步</v>
          </cell>
        </row>
        <row r="633">
          <cell r="A633" t="str">
            <v>_PrevSummary</v>
          </cell>
          <cell r="B633" t="str">
            <v>返回</v>
          </cell>
        </row>
        <row r="634">
          <cell r="A634" t="str">
            <v>_Q01001</v>
          </cell>
          <cell r="B634" t="str">
            <v>熟能生巧</v>
          </cell>
        </row>
        <row r="635">
          <cell r="A635" t="str">
            <v>_Q01001_ACHIEVE</v>
          </cell>
          <cell r="B635" t="str">
            <v>听说[6fe8ff]水手大师[ffffff]正在物色新的门徒，这对你来说可是个好消息！
水手很欣赏你的[6fe8ff]垂钓天赋[ffffff]，可更喜欢[6fe8ff]勤奋[ffffff]的弟子。努力练习吧，我相信你能抓住这次机会。</v>
          </cell>
        </row>
        <row r="636">
          <cell r="A636" t="str">
            <v>_Q01001_InGame</v>
          </cell>
          <cell r="B636" t="str">
            <v>钓鱼</v>
          </cell>
        </row>
        <row r="637">
          <cell r="A637" t="str">
            <v>_Q01001_INTR</v>
          </cell>
          <cell r="B637" t="str">
            <v>一个好的钓手总在不停的磨练自己，通过实践来证明自己，这就是[6fe8ff]熟能生巧[ffffff]的由来吧。
钓[6fe8ff]1条鱼[ffffff]来热热身吧。</v>
          </cell>
        </row>
        <row r="638">
          <cell r="A638" t="str">
            <v>_Q01002</v>
          </cell>
          <cell r="B638" t="str">
            <v>学习拽钓</v>
          </cell>
        </row>
        <row r="639">
          <cell r="A639" t="str">
            <v>_Q01002_ACHIEVE</v>
          </cell>
          <cell r="B639" t="str">
            <v>你的表现真是太完美了！
早晚有一天你会成为这片海域[6fe8ff]最好的钓手[ffffff]。</v>
          </cell>
        </row>
        <row r="640">
          <cell r="A640" t="str">
            <v>_Q01002_InGame</v>
          </cell>
          <cell r="B640" t="str">
            <v>成功！</v>
          </cell>
        </row>
        <row r="641">
          <cell r="A641" t="str">
            <v>_Q01002_INTR</v>
          </cell>
          <cell r="B641" t="str">
            <v>记得水手说过鱼跳起方向就是[6fe8ff]拖拽[ffffff]的方向，有效进行拽钓可以给鱼造成大量伤害。
我们来练习[6fe8ff]1次拖拽[ffffff]吧！</v>
          </cell>
        </row>
        <row r="642">
          <cell r="A642" t="str">
            <v>_Q01003</v>
          </cell>
          <cell r="B642" t="str">
            <v>使用连击</v>
          </cell>
        </row>
        <row r="643">
          <cell r="A643" t="str">
            <v>_Q01003_ACHIEVE</v>
          </cell>
          <cell r="B643" t="str">
            <v>怎么样？[#6fe8ff]怒气条[#ffffff]收集的很快吧！
想要[#6fe8ff]收集怒气[#ffffff]，就要不断练习[#6fe8ff]连击[#ffffff]。</v>
          </cell>
        </row>
        <row r="644">
          <cell r="A644" t="str">
            <v>_Q01003_InGame</v>
          </cell>
          <cell r="B644" t="str">
            <v>连击教学</v>
          </cell>
        </row>
        <row r="645">
          <cell r="A645" t="str">
            <v>_Q01003_INTR</v>
          </cell>
          <cell r="B645" t="str">
            <v xml:space="preserve">慢点，慢点，小心鱼线崩断。对，就这样，当你真正做到收放自如，也就离大师的境界不远了。
现在开始你就就按照我说的做，我会教你如何进行连击。
</v>
          </cell>
        </row>
        <row r="646">
          <cell r="A646" t="str">
            <v>_Q01004_PRE_01_S</v>
          </cell>
          <cell r="B646" t="str">
            <v>[ffffff]哦~ 这是谁呀!
又是[6fe8ff]一个菜鸟吗[ffffff]？你别梦想着成为钓鱼大师！这条路不适合你，因为有我这个天才在。
什么? 你说[6fe8ff]获得水手[ffffff]的指点?</v>
          </cell>
        </row>
        <row r="647">
          <cell r="A647" t="str">
            <v>_Q01004_PRE_02_S</v>
          </cell>
          <cell r="B647" t="str">
            <v>[ffffff]呵呵…没想到那老头子还有这等闲工夫！
罢了！既然他有意想[6fe8ff]收你为徒[ffffff]那我倒想试试你的实力...</v>
          </cell>
        </row>
        <row r="648">
          <cell r="A648" t="str">
            <v>_Q01004</v>
          </cell>
          <cell r="B648" t="str">
            <v>怒气教学</v>
          </cell>
        </row>
        <row r="649">
          <cell r="A649" t="str">
            <v>_Q01004_ACHIEVE</v>
          </cell>
          <cell r="B649" t="str">
            <v>做的还不够好，你必须要[#6fe8ff]控制[#ffffff]鱼的节奏，否则很容易就让鱼逃脱了。</v>
          </cell>
        </row>
        <row r="650">
          <cell r="A650" t="str">
            <v>_Q01004_InGame</v>
          </cell>
          <cell r="B650" t="str">
            <v>成功使用怒气技能</v>
          </cell>
        </row>
        <row r="651">
          <cell r="A651" t="str">
            <v>_Q01004_INTR</v>
          </cell>
          <cell r="B651" t="str">
            <v>怒气的使用在钓鱼中[#6fe8ff]至关重要[#ffffff]，这也是衡量你技术的标准之一。
现在就按老师之前教你的方法获得怒气，然后使用[#6fe8ff]三次怒气技能[#ffffff]。</v>
          </cell>
        </row>
        <row r="652">
          <cell r="A652" t="str">
            <v>_Q01005</v>
          </cell>
          <cell r="B652" t="str">
            <v>战斗</v>
          </cell>
        </row>
        <row r="653">
          <cell r="A653" t="str">
            <v>_Q01005_ACHIEVE</v>
          </cell>
          <cell r="B653" t="str">
            <v>你真是太棒了！
熟练使用[6fe8ff]技能[ffffff]后，钓鱼是不是变得[6fe8ff]轻松[ffffff]多了?
只要继续练习，一定会做的更好。</v>
          </cell>
        </row>
        <row r="654">
          <cell r="A654" t="str">
            <v>_Q01005_InGame</v>
          </cell>
          <cell r="B654" t="str">
            <v>随便钓条鱼</v>
          </cell>
        </row>
        <row r="655">
          <cell r="A655" t="str">
            <v>_Q01005_INTR</v>
          </cell>
          <cell r="B655" t="str">
            <v>看你老师教的[6fe8ff]多好[ffffff]呀！
我们再来做几次巩固练习，你试着独立钓[6fe8ff]2条鱼[ffffff]看看。</v>
          </cell>
        </row>
        <row r="656">
          <cell r="A656" t="str">
            <v>_Q01006</v>
          </cell>
          <cell r="B656" t="str">
            <v>水族箱的功能</v>
          </cell>
        </row>
        <row r="657">
          <cell r="A657" t="str">
            <v>_Q01006_ACHIEVE</v>
          </cell>
          <cell r="B657" t="str">
            <v>还有件事，你知道吗? 在[6fe8ff]水族箱[ffffff]里的[6fe8ff]鱼成年[ffffff]后，能卖出更高的[6fe8ff]价格[ffffff]哦~</v>
          </cell>
        </row>
        <row r="658">
          <cell r="A658" t="str">
            <v>_Q01006_INTR</v>
          </cell>
          <cell r="B658" t="str">
            <v xml:space="preserve">嘻嘻…你们玩的好开心呀！
我来看一下
知道[6fe8ff]水族箱[ffffff]吗？可以将钓上来的鱼放入水族箱内观赏。
在水族箱中放[6fe8ff]3条鱼[ffffff]试试，会有奖励的。
</v>
          </cell>
        </row>
        <row r="659">
          <cell r="A659" t="str">
            <v>_Q01006_PRE_01_C</v>
          </cell>
          <cell r="B659" t="str">
            <v>[ffffff]年轻人…!
见到你很高兴，[6fe8ff]你在钓鱼中所施展的天赋[ffffff]让我感到[6fe8ff]吃惊[ffffff]。
我会将你培养成[6fe8ff]一流[ffffff]钓手。</v>
          </cell>
        </row>
        <row r="660">
          <cell r="A660" t="str">
            <v>_Q01006_PRE_02_C</v>
          </cell>
          <cell r="B660" t="str">
            <v>其实能不能成为[6fe8ff]一流钓手[ffffff]，主要取决于你自己…
当然我也会在你身边进行指导，[6fe8ff]钓鱼首先便是要锻炼[ffffff]耐心…</v>
          </cell>
        </row>
        <row r="661">
          <cell r="A661" t="str">
            <v>_Q01007</v>
          </cell>
          <cell r="B661" t="str">
            <v>购买水族箱</v>
          </cell>
        </row>
        <row r="662">
          <cell r="A662" t="str">
            <v>_Q01007_ACHIEVE</v>
          </cell>
          <cell r="B662" t="str">
            <v>怎么？购买[6fe8ff]水族箱[ffffff]花了太多钱，觉得很心疼吗?
完全没必要。有了水族箱，以后会[6fe8ff]赚到更多的钱[ffffff]。</v>
          </cell>
        </row>
        <row r="663">
          <cell r="A663" t="str">
            <v>_Q01007_InGame</v>
          </cell>
          <cell r="B663" t="str">
            <v>购买水族箱</v>
          </cell>
        </row>
        <row r="664">
          <cell r="A664" t="str">
            <v>_Q01007_INTR</v>
          </cell>
          <cell r="B664" t="str">
            <v>水族箱越多，就能[6fe8ff]养育更多的鱼[ffffff]，这样会大大增加你的收入。
购买1个[6fe8ff]新的水族箱[ffffff]吧，这很有必要的。</v>
          </cell>
        </row>
        <row r="665">
          <cell r="A665" t="str">
            <v>_Q01008</v>
          </cell>
          <cell r="B665" t="str">
            <v>更好的钓竿</v>
          </cell>
        </row>
        <row r="666">
          <cell r="A666" t="str">
            <v>_Q01008_ACHIEVE</v>
          </cell>
          <cell r="B666" t="str">
            <v>你马上就会发现，钓竿在钓鱼中起到的[6fe8ff]作用[ffffff]有多大。</v>
          </cell>
        </row>
        <row r="667">
          <cell r="A667" t="str">
            <v>_Q01008_InGame</v>
          </cell>
          <cell r="B667" t="str">
            <v>购买{Rod_0002_01}</v>
          </cell>
        </row>
        <row r="668">
          <cell r="A668" t="str">
            <v>_Q01008_INTR</v>
          </cell>
          <cell r="B668" t="str">
            <v>好的钓竿可以[6fe8ff]大大提高[ffffff]你的钓鱼效率，因此你需要购买一根[6fe8ff]{Rod_0002_01}[ffffff]。</v>
          </cell>
        </row>
        <row r="669">
          <cell r="A669" t="str">
            <v>_Q01009</v>
          </cell>
          <cell r="B669" t="str">
            <v>钓鱼大师</v>
          </cell>
        </row>
        <row r="670">
          <cell r="A670" t="str">
            <v>_Q01009_ACHIEVE</v>
          </cell>
          <cell r="B670" t="str">
            <v>手法很娴熟嘛！
这是一个[6fe8ff]好的开始[ffffff]。</v>
          </cell>
        </row>
        <row r="671">
          <cell r="A671" t="str">
            <v>_Q01009_InGame</v>
          </cell>
          <cell r="B671" t="str">
            <v>装备{Rod_0002_01}</v>
          </cell>
        </row>
        <row r="672">
          <cell r="A672" t="str">
            <v>_Q01009_INTR</v>
          </cell>
          <cell r="B672" t="str">
            <v>买了不用，那等于白买。
现在把[6fe8ff]{Rod_0002_01}[ffffff]装备上吧！</v>
          </cell>
        </row>
        <row r="673">
          <cell r="A673" t="str">
            <v>_Q01010</v>
          </cell>
          <cell r="B673" t="str">
            <v>好鱼上钩</v>
          </cell>
        </row>
        <row r="674">
          <cell r="A674" t="str">
            <v>_Q01010_01</v>
          </cell>
          <cell r="B674" t="str">
            <v>鱼线的作用</v>
          </cell>
        </row>
        <row r="675">
          <cell r="A675" t="str">
            <v>_Q01010_01_ACHIEVE</v>
          </cell>
          <cell r="B675" t="str">
            <v>之前听[6fe8ff]水手大师[ffffff]说，好的鱼线能对鱼造成[6fe8ff]更高[ffffff]的伤害。</v>
          </cell>
        </row>
        <row r="676">
          <cell r="A676" t="str">
            <v>_Q01010_01_InGame</v>
          </cell>
          <cell r="B676" t="str">
            <v>购买{Line_0002_01}</v>
          </cell>
        </row>
        <row r="677">
          <cell r="A677" t="str">
            <v>_Q01010_01_INTR</v>
          </cell>
          <cell r="B677" t="str">
            <v>在钓鱼中[6fe8ff]搭配装备[ffffff]很重要，
你师父在钓鱼中，对[6fe8ff]鱼线[ffffff]的要求可是很高的！
咱们也去购买[6fe8ff]1个{Line_0002_01}[ffffff]吧。</v>
          </cell>
        </row>
        <row r="678">
          <cell r="A678" t="str">
            <v>_Q01010_02</v>
          </cell>
          <cell r="B678" t="str">
            <v>名师高徒</v>
          </cell>
        </row>
        <row r="679">
          <cell r="A679" t="str">
            <v>_Q01010_02_ACHIEVE</v>
          </cell>
          <cell r="B679" t="str">
            <v>我怎么知道这么多？
嘻嘻...这是[6fe8ff]一个秘密[ffffff]，等哪天你打败雷哥我就告诉你。</v>
          </cell>
        </row>
        <row r="680">
          <cell r="A680" t="str">
            <v>_Q01010_02_InGame</v>
          </cell>
          <cell r="B680" t="str">
            <v>装备{Line_0002_01}</v>
          </cell>
        </row>
        <row r="681">
          <cell r="A681" t="str">
            <v>_Q01010_02_INTR</v>
          </cell>
          <cell r="B681" t="str">
            <v>这款鱼线韧度很强又不失弹性，实属上佳之品，现在把[6fe8ff]{Line_0002_01}[ffffff]装备上吧。</v>
          </cell>
        </row>
        <row r="682">
          <cell r="A682" t="str">
            <v>_Q01010_03</v>
          </cell>
          <cell r="B682" t="str">
            <v>好的鱼饵</v>
          </cell>
        </row>
        <row r="683">
          <cell r="A683" t="str">
            <v>_Q01010_03_ACHIEVE</v>
          </cell>
          <cell r="B683" t="str">
            <v>恭喜你有了[6fe8ff]新的鱼饵[ffffff]，它将提升你的钓鱼能力。</v>
          </cell>
        </row>
        <row r="684">
          <cell r="A684" t="str">
            <v>_Q01010_03_InGame</v>
          </cell>
          <cell r="B684" t="str">
            <v>购买{Bait_0002_01}</v>
          </cell>
        </row>
        <row r="685">
          <cell r="A685" t="str">
            <v>_Q01010_03_INTR</v>
          </cell>
          <cell r="B685" t="str">
            <v>做的很好，你刚才购买了钓竿和鱼线.现在你尝试增加[6fe8ff]1个鱼饵[ffffff]再看看效果。
购买[6fe8ff]{Bait_0002_01}[ffffff]。</v>
          </cell>
        </row>
        <row r="686">
          <cell r="A686" t="str">
            <v>_Q01010_04</v>
          </cell>
          <cell r="B686" t="str">
            <v>高额伤害</v>
          </cell>
        </row>
        <row r="687">
          <cell r="A687" t="str">
            <v>_Q01010_04_ACHIEVE</v>
          </cell>
          <cell r="B687" t="str">
            <v>好的鱼饵不仅能吸引[6fe8ff]大型鱼[ffffff]还能吸引[6fe8ff]珍稀鱼[ffffff]，是一件重要的装备。</v>
          </cell>
        </row>
        <row r="688">
          <cell r="A688" t="str">
            <v>_Q01010_04_InGame</v>
          </cell>
          <cell r="B688" t="str">
            <v>装备{Bait_0002_01}</v>
          </cell>
        </row>
        <row r="689">
          <cell r="A689" t="str">
            <v>_Q01010_04_INTR</v>
          </cell>
          <cell r="B689" t="str">
            <v>把[6fe8ff]{Bait_0002_01}[ffffff]装备上吧。
可以提升[6fe8ff]大鱼咬钩[ffffff]的概率。</v>
          </cell>
        </row>
        <row r="690">
          <cell r="A690" t="str">
            <v>_Q01010_05</v>
          </cell>
          <cell r="B690" t="str">
            <v>鱼线的重要性</v>
          </cell>
        </row>
        <row r="691">
          <cell r="A691" t="str">
            <v>_Q01010_05_ACHIEVE</v>
          </cell>
          <cell r="B691" t="str">
            <v>要时刻记住[6fe8ff]好的装备[ffffff]可提升钓鱼的效率。</v>
          </cell>
        </row>
        <row r="692">
          <cell r="A692" t="str">
            <v>_Q01010_05_InGame</v>
          </cell>
          <cell r="B692" t="str">
            <v>钓到{Fish_01_01_07}</v>
          </cell>
        </row>
        <row r="693">
          <cell r="A693" t="str">
            <v>_Q01010_05_INTR</v>
          </cell>
          <cell r="B693" t="str">
            <v>现在装备都已经配齐，去挑战[6fe8ff]{Fish_01_01_07}[ffffff]吧。
要记住，[6fe8ff]巨额的伤害[ffffff]和[6fe8ff]长长的鱼线[ffffff]对一个钓手来说是至关重要的。</v>
          </cell>
        </row>
        <row r="694">
          <cell r="A694" t="str">
            <v>_Q01010_ACHIEVE</v>
          </cell>
          <cell r="B694" t="str">
            <v>这么快就钓到了，太不可思议了！
大师知道了会[6fe8ff]很高兴[ffffff]的。</v>
          </cell>
        </row>
        <row r="695">
          <cell r="A695" t="str">
            <v>_Q01010_InGame</v>
          </cell>
          <cell r="B695" t="str">
            <v>钓到{Fish_01_01_01}}</v>
          </cell>
        </row>
        <row r="696">
          <cell r="A696" t="str">
            <v>_Q01010_INTR</v>
          </cell>
          <cell r="B696" t="str">
            <v>我都迫不及待想看看新钓竿的效果了。
用新装备的钓竿，试着钓[6fe8ff]2条[6fe8ff]{Fish_01_01_01}[ffffff]怎么样?
至于鱼儿什么时候[6fe8ff]咬钩[ffffff]，还得看你运气哦。</v>
          </cell>
        </row>
        <row r="697">
          <cell r="A697" t="str">
            <v>_Q01010_POST_01_S</v>
          </cell>
          <cell r="B697" t="str">
            <v>恩…! 这个程度的话还算[6fe8ff]合格[ffffff]!
现在有点熟悉钓鱼了吧?
看来可以慢慢去别的水域试试了!
呵呵呵。</v>
          </cell>
        </row>
        <row r="698">
          <cell r="A698" t="str">
            <v>_Q01010_POST_03</v>
          </cell>
          <cell r="B698" t="str">
            <v>已完成当前地区的主线任务！
任务将会在[6fe8ff]太阳岛[ffffff]继续。</v>
          </cell>
        </row>
        <row r="699">
          <cell r="A699" t="str">
            <v>_Q01011</v>
          </cell>
          <cell r="B699" t="str">
            <v>小试身手</v>
          </cell>
        </row>
        <row r="700">
          <cell r="A700" t="str">
            <v>_Q01011_1</v>
          </cell>
          <cell r="B700" t="str">
            <v>开启宝箱</v>
          </cell>
        </row>
        <row r="701">
          <cell r="A701" t="str">
            <v>_Q01011_1_ACHIEVE</v>
          </cell>
          <cell r="B701" t="str">
            <v>看来你运气不错！
呵呵，以后可以多尝试开宝箱了！
[6fe8ff]五星级装备[ffffff]等你去拿哦！</v>
          </cell>
        </row>
        <row r="702">
          <cell r="A702" t="str">
            <v>_Q01011_1_InGame</v>
          </cell>
          <cell r="B702" t="str">
            <v>开启宝箱</v>
          </cell>
        </row>
        <row r="703">
          <cell r="A703" t="str">
            <v>_Q01011_1_INTR</v>
          </cell>
          <cell r="B703" t="str">
            <v>感觉力不从心了？哈哈…不用愁，我来帮你。
记得我之前给你的[6fe8ff]钥匙[ffffff]吗？
用它来[6fe8ff]打开宝箱[ffffff]试试。</v>
          </cell>
        </row>
        <row r="704">
          <cell r="A704" t="str">
            <v>_Q01011_ACHIEVE</v>
          </cell>
          <cell r="B704" t="str">
            <v>这里的鱼可比[6fe8ff]荧光海滩[ffffff]中的鱼更大哦。
对了！这是给[6fe8ff]你的礼物[ffffff]。</v>
          </cell>
        </row>
        <row r="705">
          <cell r="A705" t="str">
            <v>_Q01011_InGame</v>
          </cell>
          <cell r="B705" t="str">
            <v>钓到{Fish_01_02_03}</v>
          </cell>
        </row>
        <row r="706">
          <cell r="A706" t="str">
            <v>_Q01011_INTR</v>
          </cell>
          <cell r="B706" t="str">
            <v>欢迎来到[6fe8ff]太阳岛[ffffff]，这里栖息着种类繁多的鱼类，是一个天然钓场。
为了尽快适应这里，钓[6fe8ff]1条[ffffff][6fe8ff]{Fish_01_02_03}[ffffff]怎么样?</v>
          </cell>
        </row>
        <row r="707">
          <cell r="A707" t="str">
            <v>_Q01012</v>
          </cell>
          <cell r="B707" t="str">
            <v>更合适的装备</v>
          </cell>
        </row>
        <row r="708">
          <cell r="A708" t="str">
            <v>_Q01012_ACHIEVE</v>
          </cell>
          <cell r="B708" t="str">
            <v>好的装备可使你[6fe8ff]事半功倍[ffffff]，这件装备很[6fe8ff]适合[ffffff]现在的你，你就先拿着用吧，对你会有所帮助。</v>
          </cell>
        </row>
        <row r="709">
          <cell r="A709" t="str">
            <v>_Q01012_InGame</v>
          </cell>
          <cell r="B709" t="str">
            <v>钓到{Fish_01_02_06}</v>
          </cell>
        </row>
        <row r="710">
          <cell r="A710" t="str">
            <v>_Q01012_INTR</v>
          </cell>
          <cell r="B710" t="str">
            <v>是不是感觉到了[6fe8ff]压力[ffffff]？
当感觉到你手中的装备对鱼儿造成的[6fe8ff]伤害过小[ffffff]时，就需要尝试更换装备了。</v>
          </cell>
        </row>
        <row r="711">
          <cell r="A711" t="str">
            <v>_Q01013</v>
          </cell>
          <cell r="B711" t="str">
            <v>更换装备</v>
          </cell>
        </row>
        <row r="712">
          <cell r="A712" t="str">
            <v>_Q01013_ACHIEVE</v>
          </cell>
          <cell r="B712" t="str">
            <v>好漂亮的卷线轮呀，天呀！这不是[6fe8ff]水手大师[ffffff]以前用过的卷线轮吗？
你拿着它，还真有[6fe8ff]水手的风范[ffffff]。</v>
          </cell>
        </row>
        <row r="713">
          <cell r="A713" t="str">
            <v>_Q01013_InGame</v>
          </cell>
          <cell r="B713" t="str">
            <v>装备{Sr_0002_01}</v>
          </cell>
        </row>
        <row r="714">
          <cell r="A714" t="str">
            <v>_Q01013_INTR</v>
          </cell>
          <cell r="B714" t="str">
            <v>做的不错，现在我们来了解一下[6fe8ff]装备卷线轮[ffffff]的方法吧?
是吗，安琪与你讲过了？那好吧，我就不浪费你的时间了。</v>
          </cell>
        </row>
        <row r="715">
          <cell r="A715" t="str">
            <v>_Q01014</v>
          </cell>
          <cell r="B715" t="str">
            <v>强化</v>
          </cell>
        </row>
        <row r="716">
          <cell r="A716" t="str">
            <v>_Q01014_ACHIEVE</v>
          </cell>
          <cell r="B716" t="str">
            <v>有时比起好的装备，倒不如把当前的装备[6fe8ff]进行强化[ffffff]，这样会更有帮助。
在强化时，可将强化的费用和所提升的属性[6fe8ff]进行对比[ffffff]，然后再做决定。</v>
          </cell>
        </row>
        <row r="717">
          <cell r="A717" t="str">
            <v>_Q01014_InGame</v>
          </cell>
          <cell r="B717" t="str">
            <v>强化{Sr_0002_01}</v>
          </cell>
        </row>
        <row r="718">
          <cell r="A718" t="str">
            <v>_Q01014_INTR</v>
          </cell>
          <cell r="B718" t="str">
            <v>强化能提升装备的属性，现在[6fe8ff]强化卷线轮[ffffff]，提升一下卷线轮的威力吧。</v>
          </cell>
        </row>
        <row r="719">
          <cell r="A719" t="str">
            <v>_Q01015</v>
          </cell>
          <cell r="B719" t="str">
            <v>垂钓吧！骚年</v>
          </cell>
        </row>
        <row r="720">
          <cell r="A720" t="str">
            <v>_Q01015_ACHIEVE</v>
          </cell>
          <cell r="B720" t="str">
            <v>是不是有了新的领悟？
[6fe8ff]更强的装备[ffffff]使你的垂钓变得更加简单，但不要忘了技巧的使用，那才是致胜王道。</v>
          </cell>
        </row>
        <row r="721">
          <cell r="A721" t="str">
            <v>_Q01015_InGame</v>
          </cell>
          <cell r="B721" t="str">
            <v>钓到{Fish_01_02_04}</v>
          </cell>
        </row>
        <row r="722">
          <cell r="A722" t="str">
            <v>_Q01015_INTR</v>
          </cell>
          <cell r="B722" t="str">
            <v>强化的效果很明显！
你试着钓[6fe8ff]2条{Fish_01_02_04}[ffffff]看看手感怎么样。</v>
          </cell>
        </row>
        <row r="723">
          <cell r="A723" t="str">
            <v>_Q01016</v>
          </cell>
          <cell r="B723" t="str">
            <v>金币的来源</v>
          </cell>
        </row>
        <row r="724">
          <cell r="A724" t="str">
            <v>_Q01016_ACHIEVE</v>
          </cell>
          <cell r="B724" t="str">
            <v>哇！这么快你就完成了，[6fe8ff]装备[ffffff]和[6fe8ff]技术[ffffff]都在成长，你会越来越棒的。</v>
          </cell>
        </row>
        <row r="725">
          <cell r="A725" t="str">
            <v>_Q01016_InGame</v>
          </cell>
          <cell r="B725" t="str">
            <v>钓2条{Fish_01_02_09}</v>
          </cell>
        </row>
        <row r="726">
          <cell r="A726" t="str">
            <v>_Q01016_INTR</v>
          </cell>
          <cell r="B726" t="str">
            <v>在这物质横流的时代，可能会被一分钱难倒。
就像以前告诉过你的那样，[6fe8ff]水族箱[ffffff]能帮你[6fe8ff]挣钱[ffffff]。
能钓[6fe8ff]2条[ffffff][6fe8ff]{Fish_01_02_09}[ffffff]放进水族箱吗？</v>
          </cell>
        </row>
        <row r="727">
          <cell r="A727" t="str">
            <v>_Q01017</v>
          </cell>
          <cell r="B727" t="str">
            <v>扩大水族箱！</v>
          </cell>
        </row>
        <row r="728">
          <cell r="A728" t="str">
            <v>_Q01017_ACHIEVE</v>
          </cell>
          <cell r="B728" t="str">
            <v>你将会发现[6fe8ff]扩大水族箱[ffffff]，会对你以后有很大帮助。
不管是从[6fe8ff]财力[ffffff]上，还是日后钓鱼的[6fe8ff]方便性[ffffff]上。</v>
          </cell>
        </row>
        <row r="729">
          <cell r="A729" t="str">
            <v>_Q01017_InGame</v>
          </cell>
          <cell r="B729" t="str">
            <v>扩大水族箱</v>
          </cell>
        </row>
        <row r="730">
          <cell r="A730" t="str">
            <v>_Q01017_INTR</v>
          </cell>
          <cell r="B730" t="str">
            <v>什么…
[6fe8ff]水族箱又满了！[ffffff]
这次不用再购买水族箱啦，因为水族箱是可以[6fe8ff]扩充[ffffff]的。
那么就来[6fe8ff]扩充水族箱[ffffff]吧?</v>
          </cell>
        </row>
        <row r="731">
          <cell r="A731" t="str">
            <v>_Q01018</v>
          </cell>
          <cell r="B731" t="str">
            <v>临时提升能力</v>
          </cell>
        </row>
        <row r="732">
          <cell r="A732" t="str">
            <v>_Q01018_ACHIEVE</v>
          </cell>
          <cell r="B732" t="str">
            <v>没错，你不足的地方很多。
[6fe8ff]技术[ffffff]…[6fe8ff]装备[ffffff]…
不管是哪个，如果想临时提升一下的话，[6fe8ff]面包[ffffff]是不错的选择。</v>
          </cell>
        </row>
        <row r="733">
          <cell r="A733" t="str">
            <v>_Q01018_InGame</v>
          </cell>
          <cell r="B733" t="str">
            <v>购买{Drink_0004_01}</v>
          </cell>
        </row>
        <row r="734">
          <cell r="A734" t="str">
            <v>_Q01018_INTR</v>
          </cell>
          <cell r="B734" t="str">
            <v>怎么才能[6fe8ff]变的更强？[ffffff]这我得想想。
如果完全抛弃技术的话...
对了，装备1个[6fe8ff]{Drink_0004_01}[ffffff]试试吧。</v>
          </cell>
        </row>
        <row r="735">
          <cell r="A735" t="str">
            <v>_Q01019</v>
          </cell>
          <cell r="B735" t="str">
            <v>面包的功效</v>
          </cell>
        </row>
        <row r="736">
          <cell r="A736" t="str">
            <v>_Q01019_ACHIEVE</v>
          </cell>
          <cell r="B736" t="str">
            <v>做的很好，但有一点我要告诉你。
装备面包后，每[6fe8ff]抛竿1次[ffffff]，面包就会[6fe8ff]消耗1个[ffffff]。</v>
          </cell>
        </row>
        <row r="737">
          <cell r="A737" t="str">
            <v>_Q01019_InGame</v>
          </cell>
          <cell r="B737" t="str">
            <v>装备{Drink_0004_01}</v>
          </cell>
        </row>
        <row r="738">
          <cell r="A738" t="str">
            <v>_Q01019_INTR</v>
          </cell>
          <cell r="B738" t="str">
            <v>购买了[6fe8ff]{Drink_0004_01}[ffffff]，就[6fe8ff]装备[ffffff]上吧！
对，就像装备钓竿一样。</v>
          </cell>
        </row>
        <row r="739">
          <cell r="A739" t="str">
            <v>_Q01020</v>
          </cell>
          <cell r="B739" t="str">
            <v>较大的鱼</v>
          </cell>
        </row>
        <row r="740">
          <cell r="A740" t="str">
            <v>_Q01020_ACHIEVE</v>
          </cell>
          <cell r="B740" t="str">
            <v>真棒，我为你感到自豪。
虽然我收过[6fe8ff]很多徒弟[ffffff]，但[6fe8ff]像你这样有才能[ffffff]的真的不多…
希望你能帮我完成心愿。</v>
          </cell>
        </row>
        <row r="741">
          <cell r="A741" t="str">
            <v>_Q01020_InGame</v>
          </cell>
          <cell r="B741" t="str">
            <v>钓到{Fish_01_02_14}</v>
          </cell>
        </row>
        <row r="742">
          <cell r="A742" t="str">
            <v>_Q01020_INTR</v>
          </cell>
          <cell r="B742" t="str">
            <v>尝试去垂钓一下[6fe8ff]{Fish_01_02_14}[ffffff]吧。
这里的钓手都期待钓到它。{Fish_01_02_14}[6fe8ff]非常漂亮[ffffff]也很难对付，恐怕你要用到所有的技巧。</v>
          </cell>
        </row>
        <row r="743">
          <cell r="A743" t="str">
            <v>_Q01020_POST_03</v>
          </cell>
          <cell r="B743" t="str">
            <v>已完成当前地区的主线任务！
任务将会在[6fe8ff]满月沙滩[ffffff]继续。</v>
          </cell>
        </row>
        <row r="744">
          <cell r="A744" t="str">
            <v>_Q01021</v>
          </cell>
          <cell r="B744" t="str">
            <v>满月沙滩</v>
          </cell>
        </row>
        <row r="745">
          <cell r="A745" t="str">
            <v>_Q01021_ACHIEVE</v>
          </cell>
          <cell r="B745" t="str">
            <v>比之前的钓场要难?
那是当然了，你老师说了，接下来的[6fe8ff]一段时间[ffffff]将在这里练习钓鱼。
不用担心，我们大家都会陪着你！</v>
          </cell>
        </row>
        <row r="746">
          <cell r="A746" t="str">
            <v>_Q01021_InGame</v>
          </cell>
          <cell r="B746" t="str">
            <v>钓鱼{Fish_01_03_01}</v>
          </cell>
        </row>
        <row r="747">
          <cell r="A747" t="str">
            <v>_Q01021_INTR</v>
          </cell>
          <cell r="B747" t="str">
            <v>我们终于到了[6fe8ff]满月沙滩[ffffff]，接下来将要在这里钓鱼哦。
为了尽快适应这里，钓[6fe8ff]1条[ffffff][6fe8ff]{Fish_01_03_01}[ffffff]怎么样?</v>
          </cell>
        </row>
        <row r="748">
          <cell r="A748" t="str">
            <v>_Q01022</v>
          </cell>
          <cell r="B748" t="str">
            <v>拿实力说话</v>
          </cell>
        </row>
        <row r="749">
          <cell r="A749" t="str">
            <v>_Q01022_ACHIEVE</v>
          </cell>
          <cell r="B749" t="str">
            <v>这次出海，就是想带你适应一下。我、安琪、伊娃，还有其他人，都会[6fe8ff]指点你[ffffff]。我们相信你能成为钓鱼界的王者。
对于一个[6fe8ff]钓鱼王[ffffff]来说，是没有什么鱼钓不起来的。</v>
          </cell>
        </row>
        <row r="750">
          <cell r="A750" t="str">
            <v>_Q01022_InGame</v>
          </cell>
          <cell r="B750" t="str">
            <v>钓到{Fish_01_03_03}</v>
          </cell>
        </row>
        <row r="751">
          <cell r="A751" t="str">
            <v>_Q01022_INTR</v>
          </cell>
          <cell r="B751" t="str">
            <v>这里[6fe8ff]太难了?[ffffff]想回到之前的钓场。
这种话，多多练习之后再说吧？
钓[6fe8ff]3条[ffffff][6fe8ff]{Fish_01_03_03}[ffffff]，我会在旁边指导你。</v>
          </cell>
        </row>
        <row r="752">
          <cell r="A752" t="str">
            <v>_Q01023</v>
          </cell>
          <cell r="B752" t="str">
            <v>致胜法宝</v>
          </cell>
        </row>
        <row r="753">
          <cell r="A753" t="str">
            <v>_Q01023_ACHIEVE</v>
          </cell>
          <cell r="B753" t="str">
            <v>对，就是这样，专一，再专一。你将会与[6fe8ff]无尽的大海[ffffff]连在一起。</v>
          </cell>
        </row>
        <row r="754">
          <cell r="A754" t="str">
            <v>_Q01023_InGame</v>
          </cell>
          <cell r="B754" t="str">
            <v>钓到2条{Fish_01_03_06}</v>
          </cell>
        </row>
        <row r="755">
          <cell r="A755" t="str">
            <v>_Q01023_INTR</v>
          </cell>
          <cell r="B755" t="str">
            <v>钓鱼现已发展成[6fe8ff]竞技比赛[ffffff]，你想脱颖而出就必须更加刻苦练习。
我腿还好的时候，从未逢敌手，靠的便是耐心，意志、练习。你的练习还不够，继续钓[6fe8ff]2条{Fish_01_03_06}[ffffff]。</v>
          </cell>
        </row>
        <row r="756">
          <cell r="A756" t="str">
            <v>_Q01024</v>
          </cell>
          <cell r="B756" t="str">
            <v>海洋的大鱼</v>
          </cell>
        </row>
        <row r="757">
          <cell r="A757" t="str">
            <v>_Q01024_ACHIEVE</v>
          </cell>
          <cell r="B757" t="str">
            <v>大海是多么的奇妙呀！只有她才能[6fe8ff]孕育出[ffffff]这么多可爱的精灵。
在将来你会看到大海孕育着丰富[6fe8ff]宝藏和资源[ffffff]，让你体会到垂钓的快乐！</v>
          </cell>
        </row>
        <row r="758">
          <cell r="A758" t="str">
            <v>_Q01024_InGame</v>
          </cell>
          <cell r="B758" t="str">
            <v>钓到{Fish_01_03_11}</v>
          </cell>
        </row>
        <row r="759">
          <cell r="A759" t="str">
            <v>_Q01024_INTR</v>
          </cell>
          <cell r="B759" t="str">
            <v>现在能钓[6fe8ff]2条[ffffff][6fe8ff]{Fish_01_03_11}[ffffff]吗?
很久没遇到这样的大鱼，我快忘记它们的模样了。</v>
          </cell>
        </row>
        <row r="760">
          <cell r="A760" t="str">
            <v>_Q01025_ACHIEVE</v>
          </cell>
          <cell r="B760" t="str">
            <v>怎么样? 通过访问好友]获得了[6fe8ff]体力[ffffff]吧?
没错，[6fe8ff]好友[ffffff]越多就能钓更多的鱼了。
然后好友的水族箱和我的水族箱哪个更好些呢? 
常常与好友的比较，会让你不再觉得孤单。</v>
          </cell>
        </row>
        <row r="761">
          <cell r="A761" t="str">
            <v>_Q01025_INTR</v>
          </cell>
          <cell r="B761" t="str">
            <v>这么快就是好友了?
恩…是朋友…
还是敌人，现在还不知道吧?
去[6fe8ff]访问[ffffff]一下[6fe8ff]好友[ffffff]的[6fe8ff]水族箱[ffffff]吧。</v>
          </cell>
        </row>
        <row r="762">
          <cell r="A762" t="str">
            <v>_Q01025_POST_01_S_9999999999999</v>
          </cell>
          <cell r="B762" t="str">
            <v>…[6fe8ff]大海[ffffff]就像[6fe8ff]妈妈[ffffff]一样，
无私的将各种礼物带给了人类。所以我们一定要有一颗[6fe8ff]感激[ffffff]的心!</v>
          </cell>
        </row>
        <row r="763">
          <cell r="A763" t="str">
            <v>_Q01025_POST_02_S_9999999999999</v>
          </cell>
          <cell r="B763" t="str">
            <v>[ffffff]还有畏惧大海的[6fe8ff]敬畏[normal心…
那才是钓手要具备的[6fe8ff]决心[ffffff]!</v>
          </cell>
        </row>
        <row r="764">
          <cell r="A764" t="str">
            <v>_Q01026</v>
          </cell>
          <cell r="B764" t="str">
            <v>打扮水族箱</v>
          </cell>
        </row>
        <row r="765">
          <cell r="A765" t="str">
            <v>_Q01026_ACHIEVE</v>
          </cell>
          <cell r="B765" t="str">
            <v>哇唔! 太帅了。
我都忍不住[6fe8ff]崇拜[ffffff]你了！</v>
          </cell>
        </row>
        <row r="766">
          <cell r="A766" t="str">
            <v>_Q01026_InGame</v>
          </cell>
          <cell r="B766" t="str">
            <v>钓到{Fish_01_03_13}</v>
          </cell>
        </row>
        <row r="767">
          <cell r="A767" t="str">
            <v>_Q01026_INTR</v>
          </cell>
          <cell r="B767" t="str">
            <v>水手好像[6fe8ff]从没[ffffff]与别人讲这么多...
好了，不说这个了，我想用几条鱼打扮一下水族箱。
[6fe8ff]{Fish_01_03_13}[ffffff]就很不错，能帮我钓[6fe8ff]2条[ffffff]吗？</v>
          </cell>
        </row>
        <row r="768">
          <cell r="A768" t="str">
            <v>_Q01027</v>
          </cell>
          <cell r="B768" t="str">
            <v>变强的目的</v>
          </cell>
        </row>
        <row r="769">
          <cell r="A769" t="str">
            <v>_Q01027_ACHIEVE</v>
          </cell>
          <cell r="B769" t="str">
            <v>看你提竿的背影，与[6fe8ff]水手[ffffff]真有几分神似。</v>
          </cell>
        </row>
        <row r="770">
          <cell r="A770" t="str">
            <v>_Q01027_InGame</v>
          </cell>
          <cell r="B770" t="str">
            <v>钓到{Fish_01_03_09}</v>
          </cell>
        </row>
        <row r="771">
          <cell r="A771" t="str">
            <v>_Q01027_INTR</v>
          </cell>
          <cell r="B771" t="str">
            <v>离[6fe8ff]全国钓鱼大赛[ffffff]的日子也不远了，你要勤加练习哦，我相信水手的弟子有这实力。
给我们露一手，[6fe8ff]钓2条{Fish_01_03_09}[ffffff]怎么样！越大越好哦。</v>
          </cell>
        </row>
        <row r="772">
          <cell r="A772" t="str">
            <v>_Q01028</v>
          </cell>
          <cell r="B772" t="str">
            <v>新的鱼种</v>
          </cell>
        </row>
        <row r="773">
          <cell r="A773" t="str">
            <v>_Q01028_ACHIEVE</v>
          </cell>
          <cell r="B773" t="str">
            <v>怎么样?钓[6fe8ff]特定的鱼类[ffffff]，是很难的事情吧?
这也是大赛的乐趣。
你要尽快习惯钓[6fe8ff]特定鱼类[ffffff]。</v>
          </cell>
        </row>
        <row r="774">
          <cell r="A774" t="str">
            <v>_Q01028_InGame</v>
          </cell>
          <cell r="B774" t="str">
            <v>钓到{Fish_01_03_14}</v>
          </cell>
        </row>
        <row r="775">
          <cell r="A775" t="str">
            <v>_Q01028_INTR</v>
          </cell>
          <cell r="B775" t="str">
            <v>几天不见，钓鱼的手法更加娴熟了！
额，其实我是想说，这里有一种叫[6fe8ff]{Fish_01_03_14}[ffffff]的鱼，它口感特别好，你能帮我钓[6fe8ff]1条[ffffff]吗?</v>
          </cell>
        </row>
        <row r="776">
          <cell r="A776" t="str">
            <v>_Q01029</v>
          </cell>
          <cell r="B776" t="str">
            <v>新的开始</v>
          </cell>
        </row>
        <row r="777">
          <cell r="A777" t="str">
            <v>_Q01029_ACHIEVE</v>
          </cell>
          <cell r="B777" t="str">
            <v>这是一段[6fe8ff]痛苦的过去[ffffff]，这也是我最近几年一直没收弟子的原因。</v>
          </cell>
        </row>
        <row r="778">
          <cell r="A778" t="str">
            <v>_Q01029_InGame</v>
          </cell>
          <cell r="B778" t="str">
            <v>钓到{Fish_01_03_04}</v>
          </cell>
        </row>
        <row r="779">
          <cell r="A779" t="str">
            <v>_Q01029_INTR</v>
          </cell>
          <cell r="B779" t="str">
            <v>老师以前也收个像你一样优秀的弟子，他叫[6fe8ff]小严[ffffff]，但是他为了名利不惜将我从钓台上推下。这条腿以后便再也无法正常行走，哎...不说这些伤心事了。
以前[6fe8ff]小严[ffffff]在这里轻易的钓到[6fe8ff]{Fish_01_03_04}[ffffff]，不知你能否做到。</v>
          </cell>
        </row>
        <row r="780">
          <cell r="A780" t="str">
            <v>_Q01030</v>
          </cell>
          <cell r="B780" t="str">
            <v>潜能的激发</v>
          </cell>
        </row>
        <row r="781">
          <cell r="A781" t="str">
            <v>_Q01030_ACHIEVE</v>
          </cell>
          <cell r="B781" t="str">
            <v>你居然做到了！
你的[6fe8ff]潜能[ffffff]， 跟他相比毫不逊色啊。
也许你能打断这条命运的锁链…</v>
          </cell>
        </row>
        <row r="782">
          <cell r="A782" t="str">
            <v>_Q01030_InGame</v>
          </cell>
          <cell r="B782" t="str">
            <v>钓到{Fish_01_03_08}</v>
          </cell>
        </row>
        <row r="783">
          <cell r="A783" t="str">
            <v>_Q01030_INTR</v>
          </cell>
          <cell r="B783" t="str">
            <v>恩，不错。你的手法掌握十分到位，不过在力度上还需要多加锻炼。
如果遇到[6fe8ff]{Fish_01_03_08}[ffffff]这种缺陷就会暴露出来了。
你可以试着[6fe8ff]挑战[ffffff]一次。</v>
          </cell>
        </row>
        <row r="784">
          <cell r="A784" t="str">
            <v>_Q01030_POST_01_S_9999999999999</v>
          </cell>
          <cell r="B784" t="str">
            <v>呵呵…不知为什么感觉很好!
虽然决心不收[6fe8ff]徒弟[ffffff]了…
但感觉你很[6fe8ff]特别[ffffff]…!</v>
          </cell>
        </row>
        <row r="785">
          <cell r="A785" t="str">
            <v>_Q01030_POST_03_9999999999999</v>
          </cell>
          <cell r="B785" t="str">
            <v>已完成当前地区的主线任务！
任务将会在[6fe8ff]贝加尔湖[ffffff]继续。</v>
          </cell>
        </row>
        <row r="786">
          <cell r="A786" t="str">
            <v>_Q01031</v>
          </cell>
          <cell r="B786" t="str">
            <v>生活在淡水的精灵</v>
          </cell>
        </row>
        <row r="787">
          <cell r="A787" t="str">
            <v>_Q01031_ACHIEVE</v>
          </cell>
          <cell r="B787" t="str">
            <v>海钓和湖钓有很多区别。你[6fe8ff]适应的很快[ffffff]，不愧是大师的徒弟。</v>
          </cell>
        </row>
        <row r="788">
          <cell r="A788" t="str">
            <v>_Q01031_InGame</v>
          </cell>
          <cell r="B788" t="str">
            <v>钓到{Fish_02_01_12}</v>
          </cell>
        </row>
        <row r="789">
          <cell r="A789" t="str">
            <v>_Q01031_INTR</v>
          </cell>
          <cell r="B789" t="str">
            <v>这里经常能钓到[6fe8ff]{Fish_02_01_12}[ffffff]。
毕竟[6fe8ff]大海和淡水[ffffff]的感觉是不一样的… 
钓[6fe8ff]3条{Fish_02_01_12}[ffffff]适应一下吧。</v>
          </cell>
        </row>
        <row r="790">
          <cell r="A790" t="str">
            <v>_Q01032</v>
          </cell>
          <cell r="B790" t="str">
            <v>王大师的提醒</v>
          </cell>
        </row>
        <row r="791">
          <cell r="A791" t="str">
            <v>_Q01032_ACHIEVE</v>
          </cell>
          <cell r="B791" t="str">
            <v>现在大家都很[6fe8ff]看好你[ffffff]，你在这里可是有些名气了。
啊…对了，刚才在来的路上好像看见[6fe8ff]雷哥[ffffff]。
…或许你也能遇到他，[6fe8ff]注意[ffffff]一下吧。</v>
          </cell>
        </row>
        <row r="792">
          <cell r="A792" t="str">
            <v>_Q01032_InGame</v>
          </cell>
          <cell r="B792" t="str">
            <v>钓到{Fish_02_01_08}</v>
          </cell>
        </row>
        <row r="793">
          <cell r="A793" t="str">
            <v>_Q01032_INTR</v>
          </cell>
          <cell r="B793" t="str">
            <v>今天有件事来[6fe8ff]拜托[ffffff]你。 
我的商店偶尔有一些帮别人钓鱼的[6fe8ff]任务[ffffff]...
因为你是我的常客嘛，所以才想到你，呵呵...
如果你有时间的话，能帮我钓[6fe8ff]3条{Fish_02_01_08}[ffffff]吗?</v>
          </cell>
        </row>
        <row r="794">
          <cell r="A794" t="str">
            <v>_Q01033</v>
          </cell>
          <cell r="B794" t="str">
            <v>海上浪子</v>
          </cell>
        </row>
        <row r="795">
          <cell r="A795" t="str">
            <v>_Q01033_ACHIEVE</v>
          </cell>
          <cell r="B795" t="str">
            <v>哈哈...传言毕竟是传言。
[6fe8ff]连我都打不过[ffffff]，还怎么在这里混。
我? 想知道我的实力? 
你钓[6fe8ff]3条[ffffff]的时候，我都已经钓[6fe8ff]28条[ffffff]啦!哈哈，菜鸟!</v>
          </cell>
        </row>
        <row r="796">
          <cell r="A796" t="str">
            <v>_Q01033_InGame</v>
          </cell>
          <cell r="B796" t="str">
            <v>钓到{Fish_02_01_13}</v>
          </cell>
        </row>
        <row r="797">
          <cell r="A797" t="str">
            <v>_Q01033_INTR</v>
          </cell>
          <cell r="B797" t="str">
            <v>Hi，现在大家都在议论你，都说你是[6fe8ff]钓鱼高手[ffffff]。
我可不相信外界的传言，听说过[6fe8ff]{Fish_02_01_13}[ffffff]吗?那可不是一般的鱼，不知道以你的实力能不能[6fe8ff]钓到3条[ffffff]。</v>
          </cell>
        </row>
        <row r="798">
          <cell r="A798" t="str">
            <v>_Q01034</v>
          </cell>
          <cell r="B798" t="str">
            <v>对抗，压制</v>
          </cell>
        </row>
        <row r="799">
          <cell r="A799" t="str">
            <v>_Q01034_ACHIEVE</v>
          </cell>
          <cell r="B799" t="str">
            <v>想要快速将鱼儿钓起，就必须在它[6fe8ff]逃脱之前[ffffff]迅速将其压制住。
当对付已经游了很远的鱼，就必须要[6fe8ff]保持耐心[ffffff]。</v>
          </cell>
        </row>
        <row r="800">
          <cell r="A800" t="str">
            <v>_Q01034_InGame</v>
          </cell>
          <cell r="B800" t="str">
            <v>在{Fish_02_01_01}80米以内钓到</v>
          </cell>
        </row>
        <row r="801">
          <cell r="A801" t="str">
            <v>_Q01034_INTR</v>
          </cell>
          <cell r="B801" t="str">
            <v>雷哥？他可是出了名的[6fe8ff]海上浪子[ffffff]，不要在意他的话。钓鱼的本质是悠闲，不是拿来竞争的工具。
现在，在[6fe8ff]80m[ffffff]以内钓到[6fe8ff]{Fish_02_01_01}[ffffff]吧。</v>
          </cell>
        </row>
        <row r="802">
          <cell r="A802" t="str">
            <v>_Q01035</v>
          </cell>
          <cell r="B802" t="str">
            <v>耐心的磨练</v>
          </cell>
        </row>
        <row r="803">
          <cell r="A803" t="str">
            <v>_Q01035_ACHIEVE</v>
          </cell>
          <cell r="B803" t="str">
            <v>你输给[6fe8ff]雷哥[ffffff]并不只是技术原因，装备也是至关的重要。
[6fe8ff]雷哥[ffffff]曾经在[6fe8ff]全国钓鱼大赛[ffffff]中获得过[6fe8ff]总冠军[ffffff],而你却是入门不久的钓手。
这些差距不是一两天就能弥补的！</v>
          </cell>
        </row>
        <row r="804">
          <cell r="A804" t="str">
            <v>_Q01035_InGame</v>
          </cell>
          <cell r="B804" t="str">
            <v>在30秒以上钓到{Fish_02_01_10}</v>
          </cell>
        </row>
        <row r="805">
          <cell r="A805" t="str">
            <v>_Q01035_INTR</v>
          </cell>
          <cell r="B805" t="str">
            <v>在钓鱼过程中[6fe8ff]对抗是一种过程[ffffff]，这个过程需要你集中精力，根据情况作出反应。
当然这需要有足够的耐力，尝试一下[6fe8ff]30秒以上[ffffff]的垂钓时间，钓[6fe8ff]2条{Fish_02_01_10}[ffffff]。</v>
          </cell>
        </row>
        <row r="806">
          <cell r="A806" t="str">
            <v>_Q01036</v>
          </cell>
          <cell r="B806" t="str">
            <v>来吧，挑战我</v>
          </cell>
        </row>
        <row r="807">
          <cell r="A807" t="str">
            <v>_Q01036_ACHIEVE</v>
          </cell>
          <cell r="B807" t="str">
            <v>呵呵,还不错。[6fe8ff]{Fish_02_01_03}[ffffff]。
嘘嘘…
别那么激动!
与我相比，你还差一些。
看! [6fe8ff]8条{Fish_02_01_03}[ffffff]!
这回死心了吧? 哈哈哈!</v>
          </cell>
        </row>
        <row r="808">
          <cell r="A808" t="str">
            <v>_Q01036_InGame</v>
          </cell>
          <cell r="B808" t="str">
            <v>钓到{Fish_02_01_03}</v>
          </cell>
        </row>
        <row r="809">
          <cell r="A809" t="str">
            <v>_Q01036_INTR</v>
          </cell>
          <cell r="B809" t="str">
            <v>喂, [6fe8ff]那个菜鸟![ffffff]还好意思拿着钓竿在这晃荡? 
那好吧。敢不敢再跟我[6fe8ff]赌一赌[ffffff]?
比赛项目是钓[6fe8ff]{Fish_02_01_03}[ffffff]!我会让你彻底绝望的。
看你有没有能力钓到[6fe8ff]3条[ffffff]!</v>
          </cell>
        </row>
        <row r="810">
          <cell r="A810" t="str">
            <v>_Q01037</v>
          </cell>
          <cell r="B810" t="str">
            <v>所有的悲伤</v>
          </cell>
        </row>
        <row r="811">
          <cell r="A811" t="str">
            <v>_Q01037_ACHIEVE</v>
          </cell>
          <cell r="B811" t="str">
            <v>就这样…将不甘, 愤怒…
快乐、悲伤以及痛苦…全部
[6fe8ff]抛到那湖水里[ffffff]吧。
然后深吸一口冰凉的空气，
倾听[6fe8ff]流淌的水声[ffffff]。
[6fe8ff]柔和的风声[ffffff]…
[6fe8ff]树叶的晃动声[ffffff]…</v>
          </cell>
        </row>
        <row r="812">
          <cell r="A812" t="str">
            <v>_Q01037_InGame</v>
          </cell>
          <cell r="B812" t="str">
            <v>钓到{Fish_02_01_04}</v>
          </cell>
        </row>
        <row r="813">
          <cell r="A813" t="str">
            <v>_Q01037_INTR</v>
          </cell>
          <cell r="B813" t="str">
            <v>还在为刚才的事难过？我想说钓鱼本身就是件[6fe8ff]快乐的事情[ffffff]。
钓[6fe8ff]{Fish_02_01_04}[ffffff]能让人心情平静下来。怎么样?试试钓[6fe8ff]3条{Fish_02_01_04}[ffffff]吧。</v>
          </cell>
        </row>
        <row r="814">
          <cell r="A814" t="str">
            <v>_Q01038</v>
          </cell>
          <cell r="B814" t="str">
            <v>冠军的要求</v>
          </cell>
        </row>
        <row r="815">
          <cell r="A815" t="str">
            <v>_Q01038_ACHIEVE</v>
          </cell>
          <cell r="B815" t="str">
            <v>现在才来啊? 我等的花儿都谢了。我都已经攒了[6fe8ff]50,000金币[ffffff]了!
你实力一般般，装备总该好点吧！</v>
          </cell>
        </row>
        <row r="816">
          <cell r="A816" t="str">
            <v>_Q01038_InGame</v>
          </cell>
          <cell r="B816" t="str">
            <v>收集金币</v>
          </cell>
        </row>
        <row r="817">
          <cell r="A817" t="str">
            <v>_Q01038_INTR</v>
          </cell>
          <cell r="B817" t="str">
            <v>渔具商店中有很多[6fe8ff]不错的装备[ffffff]，当然购买东西需要金币的。
我今天想到一种新赌法，看谁先赚到[6fe8ff]1000金币[ffffff]怎么样。</v>
          </cell>
        </row>
        <row r="818">
          <cell r="A818" t="str">
            <v>_Q01039</v>
          </cell>
          <cell r="B818" t="str">
            <v>鱼生活的路径</v>
          </cell>
        </row>
        <row r="819">
          <cell r="A819" t="str">
            <v>_Q01039_ACHIEVE</v>
          </cell>
          <cell r="B819" t="str">
            <v>我就知道你能做到!
你始终要记住，技术不代表一切。
真正的高手能根据水流[6fe8ff]随机应变[ffffff]。</v>
          </cell>
        </row>
        <row r="820">
          <cell r="A820" t="str">
            <v>_Q01039_InGame</v>
          </cell>
          <cell r="B820" t="str">
            <v>钓到{Fish_02_01_02}</v>
          </cell>
        </row>
        <row r="821">
          <cell r="A821" t="str">
            <v>_Q01039_INTR</v>
          </cell>
          <cell r="B821" t="str">
            <v>又输了? 别气馁。
这次输的原因是[6fe8ff]不会观察目标鱼的游动线路[ffffff]。
去钓[6fe8ff]1条{Fish_02_01_02}[ffffff]观察一下吧！</v>
          </cell>
        </row>
        <row r="822">
          <cell r="A822" t="str">
            <v>_Q01040</v>
          </cell>
          <cell r="B822" t="str">
            <v>狂热的内心</v>
          </cell>
        </row>
        <row r="823">
          <cell r="A823" t="str">
            <v>_Q01040_ACHIEVE</v>
          </cell>
          <cell r="B823" t="str">
            <v>什么？[6fe8ff]你已钓上1条[ffffff]？
不会是你老师帮你钓的吧？要不就是哪条[6fe8ff]瞎了眼的鱼[ffffff]自己送上门来！
哈哈，你现在就为你的幸运而骄傲吧。</v>
          </cell>
        </row>
        <row r="824">
          <cell r="A824" t="str">
            <v>_Q01040_InGame</v>
          </cell>
          <cell r="B824" t="str">
            <v>钓到{Fish_02_01_07}</v>
          </cell>
        </row>
        <row r="825">
          <cell r="A825" t="str">
            <v>_Q01040_INTR</v>
          </cell>
          <cell r="B825" t="str">
            <v>还在做[6fe8ff]钓鱼大师的梦[ffffff]？还想与我赌一局？
就以钓鱼大赛的特定鱼，[6fe8ff]{Fish_02_01_07}[ffffff]来决一胜负吧！以你的实力在短时间内钓[6fe8ff]1条[ffffff]也是很困难的事！</v>
          </cell>
        </row>
        <row r="826">
          <cell r="A826" t="str">
            <v>_Q01040_POST_01_V_9999999999999</v>
          </cell>
          <cell r="B826" t="str">
            <v>切，就用这种[6fe8ff]低级手段[ffffff]，我倒想看看
[6fe8ff]下次[ffffff]还能怎么样。
等着瞧吧。</v>
          </cell>
        </row>
        <row r="827">
          <cell r="A827" t="str">
            <v>_Q01040_POST_02_R_9999999999999</v>
          </cell>
          <cell r="B827" t="str">
            <v>哼，[6fe8ff]失败[ffffff]了还这么多废话。
运气也是实力，懂不懂…
不管怎么说，这次的对决是你
[6fe8ff]赢了[ffffff]了!! 恭喜!</v>
          </cell>
        </row>
        <row r="828">
          <cell r="A828" t="str">
            <v>_Q01040_POST_03_9999999999999</v>
          </cell>
          <cell r="B828" t="str">
            <v>已完成当前地区的主线任务！
任务将会在[6fe8ff]夏威夷岛[ffffff]继续。</v>
          </cell>
        </row>
        <row r="829">
          <cell r="A829" t="str">
            <v>_Q01041</v>
          </cell>
          <cell r="B829" t="str">
            <v>挑衅</v>
          </cell>
        </row>
        <row r="830">
          <cell r="A830" t="str">
            <v>_Q01041_ACHIEVE</v>
          </cell>
          <cell r="B830" t="str">
            <v>呵呵，已经钓了3条？
不会是在向我[6fe8ff]炫耀[ffffff]吧！
什么？想看我的钓况，我可是外加[6fe8ff]3条白匙吻鲟[ffffff]！</v>
          </cell>
        </row>
        <row r="831">
          <cell r="A831" t="str">
            <v>_Q01041_InGame</v>
          </cell>
          <cell r="B831" t="str">
            <v>钓到{Fish_02_02_05}</v>
          </cell>
        </row>
        <row r="832">
          <cell r="A832" t="str">
            <v>_Q01041_INTR</v>
          </cell>
          <cell r="B832" t="str">
            <v>菜鸟，第一次来这里吧？以你的技巧，只有最常见的[6fe8ff]{Fish_02_02_05}[ffffff]才适合你。
别表示不服，有本事钓[6fe8ff]3条[ffffff]来看看。</v>
          </cell>
        </row>
        <row r="833">
          <cell r="A833" t="str">
            <v>_Q01042</v>
          </cell>
          <cell r="B833" t="str">
            <v>只为胜利</v>
          </cell>
        </row>
        <row r="834">
          <cell r="A834" t="str">
            <v>_Q01042_ACHIEVE</v>
          </cell>
          <cell r="B834" t="str">
            <v>看，好像已经有鱼儿上钩了?
你有着比任何人都卓越的
[6fe8ff]潜力[ffffff]。
假以时日，你的[6fe8ff]成就[ffffff]不在你的老师之下。</v>
          </cell>
        </row>
        <row r="835">
          <cell r="A835" t="str">
            <v>_Q01042_InGame</v>
          </cell>
          <cell r="B835" t="str">
            <v>购买{Bait_0003_01}</v>
          </cell>
        </row>
        <row r="836">
          <cell r="A836" t="str">
            <v>_Q01042_INTR</v>
          </cell>
          <cell r="B836" t="str">
            <v>咱们又见面了！
我的商店里[6fe8ff]珍稀鱼[ffffff]一直很受欢迎，想让[6fe8ff]珍稀鱼[ffffff]上钩，[6fe8ff]鱼饵[ffffff]起到了决定性的作用。
购买[6fe8ff]{Bait_0005_01}[ffffff]吧。
会很有帮助的…</v>
          </cell>
        </row>
        <row r="837">
          <cell r="A837" t="str">
            <v>_Q01043</v>
          </cell>
          <cell r="B837" t="str">
            <v>感恩之心</v>
          </cell>
        </row>
        <row r="838">
          <cell r="A838" t="str">
            <v>_Q01043_ACHIEVE</v>
          </cell>
          <cell r="B838" t="str">
            <v>果然比预期的要快多了！
那么[6fe8ff]王大师[ffffff]那么执着于雷哥的原因是什么呢?</v>
          </cell>
        </row>
        <row r="839">
          <cell r="A839" t="str">
            <v>_Q01043_InGame</v>
          </cell>
          <cell r="B839" t="str">
            <v>钓到{Fish_02_02_12}</v>
          </cell>
        </row>
        <row r="840">
          <cell r="A840" t="str">
            <v>_Q01043_INTR</v>
          </cell>
          <cell r="B840" t="str">
            <v>王大师帮助你的原因，或许是因为对你的[6fe8ff]信任[ffffff]吧。
来，咱们先试一下新[6fe8ff]鱼饵[ffffff]的性能。
钓[6fe8ff]3条[ffffff][6fe8ff]{Fish_02_02_12}[ffffff]看看吧!</v>
          </cell>
        </row>
        <row r="841">
          <cell r="A841" t="str">
            <v>_Q01044</v>
          </cell>
          <cell r="B841" t="str">
            <v>好友的邀请</v>
          </cell>
        </row>
        <row r="842">
          <cell r="A842" t="str">
            <v>_Q01044_ACHIEVE</v>
          </cell>
          <cell r="B842" t="str">
            <v xml:space="preserve">你不知道吗? 
[6fe8ff]雷哥[ffffff]以前是个冲浪运动员，后来又迷上了钓鱼，并想蝉联总冠军。
有[6fe8ff]很多选手[ffffff]在路途中便被他羞辱，从而退出比赛。
呵呵…
这也只限于没有本事的人。
</v>
          </cell>
        </row>
        <row r="843">
          <cell r="A843" t="str">
            <v>_Q01044_InGame</v>
          </cell>
          <cell r="B843" t="str">
            <v>钓到{Fish_02_02_13}</v>
          </cell>
        </row>
        <row r="844">
          <cell r="A844" t="str">
            <v>_Q01044_INTR</v>
          </cell>
          <cell r="B844" t="str">
            <v>我的一位朋友想吃[6fe8ff]{Fish_02_02_13}肉片[ffffff]。
你能帮我钓[6fe8ff]3条{Fish_02_02_13}[ffffff]吗？
至于雷哥，你不要在意他，虽然他天赋异禀，但是[6fe8ff]过于傲气[ffffff]。这种人不太适合做冠军。</v>
          </cell>
        </row>
        <row r="845">
          <cell r="A845" t="str">
            <v>_Q01045</v>
          </cell>
          <cell r="B845" t="str">
            <v>从始至终</v>
          </cell>
        </row>
        <row r="846">
          <cell r="A846" t="str">
            <v>_Q01045_ACHIEVE</v>
          </cell>
          <cell r="B846" t="str">
            <v>不错，不错，孺子可教也！
你的潜力完全[6fe8ff]不亚于当年的我[ffffff]。
真希望你不是水手的弟子。</v>
          </cell>
        </row>
        <row r="847">
          <cell r="A847" t="str">
            <v>_Q01045_InGame</v>
          </cell>
          <cell r="B847" t="str">
            <v>钓到{Fish_02_02_03}</v>
          </cell>
        </row>
        <row r="848">
          <cell r="A848" t="str">
            <v>_Q01045_INTR</v>
          </cell>
          <cell r="B848" t="str">
            <v>你就是[6fe8ff]水手的弟子[ffffff]？哈哈，那老家伙眼光还不错！
刚看你垂钓，对[6fe8ff]抛竿的力度[ffffff]掌握还差点！这样鱼很容易跳脱的。
如果你按我的方法，绝对能钓到[6fe8ff]2条{Fish_02_02_03}[ffffff]!</v>
          </cell>
        </row>
        <row r="849">
          <cell r="A849" t="str">
            <v>_Q01045_POST_01_V_9999999999999</v>
          </cell>
          <cell r="B849" t="str">
            <v>应该说是[ffffff]自认为让人[6fe8ff]回忆[ffffff]鱼吗? 哈哈。
喜欢背鳍的话，小时候[6fe8ff]哥哥[ffffff]喜欢的鱼…</v>
          </cell>
        </row>
        <row r="850">
          <cell r="A850" t="str">
            <v>_Q01046</v>
          </cell>
          <cell r="B850" t="str">
            <v>生命的速度</v>
          </cell>
        </row>
        <row r="851">
          <cell r="A851" t="str">
            <v>_Q01046_ACHIEVE</v>
          </cell>
          <cell r="B851" t="str">
            <v>再旺盛的生命，都有[6fe8ff]它们的缺陷[ffffff]，找到它们的缺陷，一招制敌。唯有这样才能在[6fe8ff]最短的时间内[ffffff]钓出大鱼。</v>
          </cell>
        </row>
        <row r="852">
          <cell r="A852" t="str">
            <v>_Q01046_InGame</v>
          </cell>
          <cell r="B852" t="str">
            <v>150秒以内钓到</v>
          </cell>
        </row>
        <row r="853">
          <cell r="A853" t="str">
            <v>_Q01046_INTR</v>
          </cell>
          <cell r="B853" t="str">
            <v>我是谁？
当年一个小小的失误，我便再也[6fe8ff]无法手握钓竿[ffffff]。这就是命运，现在从你身上仿佛看到当年的自己，因此决定给你上一课。
鱼的[6fe8ff]速度就是生命[ffffff]!你能在鱼上钩后[6fe8ff]150秒以内[ffffff]将鱼钓上岸吗?</v>
          </cell>
        </row>
        <row r="854">
          <cell r="A854" t="str">
            <v>_Q01047</v>
          </cell>
          <cell r="B854" t="str">
            <v>压制生命</v>
          </cell>
        </row>
        <row r="855">
          <cell r="A855" t="str">
            <v>_Q01047_ACHIEVE</v>
          </cell>
          <cell r="B855" t="str">
            <v>有[6fe8ff]效果[ffffff]了?
对… 就是这样。
为了活下去在水流中挣扎，这是[6fe8ff]所有鱼的特性[ffffff]！</v>
          </cell>
        </row>
        <row r="856">
          <cell r="A856" t="str">
            <v>_Q01047_InGame</v>
          </cell>
          <cell r="B856" t="str">
            <v>钓到{Fish_02_02_07}</v>
          </cell>
        </row>
        <row r="857">
          <cell r="A857" t="str">
            <v>_Q01047_INTR</v>
          </cell>
          <cell r="B857" t="str">
            <v>这就是[6fe8ff]生命速度[ffffff]吗？感觉与你老师的理念不一样....
可能[6fe8ff]{Fish_02_02_07}[ffffff]就是为了练习[6fe8ff]速度[ffffff]训练而生的。试着钓[ffffff][6fe8ff]2条[ffffff]应该有自己的理解。</v>
          </cell>
        </row>
        <row r="858">
          <cell r="A858" t="str">
            <v>_Q01048</v>
          </cell>
          <cell r="B858" t="str">
            <v>高强度训练</v>
          </cell>
        </row>
        <row r="859">
          <cell r="A859" t="str">
            <v>_Q01048_ACHIEVE</v>
          </cell>
          <cell r="B859" t="str">
            <v>哇!两天没见[6fe8ff]进步这么快[ffffff]。
之前我还担心，能不能做到呢。
现在不会再被雷哥无视了。
把这个好消息[6fe8ff]告诉你老师[ffffff]怎么样?</v>
          </cell>
        </row>
        <row r="860">
          <cell r="A860" t="str">
            <v>_Q01048_InGame</v>
          </cell>
          <cell r="B860" t="str">
            <v>140秒内钓到</v>
          </cell>
        </row>
        <row r="861">
          <cell r="A861" t="str">
            <v>_Q01048_INTR</v>
          </cell>
          <cell r="B861" t="str">
            <v>原来如此。速度果然也很重要啊。
按照[6fe8ff]水手大师[ffffff]说的，通过练习可以提高速度。
如果能在[6fe8ff]140秒内钓到鱼[ffffff]，应该再也不会输了！</v>
          </cell>
        </row>
        <row r="862">
          <cell r="A862" t="str">
            <v>_Q01049</v>
          </cell>
          <cell r="B862" t="str">
            <v>理念</v>
          </cell>
        </row>
        <row r="863">
          <cell r="A863" t="str">
            <v>_Q01049_ACHIEVE</v>
          </cell>
          <cell r="B863" t="str">
            <v xml:space="preserve">这算什么…
是谁让你这样钓鱼的？
我跟你说过多少次，钓鱼不是[6fe8ff]竞争[ffffff]，是要[6fe8ff]悠闲[ffffff]...
是什么让你的心动摇了?
[6fe8ff]这种技术[ffffff]到底是从那里学会的? </v>
          </cell>
        </row>
        <row r="864">
          <cell r="A864" t="str">
            <v>_Q01049_InGame</v>
          </cell>
          <cell r="B864" t="str">
            <v>钓到{Fish_02_02_11}</v>
          </cell>
        </row>
        <row r="865">
          <cell r="A865" t="str">
            <v>_Q01049_INTR</v>
          </cell>
          <cell r="B865" t="str">
            <v>听说你[6fe8ff]得到高人指点[ffffff]了？
无论如何不要改变自己的初心，更不要改变你一直[6fe8ff]坚持的理念[ffffff]，钓鱼如此，做人也如此。
尝试着去钓[6fe8ff]1条{Fish_02_02_11}[ffffff]吧。
我想看看你最近学的东西。</v>
          </cell>
        </row>
        <row r="866">
          <cell r="A866" t="str">
            <v>_Q01050</v>
          </cell>
          <cell r="B866" t="str">
            <v>错误的手法</v>
          </cell>
        </row>
        <row r="867">
          <cell r="A867" t="str">
            <v>_Q01050_ACHIEVE</v>
          </cell>
          <cell r="B867" t="str">
            <v>黑山的确是一个让人[6fe8ff]尊敬的对手[ffffff]，他输给我的原因便是他的自以为是，他一直认为可以[6fe8ff]掌控生命[ffffff]，就像他对你说的那样，生命的速度，怎知，[6fe8ff]生命[ffffff]是大自然的杰作，没有那个人能够对其进行改变。</v>
          </cell>
        </row>
        <row r="868">
          <cell r="A868" t="str">
            <v>_Q01050_INTR</v>
          </cell>
          <cell r="B868" t="str">
            <v>什么？ 是[6fe8ff]黑山[ffffff]? 
他居然来找你，还教你钓鱼技巧？
他可是我遇到的一个[6fe8ff]劲敌[ffffff]，后来被我击败，再也没拿过钓竿。
既然他教你[6fe8ff]生命速度[ffffff]，那便钓1条。[6fe8ff]{Fish_02_02_14}[ffffff]让老师看看。</v>
          </cell>
        </row>
        <row r="869">
          <cell r="A869" t="str">
            <v>_Q01051</v>
          </cell>
          <cell r="B869" t="str">
            <v>敬畏生命</v>
          </cell>
        </row>
        <row r="870">
          <cell r="A870" t="str">
            <v>_Q01051_ACHIEVE</v>
          </cell>
          <cell r="B870" t="str">
            <v>想要成为[6fe8ff]顶尖的钓鱼大师[ffffff]，就必须顺从生命，只有如此你的[6fe8ff]境界[ffffff]才能提升。</v>
          </cell>
        </row>
        <row r="871">
          <cell r="A871" t="str">
            <v>_Q01051_InGame</v>
          </cell>
          <cell r="B871" t="str">
            <v>钓到{Fish_02_03_07}</v>
          </cell>
        </row>
        <row r="872">
          <cell r="A872" t="str">
            <v>_Q01051_INTR</v>
          </cell>
          <cell r="B872" t="str">
            <v>生命的速度是要[6fe8ff]敬畏生命[ffffff]，它们为求生而努力的挣扎，这是一切[6fe8ff]生命的本性[ffffff]，如果你使用蛮力，那么你的境界将止步于此了。
钓[6fe8ff]3条鲇鱼[ffffff]应该上手了吧?</v>
          </cell>
        </row>
        <row r="873">
          <cell r="A873" t="str">
            <v>_Q01052</v>
          </cell>
          <cell r="B873" t="str">
            <v>前进的障碍</v>
          </cell>
        </row>
        <row r="874">
          <cell r="A874" t="str">
            <v>_Q01052_ACHIEVE</v>
          </cell>
          <cell r="B874" t="str">
            <v>[6fe8ff]怒气技能[ffffff]使用的很熟练，明明就是个钓鱼大师嘛！
现在就算跟[6fe8ff]雷哥[ffffff]比赛也能赢吧…</v>
          </cell>
        </row>
        <row r="875">
          <cell r="A875" t="str">
            <v>_Q01052_InGame</v>
          </cell>
          <cell r="B875" t="str">
            <v>使用怒气技能</v>
          </cell>
        </row>
        <row r="876">
          <cell r="A876" t="str">
            <v>_Q01052_INTR</v>
          </cell>
          <cell r="B876" t="str">
            <v>水手要你尽快[6fe8ff]改掉不好的陋习[ffffff]，因此必须要不断的通过练习来改进。
使用[6fe8ff]怒气技能[ffffff]是改变的第一步，你现在去使用[6fe8ff]5次怒气技能[ffffff]吧。</v>
          </cell>
        </row>
        <row r="877">
          <cell r="A877" t="str">
            <v>_Q01053</v>
          </cell>
          <cell r="B877" t="str">
            <v>技术的倒退</v>
          </cell>
        </row>
        <row r="878">
          <cell r="A878" t="str">
            <v>_Q01053_ACHIEVE</v>
          </cell>
          <cell r="B878" t="str">
            <v>你[6fe8ff]又失败[ffffff]了，我就说过，你不是我的对手。
看你[6fe8ff]唯唯诺诺[ffffff]的样子，还不如以前，是谁将你变成了这个样子？</v>
          </cell>
        </row>
        <row r="879">
          <cell r="A879" t="str">
            <v>_Q01053_InGame</v>
          </cell>
          <cell r="B879" t="str">
            <v>130秒内钓到{Fish_02_03_04}</v>
          </cell>
        </row>
        <row r="880">
          <cell r="A880" t="str">
            <v>_Q01053_INTR</v>
          </cell>
          <cell r="B880" t="str">
            <v>哟，你还真是执着。这是在向冠军[6fe8ff]挑战[ffffff]吗？
既然如此! 我便再给你展示一下[6fe8ff]冠军[ffffff]的风采。
敢不敢比一下谁能在[6fe8ff]130秒内钓到{Fish_02_03_04}[ffffff]吗?</v>
          </cell>
        </row>
        <row r="881">
          <cell r="A881" t="str">
            <v>_Q01054</v>
          </cell>
          <cell r="B881" t="str">
            <v>好的装备</v>
          </cell>
        </row>
        <row r="882">
          <cell r="A882" t="str">
            <v>_Q01054_ACHIEVE</v>
          </cell>
          <cell r="B882" t="str">
            <v>哦~ [6fe8ff]做的很好[ffffff]！
是不是感觉比以前要强多了? 
来，去试一下[6fe8ff]新的钓竿[ffffff]吧。</v>
          </cell>
        </row>
        <row r="883">
          <cell r="A883" t="str">
            <v>_Q01054_InGame</v>
          </cell>
          <cell r="B883" t="str">
            <v>装备{Rod_0008_01}</v>
          </cell>
        </row>
        <row r="884">
          <cell r="A884" t="str">
            <v>_Q01054_INTR</v>
          </cell>
          <cell r="B884" t="str">
            <v>又输了? 这个就[6fe8ff]不仅仅[ffffff]是技术的问题了啊…
在装备中，也有很多特殊的东西。他们都可以[6fe8ff]提升你的实力[ffffff]，如果你想打败雷哥，我倒很乐意帮你。
装备[6fe8ff]{Rod_0008_01}[ffffff]以上级别的道具看看吧?</v>
          </cell>
        </row>
        <row r="885">
          <cell r="A885" t="str">
            <v>_Q01055</v>
          </cell>
          <cell r="B885" t="str">
            <v>新的开始</v>
          </cell>
        </row>
        <row r="886">
          <cell r="A886" t="str">
            <v>_Q01055_ACHIEVE</v>
          </cell>
          <cell r="B886" t="str">
            <v>不错哦，相信你通过[6fe8ff]装备的提升[ffffff]加上你的[6fe8ff]努力和技巧[ffffff]，一定可以超过雷哥的。</v>
          </cell>
        </row>
        <row r="887">
          <cell r="A887" t="str">
            <v>_Q01055_InGame</v>
          </cell>
          <cell r="B887" t="str">
            <v>钓到{Fish_02_03_14}</v>
          </cell>
        </row>
        <row r="888">
          <cell r="A888" t="str">
            <v>_Q01055_INTR</v>
          </cell>
          <cell r="B888" t="str">
            <v>来，新的钓竿[6fe8ff]装备[ffffff]好了，赶紧去体验手感吧，给你个任务，钓[6fe8ff]2条{Fish_02_03_14}[ffffff]试试。</v>
          </cell>
        </row>
        <row r="889">
          <cell r="A889" t="str">
            <v>_Q01056</v>
          </cell>
          <cell r="B889" t="str">
            <v>焦躁的心</v>
          </cell>
        </row>
        <row r="890">
          <cell r="A890" t="str">
            <v>_Q01056_ACHIEVE</v>
          </cell>
          <cell r="B890" t="str">
            <v>对，就是这样，[6fe8ff]不急不躁[ffffff]。很优雅的将它拖到岸边。</v>
          </cell>
        </row>
        <row r="891">
          <cell r="A891" t="str">
            <v>_Q01056_InGame</v>
          </cell>
          <cell r="B891" t="str">
            <v>坚持40秒以上并钓到</v>
          </cell>
        </row>
        <row r="892">
          <cell r="A892" t="str">
            <v>_Q01056_INTR</v>
          </cell>
          <cell r="B892" t="str">
            <v>你最近看起来[6fe8ff]很焦躁[ffffff]，总想快速的将鱼钓上来。
是因为与[6fe8ff]雷哥[ffffff]的对决吗? 
你必须放慢垂钓速度，能坚持[6fe8ff]40秒以上[ffffff]将鱼钓上来吗？</v>
          </cell>
        </row>
        <row r="893">
          <cell r="A893" t="str">
            <v>_Q01057</v>
          </cell>
          <cell r="B893" t="str">
            <v>把握细节</v>
          </cell>
        </row>
        <row r="894">
          <cell r="A894" t="str">
            <v>_Q01057_ACHIEVE</v>
          </cell>
          <cell r="B894" t="str">
            <v>好。理解的很透彻嘛…
我[6fe8ff]再啰嗦[ffffff]一次。
有一点一定要记住。
过度对[6fe8ff]胜利的渴望[ffffff]反而会
引来[6fe8ff]更多的失误[ffffff]…</v>
          </cell>
        </row>
        <row r="895">
          <cell r="A895" t="str">
            <v>_Q01057_InGame</v>
          </cell>
          <cell r="B895" t="str">
            <v>坚持60秒以上并钓到{Fish_02_03_09}</v>
          </cell>
        </row>
        <row r="896">
          <cell r="A896" t="str">
            <v>_Q01057_INTR</v>
          </cell>
          <cell r="B896" t="str">
            <v>钓鱼一定要稳，只有稳才能[6fe8ff]控制鱼的节奏[ffffff]，你现在钓鱼过于急躁。
来，试着放慢钓鱼速度，坚持[6fe8ff]60秒以上并钓到{Fish_02_03_09}[ffffff]。</v>
          </cell>
        </row>
        <row r="897">
          <cell r="A897" t="str">
            <v>_Q01058</v>
          </cell>
          <cell r="B897" t="str">
            <v>心语</v>
          </cell>
        </row>
        <row r="898">
          <cell r="A898" t="str">
            <v>_Q01058_ACHIEVE</v>
          </cell>
          <cell r="B898" t="str">
            <v>钓鱼是[6fe8ff]耐心与恒心[ffffff]的结合，所以一定要坚持下去。</v>
          </cell>
        </row>
        <row r="899">
          <cell r="A899" t="str">
            <v>_Q01058_INTR</v>
          </cell>
          <cell r="B899" t="str">
            <v>我希望你能真正的[6fe8ff]喜欢[ffffff][6fe8ff]钓鱼本身的乐趣[ffffff]。
就像我以前那样…
现在重新领悟，钓[6fe8ff]20条[ffffff]应该就会明白了。
就像你第一次感觉到[6fe8ff]钓鱼的乐趣[ffffff]一样…</v>
          </cell>
        </row>
        <row r="900">
          <cell r="A900" t="str">
            <v>_Q01059</v>
          </cell>
          <cell r="B900" t="str">
            <v>尝试钓鲤鱼</v>
          </cell>
        </row>
        <row r="901">
          <cell r="A901" t="str">
            <v>_Q01059_ACHIEVE</v>
          </cell>
          <cell r="B901" t="str">
            <v>你知道[6fe8ff]爱好钓鱼[ffffff]的人有多优雅吗？
连激烈的[6fe8ff]对决[ffffff]也像梦境里一样慢慢的…看着很自然。</v>
          </cell>
        </row>
        <row r="902">
          <cell r="A902" t="str">
            <v>_Q01059_InGame</v>
          </cell>
          <cell r="B902" t="str">
            <v>钓到{Fish_02_01_02}</v>
          </cell>
        </row>
        <row r="903">
          <cell r="A903" t="str">
            <v>_Q01059_INTR</v>
          </cell>
          <cell r="B903" t="str">
            <v>以你现在的能力，挑战一下[6fe8ff]红鲤[ffffff]应该也可以了！
去尝试钓[6fe8ff]1条{Fish_02_03_08}[ffffff]。</v>
          </cell>
        </row>
        <row r="904">
          <cell r="A904" t="str">
            <v>_Q01060</v>
          </cell>
          <cell r="B904" t="str">
            <v>晴天的彩虹</v>
          </cell>
        </row>
        <row r="905">
          <cell r="A905" t="str">
            <v>_Q01060_ACHIEVE</v>
          </cell>
          <cell r="B905" t="str">
            <v>我真是小看你了！
也许你没有我想象的那么差!</v>
          </cell>
        </row>
        <row r="906">
          <cell r="A906" t="str">
            <v>_Q01060_InGame</v>
          </cell>
          <cell r="B906" t="str">
            <v>钓到{Fish_02_03_02}</v>
          </cell>
        </row>
        <row r="907">
          <cell r="A907" t="str">
            <v>_Q01060_INTR</v>
          </cell>
          <cell r="B907" t="str">
            <v>我说菜鸟，学着去接受现实吧，别摆出那[6fe8ff]不屑[ffffff]的样子。
上届[6fe8ff]钓鱼大会[ffffff]的重点是[6fe8ff]{Fish_02_03_02}[ffffff]。
要跟我比一下谁能钓到[6fe8ff]{Fish_02_03_02}[ffffff]吗?
钓[6fe8ff]1条[ffffff]就应该够了。</v>
          </cell>
        </row>
        <row r="908">
          <cell r="A908" t="str">
            <v>_Quest_DailyTitle</v>
          </cell>
          <cell r="B908" t="str">
            <v>每日任务</v>
          </cell>
        </row>
        <row r="909">
          <cell r="A909" t="str">
            <v>_Quest_MainComplete_0101</v>
          </cell>
          <cell r="B909" t="str">
            <v>恭喜
已完成{0}的所有任务</v>
          </cell>
        </row>
        <row r="910">
          <cell r="A910" t="str">
            <v>_Quest_MainTitle</v>
          </cell>
          <cell r="B910" t="str">
            <v>主线任务</v>
          </cell>
        </row>
        <row r="911">
          <cell r="A911" t="str">
            <v>_Quest_RewardTitle</v>
          </cell>
          <cell r="B911" t="str">
            <v>任务奖励</v>
          </cell>
        </row>
        <row r="912">
          <cell r="A912" t="str">
            <v>_QuestComplete</v>
          </cell>
          <cell r="B912" t="str">
            <v>已完成</v>
          </cell>
        </row>
        <row r="913">
          <cell r="A913" t="str">
            <v>_QuestComplete_ByCash</v>
          </cell>
          <cell r="B913" t="str">
            <v>使用{0}钻石完成</v>
          </cell>
        </row>
        <row r="914">
          <cell r="A914" t="str">
            <v>_QuestComplete_Wait</v>
          </cell>
          <cell r="B914" t="str">
            <v>处理中</v>
          </cell>
        </row>
        <row r="915">
          <cell r="A915" t="str">
            <v>_QuestComplete_WaitFail_NotEnoughJewel</v>
          </cell>
          <cell r="B915" t="str">
            <v>钻石不足</v>
          </cell>
        </row>
        <row r="916">
          <cell r="A916" t="str">
            <v>_QuestComplete_WaitTitle</v>
          </cell>
          <cell r="B916" t="str">
            <v>完成任务</v>
          </cell>
        </row>
        <row r="917">
          <cell r="A917" t="str">
            <v>_QuestDaily_RefreshAsk</v>
          </cell>
          <cell r="B917" t="str">
            <v>要使用[b4fece]1钻石[ffffff]立即刷新吗？</v>
          </cell>
        </row>
        <row r="918">
          <cell r="A918" t="str">
            <v>_QuestDesc_Aqua</v>
          </cell>
          <cell r="B918" t="str">
            <v>请把[6fe8ff]{0}条[ffffff][6fe8ff]鱼[ffffff]放入水族箱。</v>
          </cell>
        </row>
        <row r="919">
          <cell r="A919" t="str">
            <v>_QuestDesc_CatchAny</v>
          </cell>
          <cell r="B919" t="str">
            <v>尝试着钓[6fe8ff]{0}条[ffffff][6fe8ff]鱼[ffffff]。</v>
          </cell>
        </row>
        <row r="920">
          <cell r="A920" t="str">
            <v>_QuestDesc_Combo</v>
          </cell>
          <cell r="B920" t="str">
            <v>成功[6fe8ff]进行{1}次{0}连击[ffffff]吧。
连击可以通过[6fe8ff]长按[ffffff][6fe8ff]卷线轮[ffffff]触发。</v>
          </cell>
        </row>
        <row r="921">
          <cell r="A921" t="str">
            <v>_QuestDesc_Dragging</v>
          </cell>
          <cell r="B921" t="str">
            <v>请[6fe8ff]使用{0}次[ffffff][6fe8ff]拽钓[ffffff]。</v>
          </cell>
        </row>
        <row r="922">
          <cell r="A922" t="str">
            <v>_QuestDesc_FishSizeCatchAny</v>
          </cell>
          <cell r="B922" t="str">
            <v>请钓1条[6fe8ff]{0}千克以上[ffffff]的[6fe8ff]鱼[ffffff]。</v>
          </cell>
        </row>
        <row r="923">
          <cell r="A923" t="str">
            <v>_QuestDesc_Gold</v>
          </cell>
          <cell r="B923" t="str">
            <v>请积攒[6fe8ff]{0}金币[ffffff]。</v>
          </cell>
        </row>
        <row r="924">
          <cell r="A924" t="str">
            <v>_QuestDesc_RareDown</v>
          </cell>
          <cell r="B924" t="str">
            <v>请钓[6fe8ff]{1}条[ffffff][6fe8ff]{0}星级[ffffff]以下的鱼。</v>
          </cell>
        </row>
        <row r="925">
          <cell r="A925" t="str">
            <v>_QuestDesc_RareUp</v>
          </cell>
          <cell r="B925" t="str">
            <v>请钓[6fe8ff]{1}条[ffffff][6fe8ff]{0}星级[ffffff]以上的鱼。</v>
          </cell>
        </row>
        <row r="926">
          <cell r="A926" t="str">
            <v>_QuestDesc_StunSkill</v>
          </cell>
          <cell r="B926" t="str">
            <v>请对[6fe8ff]怒气技能[ffffff]进行反复练习。</v>
          </cell>
        </row>
        <row r="927">
          <cell r="A927" t="str">
            <v>_QuestExcuteErrorMapDesc</v>
          </cell>
          <cell r="B927" t="str">
            <v>不是[ffffff]每日任务执行地区。
可以在[6fe8ff]{0}[ffffff]完成。</v>
          </cell>
        </row>
        <row r="928">
          <cell r="A928" t="str">
            <v>_QuestExcuteMap</v>
          </cell>
          <cell r="B928" t="str">
            <v>执行地区：</v>
          </cell>
        </row>
        <row r="929">
          <cell r="A929" t="str">
            <v>_QuestExcuteMapAll</v>
          </cell>
          <cell r="B929" t="str">
            <v>所有地区</v>
          </cell>
        </row>
        <row r="930">
          <cell r="A930" t="str">
            <v>_QuestLock</v>
          </cell>
          <cell r="B930" t="str">
            <v>已锁</v>
          </cell>
        </row>
        <row r="931">
          <cell r="A931" t="str">
            <v>_QuestReward</v>
          </cell>
          <cell r="B931" t="str">
            <v>奖励说明：</v>
          </cell>
        </row>
        <row r="932">
          <cell r="A932" t="str">
            <v>_QuestRewardExp</v>
          </cell>
          <cell r="B932" t="str">
            <v>获得{0}</v>
          </cell>
        </row>
        <row r="933">
          <cell r="A933" t="str">
            <v>_QuestRewardGold</v>
          </cell>
          <cell r="B933" t="str">
            <v>{0}金币</v>
          </cell>
        </row>
        <row r="934">
          <cell r="A934" t="str">
            <v>_QuestRewardItem</v>
          </cell>
          <cell r="B934" t="str">
            <v>获得{0}</v>
          </cell>
        </row>
        <row r="935">
          <cell r="A935" t="str">
            <v>_QuestRewardJewel</v>
          </cell>
          <cell r="B935" t="str">
            <v>{0}钻石</v>
          </cell>
        </row>
        <row r="936">
          <cell r="A936" t="str">
            <v>_QuestRunning</v>
          </cell>
          <cell r="B936" t="str">
            <v>进行中</v>
          </cell>
        </row>
        <row r="937">
          <cell r="A937" t="str">
            <v>_QuestTarget_AquaBuyAny</v>
          </cell>
          <cell r="B937" t="str">
            <v>购买一个水族箱</v>
          </cell>
        </row>
        <row r="938">
          <cell r="A938" t="str">
            <v>_QuestTarget_AquaBuyNamed</v>
          </cell>
          <cell r="B938" t="str">
            <v>购买{0}水族箱</v>
          </cell>
        </row>
        <row r="939">
          <cell r="A939" t="str">
            <v>_QuestTarget_AquaExtendAny</v>
          </cell>
          <cell r="B939" t="str">
            <v>扩大一个水族箱</v>
          </cell>
        </row>
        <row r="940">
          <cell r="A940" t="str">
            <v>_QuestTarget_AquaExtendNamed</v>
          </cell>
          <cell r="B940" t="str">
            <v>扩大{0}</v>
          </cell>
        </row>
        <row r="941">
          <cell r="A941" t="str">
            <v>_QuestTarget_AquaPushAny</v>
          </cell>
          <cell r="B941" t="str">
            <v>将任意鱼放入水族箱</v>
          </cell>
        </row>
        <row r="942">
          <cell r="A942" t="str">
            <v>_QuestTarget_AquaPushNamed</v>
          </cell>
          <cell r="B942" t="str">
            <v>将{0}放入水族箱</v>
          </cell>
        </row>
        <row r="943">
          <cell r="A943" t="str">
            <v>_QuestTarget_BoxSuccess</v>
          </cell>
          <cell r="B943" t="str">
            <v>打开宝箱</v>
          </cell>
        </row>
        <row r="944">
          <cell r="A944" t="str">
            <v>_QuestTarget_Catch</v>
          </cell>
          <cell r="B944" t="str">
            <v>钓到{0}</v>
          </cell>
        </row>
        <row r="945">
          <cell r="A945" t="str">
            <v>_QuestTarget_CatchAny</v>
          </cell>
          <cell r="B945" t="str">
            <v>钓鱼</v>
          </cell>
        </row>
        <row r="946">
          <cell r="A946" t="str">
            <v>_QuestTarget_Combo</v>
          </cell>
          <cell r="B946" t="str">
            <v>{0}连击成功！</v>
          </cell>
        </row>
        <row r="947">
          <cell r="A947" t="str">
            <v>_QuestTarget_EquipLeveUp</v>
          </cell>
          <cell r="B947" t="str">
            <v>装备{0} 等级以上的装备，好兴奋呀！</v>
          </cell>
        </row>
        <row r="948">
          <cell r="A948" t="str">
            <v>_QuestTarget_EquipNamed</v>
          </cell>
          <cell r="B948" t="str">
            <v>装备{0}</v>
          </cell>
        </row>
        <row r="949">
          <cell r="A949" t="str">
            <v>_QuestTarget_FishSizeCatchAny</v>
          </cell>
          <cell r="B949" t="str">
            <v>钓到{0}千克以上的鱼！</v>
          </cell>
        </row>
        <row r="950">
          <cell r="A950" t="str">
            <v>_QuestTarget_Gold</v>
          </cell>
          <cell r="B950" t="str">
            <v>积攒金币</v>
          </cell>
        </row>
        <row r="951">
          <cell r="A951" t="str">
            <v>_QuestTarget_ItemBuy</v>
          </cell>
          <cell r="B951" t="str">
            <v>购买{0}</v>
          </cell>
        </row>
        <row r="952">
          <cell r="A952" t="str">
            <v>_QuestTarget_MeterInside</v>
          </cell>
          <cell r="B952" t="str">
            <v>在{0}米内钓到鱼!</v>
          </cell>
        </row>
        <row r="953">
          <cell r="A953" t="str">
            <v>_QuestTarget_MeterInsideNamed</v>
          </cell>
          <cell r="B953" t="str">
            <v>在{0}米内钓到{1}！</v>
          </cell>
        </row>
        <row r="954">
          <cell r="A954" t="str">
            <v>_QuestTarget_MeterOutside</v>
          </cell>
          <cell r="B954" t="str">
            <v>在{0}米以上钓到鱼！</v>
          </cell>
        </row>
        <row r="955">
          <cell r="A955" t="str">
            <v>_QuestTarget_MeterOutsideNamed</v>
          </cell>
          <cell r="B955" t="str">
            <v>在{0}米以上钓到{1}！</v>
          </cell>
        </row>
        <row r="956">
          <cell r="A956" t="str">
            <v>_QuestTarget_NilStun</v>
          </cell>
          <cell r="B956" t="str">
            <v>在没有怒气技能下钓到鱼！</v>
          </cell>
        </row>
        <row r="957">
          <cell r="A957" t="str">
            <v>_QuestTarget_NilStunNamed</v>
          </cell>
          <cell r="B957" t="str">
            <v>在没有怒气技能下钓到{0}！</v>
          </cell>
        </row>
        <row r="958">
          <cell r="A958" t="str">
            <v>_QuestTarget_RareDown</v>
          </cell>
          <cell r="B958" t="str">
            <v>钓到{0}星级以下的鱼</v>
          </cell>
        </row>
        <row r="959">
          <cell r="A959" t="str">
            <v>_QuestTarget_RareUp</v>
          </cell>
          <cell r="B959" t="str">
            <v>钓{0}星级以上的鱼！</v>
          </cell>
        </row>
        <row r="960">
          <cell r="A960" t="str">
            <v>_QuestTarget_SecondDown</v>
          </cell>
          <cell r="B960" t="str">
            <v>{0} 秒内钓到鱼！</v>
          </cell>
        </row>
        <row r="961">
          <cell r="A961" t="str">
            <v>_QuestTarget_SecondDownNamed</v>
          </cell>
          <cell r="B961" t="str">
            <v>{0} 秒内钓到{1}！</v>
          </cell>
        </row>
        <row r="962">
          <cell r="A962" t="str">
            <v>_QuestTarget_SecondUp</v>
          </cell>
          <cell r="B962" t="str">
            <v>{0}秒以上钓到鱼！</v>
          </cell>
        </row>
        <row r="963">
          <cell r="A963" t="str">
            <v>_QuestTarget_SecondUpNamed</v>
          </cell>
          <cell r="B963" t="str">
            <v>{0} 秒以上钓到{1}！</v>
          </cell>
        </row>
        <row r="964">
          <cell r="A964" t="str">
            <v>_QuestTarget_Skill</v>
          </cell>
          <cell r="B964" t="str">
            <v>使用拽钓！</v>
          </cell>
        </row>
        <row r="965">
          <cell r="A965" t="str">
            <v>_QuestTarget_Skill2</v>
          </cell>
          <cell r="B965" t="str">
            <v>使用拽钓和怒气技能！</v>
          </cell>
        </row>
        <row r="966">
          <cell r="A966" t="str">
            <v>_QuestTarget_Stun</v>
          </cell>
          <cell r="B966" t="str">
            <v>使用怒气技能！</v>
          </cell>
        </row>
        <row r="967">
          <cell r="A967" t="str">
            <v>_QuestTarget_Upgrade</v>
          </cell>
          <cell r="B967" t="str">
            <v>强化道具</v>
          </cell>
        </row>
        <row r="968">
          <cell r="A968" t="str">
            <v>_QuestTarget_UpgradeNamed</v>
          </cell>
          <cell r="B968" t="str">
            <v>强化{0}装备</v>
          </cell>
        </row>
        <row r="969">
          <cell r="A969" t="str">
            <v>_Refresh</v>
          </cell>
          <cell r="B969" t="str">
            <v>刷新</v>
          </cell>
        </row>
        <row r="970">
          <cell r="A970" t="str">
            <v>_RepairDesc</v>
          </cell>
          <cell r="B970" t="str">
            <v>[6fe8ff]维修[ffffff][6fe8ff]需要[ffffff][fefdb8]{0}金币[ffffff]。</v>
          </cell>
        </row>
        <row r="971">
          <cell r="A971" t="str">
            <v>_Reward</v>
          </cell>
          <cell r="B971" t="str">
            <v>奖励</v>
          </cell>
        </row>
        <row r="972">
          <cell r="A972" t="str">
            <v>_RewardComplete</v>
          </cell>
          <cell r="B972" t="str">
            <v>奖励完毕</v>
          </cell>
        </row>
        <row r="973">
          <cell r="A973" t="str">
            <v>_RodOption_Buy_Desc</v>
          </cell>
          <cell r="B973" t="str">
            <v>购买了道具。</v>
          </cell>
        </row>
        <row r="974">
          <cell r="A974" t="str">
            <v>_RodOption_Chest_Desc</v>
          </cell>
          <cell r="B974" t="str">
            <v>已获得道具。</v>
          </cell>
        </row>
        <row r="975">
          <cell r="A975" t="str">
            <v>_Sell</v>
          </cell>
          <cell r="B975" t="str">
            <v>出售</v>
          </cell>
        </row>
        <row r="976">
          <cell r="A976" t="str">
            <v>_SellePrice</v>
          </cell>
          <cell r="B976" t="str">
            <v>出售价格</v>
          </cell>
        </row>
        <row r="977">
          <cell r="A977" t="str">
            <v>_Shop_-&gt;</v>
          </cell>
          <cell r="B977" t="str">
            <v>→</v>
          </cell>
        </row>
        <row r="978">
          <cell r="A978" t="str">
            <v>_Shop_Base_Title</v>
          </cell>
          <cell r="B978" t="str">
            <v>基本等级</v>
          </cell>
        </row>
        <row r="979">
          <cell r="A979" t="str">
            <v>_Shop_Buy</v>
          </cell>
          <cell r="B979" t="str">
            <v>购买</v>
          </cell>
        </row>
        <row r="980">
          <cell r="A980" t="str">
            <v>_Shop_BuyBag</v>
          </cell>
          <cell r="B980" t="str">
            <v>购买新背包</v>
          </cell>
        </row>
        <row r="981">
          <cell r="A981" t="str">
            <v>_Shop_BuyBagSuccess</v>
          </cell>
          <cell r="B981" t="str">
            <v>已扩大背包。</v>
          </cell>
        </row>
        <row r="982">
          <cell r="A982" t="str">
            <v>_Shop_BuyBagTitle</v>
          </cell>
          <cell r="B982" t="str">
            <v>扩大背包</v>
          </cell>
        </row>
        <row r="983">
          <cell r="A983" t="str">
            <v>_Shop_BuyGoldTitle</v>
          </cell>
          <cell r="B983" t="str">
            <v>用金币购买道具</v>
          </cell>
        </row>
        <row r="984">
          <cell r="A984" t="str">
            <v>_Shop_BuyJewelTitle</v>
          </cell>
          <cell r="B984" t="str">
            <v>用钻石购买道具</v>
          </cell>
        </row>
        <row r="985">
          <cell r="A985" t="str">
            <v>_Shop_BuySlot</v>
          </cell>
          <cell r="B985" t="str">
            <v>扩大1格背包</v>
          </cell>
        </row>
        <row r="986">
          <cell r="A986" t="str">
            <v>_Shop_BuySlotUseJewel</v>
          </cell>
          <cell r="B986" t="str">
            <v>要花费{0}钻石扩大背包吗?</v>
          </cell>
        </row>
        <row r="987">
          <cell r="A987" t="str">
            <v>_Shop_Current_Equip</v>
          </cell>
          <cell r="B987" t="str">
            <v>正在使用的道具</v>
          </cell>
        </row>
        <row r="988">
          <cell r="A988" t="str">
            <v>_Shop_Current_Status</v>
          </cell>
          <cell r="B988" t="str">
            <v>能力值</v>
          </cell>
        </row>
        <row r="989">
          <cell r="A989" t="str">
            <v>_Shop_Day_Amount</v>
          </cell>
          <cell r="B989" t="str">
            <v>{0}日</v>
          </cell>
        </row>
        <row r="990">
          <cell r="A990" t="str">
            <v>_Shop_Diff</v>
          </cell>
          <cell r="B990" t="str">
            <v>装备时能力值产生变化</v>
          </cell>
        </row>
        <row r="991">
          <cell r="A991" t="str">
            <v>_Shop_DOT</v>
          </cell>
          <cell r="B991" t="str">
            <v>·</v>
          </cell>
        </row>
        <row r="992">
          <cell r="A992" t="str">
            <v>_Shop_Duration_Count</v>
          </cell>
          <cell r="B992" t="str">
            <v>数量: {0}</v>
          </cell>
        </row>
        <row r="993">
          <cell r="A993" t="str">
            <v>_Shop_Duration_CountUnlimit</v>
          </cell>
          <cell r="B993" t="str">
            <v>数量: 无限制</v>
          </cell>
        </row>
        <row r="994">
          <cell r="A994" t="str">
            <v>_Shop_Duration_Rod</v>
          </cell>
          <cell r="B994" t="str">
            <v>耐久度: {0}/{1}</v>
          </cell>
        </row>
        <row r="995">
          <cell r="A995" t="str">
            <v>_Shop_Duration_RodNoRepair</v>
          </cell>
          <cell r="B995" t="str">
            <v>耐久度:{0}</v>
          </cell>
        </row>
        <row r="996">
          <cell r="A996" t="str">
            <v>_Shop_Duration_RodUnlimit</v>
          </cell>
          <cell r="B996" t="str">
            <v>耐久度: 无限制</v>
          </cell>
        </row>
        <row r="997">
          <cell r="A997" t="str">
            <v>_Shop_Equip</v>
          </cell>
          <cell r="B997" t="str">
            <v>装备</v>
          </cell>
        </row>
        <row r="998">
          <cell r="A998" t="str">
            <v>_Shop_Equiped</v>
          </cell>
          <cell r="B998" t="str">
            <v>已装备</v>
          </cell>
        </row>
        <row r="999">
          <cell r="A999" t="str">
            <v>_Shop_EquipItem</v>
          </cell>
          <cell r="B999" t="str">
            <v>已购买{0}，要装备吗？</v>
          </cell>
        </row>
        <row r="1000">
          <cell r="A1000" t="str">
            <v>_Shop_EquipRelease</v>
          </cell>
          <cell r="B1000" t="str">
            <v>卸下装备</v>
          </cell>
        </row>
        <row r="1001">
          <cell r="A1001" t="str">
            <v>_Shop_FullSlot</v>
          </cell>
          <cell r="B1001" t="str">
            <v>背包[6fe8ff]空间[ffffff]不足。
请[6fe8ff]扩大[ffffff]或 [6fe8ff]整理[ffffff]背包。</v>
          </cell>
        </row>
        <row r="1002">
          <cell r="A1002" t="str">
            <v>_Shop_FullSlotBtnOk</v>
          </cell>
          <cell r="B1002" t="str">
            <v>整理背包</v>
          </cell>
        </row>
        <row r="1003">
          <cell r="A1003" t="str">
            <v>_Shop_GoMyOwn</v>
          </cell>
          <cell r="B1003" t="str">
            <v>我的背包</v>
          </cell>
        </row>
        <row r="1004">
          <cell r="A1004" t="str">
            <v>_Shop_GoShop</v>
          </cell>
          <cell r="B1004" t="str">
            <v>去商店</v>
          </cell>
        </row>
        <row r="1005">
          <cell r="A1005" t="str">
            <v>_Shop_Grade</v>
          </cell>
          <cell r="B1005" t="str">
            <v>等级：</v>
          </cell>
        </row>
        <row r="1006">
          <cell r="A1006" t="str">
            <v>_Shop_ItemGrade_1</v>
          </cell>
          <cell r="B1006" t="str">
            <v>普通</v>
          </cell>
        </row>
        <row r="1007">
          <cell r="A1007" t="str">
            <v>_Shop_ItemGrade_2</v>
          </cell>
          <cell r="B1007" t="str">
            <v>珍稀</v>
          </cell>
        </row>
        <row r="1008">
          <cell r="A1008" t="str">
            <v>_Shop_ItemGrade_3</v>
          </cell>
          <cell r="B1008" t="str">
            <v>高级</v>
          </cell>
        </row>
        <row r="1009">
          <cell r="A1009" t="str">
            <v>_Shop_Level</v>
          </cell>
          <cell r="B1009" t="str">
            <v>等级: {0}</v>
          </cell>
        </row>
        <row r="1010">
          <cell r="A1010" t="str">
            <v>_Shop_LevelAdd</v>
          </cell>
          <cell r="B1010" t="str">
            <v>人物等级加成</v>
          </cell>
        </row>
        <row r="1011">
          <cell r="A1011" t="str">
            <v>_Shop_MaxSlot</v>
          </cell>
          <cell r="B1011" t="str">
            <v>背包已是最大</v>
          </cell>
        </row>
        <row r="1012">
          <cell r="A1012" t="str">
            <v>_Shop_Minute_Amount</v>
          </cell>
          <cell r="B1012" t="str">
            <v>{0}分</v>
          </cell>
        </row>
        <row r="1013">
          <cell r="A1013" t="str">
            <v>_Shop_MyBag</v>
          </cell>
          <cell r="B1013" t="str">
            <v>我的背包</v>
          </cell>
        </row>
        <row r="1014">
          <cell r="A1014" t="str">
            <v>_Shop_MyInfo</v>
          </cell>
          <cell r="B1014" t="str">
            <v>我的信息</v>
          </cell>
        </row>
        <row r="1015">
          <cell r="A1015" t="str">
            <v>_Shop_OptionJustName_B_</v>
          </cell>
          <cell r="B1015" t="str">
            <v>大鱼加成</v>
          </cell>
        </row>
        <row r="1016">
          <cell r="A1016" t="str">
            <v>_Shop_OptionJustName_D_</v>
          </cell>
          <cell r="B1016" t="str">
            <v>附加伤害</v>
          </cell>
        </row>
        <row r="1017">
          <cell r="A1017" t="str">
            <v>_Shop_OptionJustName_DB</v>
          </cell>
          <cell r="B1017" t="str">
            <v>BOSS类伤害</v>
          </cell>
        </row>
        <row r="1018">
          <cell r="A1018" t="str">
            <v>_Shop_OptionJustName_DJ</v>
          </cell>
          <cell r="B1018" t="str">
            <v>拽钓伤害</v>
          </cell>
        </row>
        <row r="1019">
          <cell r="A1019" t="str">
            <v>_Shop_OptionJustName_DK</v>
          </cell>
          <cell r="B1019" t="str">
            <v>鲨鱼类伤害</v>
          </cell>
        </row>
        <row r="1020">
          <cell r="A1020" t="str">
            <v>_Shop_OptionJustName_Dl</v>
          </cell>
          <cell r="B1020" t="str">
            <v>大型鱼种附加伤害</v>
          </cell>
        </row>
        <row r="1021">
          <cell r="A1021" t="str">
            <v>_Shop_OptionJustName_DP</v>
          </cell>
          <cell r="B1021" t="str">
            <v>怒气技能伤害</v>
          </cell>
        </row>
        <row r="1022">
          <cell r="A1022" t="str">
            <v>_Shop_OptionJustName_Ds</v>
          </cell>
          <cell r="B1022" t="str">
            <v>小型鱼种附加伤害</v>
          </cell>
        </row>
        <row r="1023">
          <cell r="A1023" t="str">
            <v>_Shop_OptionJustName_Du</v>
          </cell>
          <cell r="B1023" t="str">
            <v>怒气技能附加伤害</v>
          </cell>
        </row>
        <row r="1024">
          <cell r="A1024" t="str">
            <v>_Shop_OptionJustName_G_</v>
          </cell>
          <cell r="B1024" t="str">
            <v>金币加成</v>
          </cell>
        </row>
        <row r="1025">
          <cell r="A1025" t="str">
            <v>_Shop_OptionJustName_M1</v>
          </cell>
          <cell r="B1025" t="str">
            <v>马尔代夫场景附加伤害</v>
          </cell>
        </row>
        <row r="1026">
          <cell r="A1026" t="str">
            <v>_Shop_OptionJustName_M2</v>
          </cell>
          <cell r="B1026" t="str">
            <v>贝加尔湖场景附加伤害</v>
          </cell>
        </row>
        <row r="1027">
          <cell r="A1027" t="str">
            <v>_Shop_OptionJustName_M3</v>
          </cell>
          <cell r="B1027" t="str">
            <v>三亚场景附加伤害</v>
          </cell>
        </row>
        <row r="1028">
          <cell r="A1028" t="str">
            <v>_Shop_OptionJustName_MR</v>
          </cell>
          <cell r="B1028" t="str">
            <v>淡水鱼种附加伤害</v>
          </cell>
        </row>
        <row r="1029">
          <cell r="A1029" t="str">
            <v>_Shop_OptionJustName_MS</v>
          </cell>
          <cell r="B1029" t="str">
            <v>海水鱼种附加伤害</v>
          </cell>
        </row>
        <row r="1030">
          <cell r="A1030" t="str">
            <v>_Shop_OptionJustName_R_</v>
          </cell>
          <cell r="B1030" t="str">
            <v>珍稀度加成</v>
          </cell>
        </row>
        <row r="1031">
          <cell r="A1031" t="str">
            <v>_Shop_OptionJustName_T_</v>
          </cell>
          <cell r="B1031" t="str">
            <v>拉力加成</v>
          </cell>
        </row>
        <row r="1032">
          <cell r="A1032" t="str">
            <v>_Shop_OptionJustName_U_</v>
          </cell>
          <cell r="B1032" t="str">
            <v>怒气条上升</v>
          </cell>
        </row>
        <row r="1033">
          <cell r="A1033" t="str">
            <v>_Shop_OptionJustName_X_</v>
          </cell>
          <cell r="B1033" t="str">
            <v>经验加成</v>
          </cell>
        </row>
        <row r="1034">
          <cell r="A1034" t="str">
            <v>_Shop_OptionTitle_B_</v>
          </cell>
          <cell r="B1034" t="str">
            <v>坚硬的</v>
          </cell>
        </row>
        <row r="1035">
          <cell r="A1035" t="str">
            <v>_Shop_OptionTitle_D_</v>
          </cell>
          <cell r="B1035" t="str">
            <v>小巧的</v>
          </cell>
        </row>
        <row r="1036">
          <cell r="A1036" t="str">
            <v>_Shop_OptionTitle_DB</v>
          </cell>
          <cell r="B1036" t="str">
            <v>可怕的</v>
          </cell>
        </row>
        <row r="1037">
          <cell r="A1037" t="str">
            <v>_Shop_OptionTitle_DE</v>
          </cell>
          <cell r="B1037" t="str">
            <v>轻柔的</v>
          </cell>
        </row>
        <row r="1038">
          <cell r="A1038" t="str">
            <v>_Shop_OptionTitle_DJ</v>
          </cell>
          <cell r="B1038" t="str">
            <v>可爱的</v>
          </cell>
        </row>
        <row r="1039">
          <cell r="A1039" t="str">
            <v>_Shop_OptionTitle_DK</v>
          </cell>
          <cell r="B1039" t="str">
            <v>沉重的</v>
          </cell>
        </row>
        <row r="1040">
          <cell r="A1040" t="str">
            <v>_Shop_OptionTitle_Dl</v>
          </cell>
          <cell r="B1040" t="str">
            <v>崭新的</v>
          </cell>
        </row>
        <row r="1041">
          <cell r="A1041" t="str">
            <v>_Shop_OptionTitle_DM</v>
          </cell>
          <cell r="B1041" t="str">
            <v>神秘的</v>
          </cell>
        </row>
        <row r="1042">
          <cell r="A1042" t="str">
            <v>_Shop_OptionTitle_DP</v>
          </cell>
          <cell r="B1042" t="str">
            <v>柔韧的</v>
          </cell>
        </row>
        <row r="1043">
          <cell r="A1043" t="str">
            <v>_Shop_OptionTitle_DS</v>
          </cell>
          <cell r="B1043" t="str">
            <v>活力的</v>
          </cell>
        </row>
        <row r="1044">
          <cell r="A1044" t="str">
            <v>_Shop_OptionTitle_Ds</v>
          </cell>
          <cell r="B1044" t="str">
            <v>漂亮的</v>
          </cell>
        </row>
        <row r="1045">
          <cell r="A1045" t="str">
            <v>_Shop_OptionTitle_DT</v>
          </cell>
          <cell r="B1045" t="str">
            <v>高端的</v>
          </cell>
        </row>
        <row r="1046">
          <cell r="A1046" t="str">
            <v>_Shop_OptionTitle_Du</v>
          </cell>
          <cell r="B1046" t="str">
            <v>好的</v>
          </cell>
        </row>
        <row r="1047">
          <cell r="A1047" t="str">
            <v>_Shop_OptionTitle_G_</v>
          </cell>
          <cell r="B1047" t="str">
            <v>熟练的</v>
          </cell>
        </row>
        <row r="1048">
          <cell r="A1048" t="str">
            <v>_Shop_OptionTitle_M1</v>
          </cell>
          <cell r="B1048" t="str">
            <v>漂亮的</v>
          </cell>
        </row>
        <row r="1049">
          <cell r="A1049" t="str">
            <v>_Shop_OptionTitle_M2</v>
          </cell>
          <cell r="B1049" t="str">
            <v>结实的</v>
          </cell>
        </row>
        <row r="1050">
          <cell r="A1050" t="str">
            <v>_Shop_OptionTitle_M3</v>
          </cell>
          <cell r="B1050" t="str">
            <v>轻巧的</v>
          </cell>
        </row>
        <row r="1051">
          <cell r="A1051" t="str">
            <v>_Shop_OptionTitle_M4</v>
          </cell>
          <cell r="B1051" t="str">
            <v>艳丽的</v>
          </cell>
        </row>
        <row r="1052">
          <cell r="A1052" t="str">
            <v>_Shop_OptionTitle_M5</v>
          </cell>
          <cell r="B1052" t="str">
            <v>贵重的</v>
          </cell>
        </row>
        <row r="1053">
          <cell r="A1053" t="str">
            <v>_Shop_OptionTitle_MR</v>
          </cell>
          <cell r="B1053" t="str">
            <v>杀气腾腾的</v>
          </cell>
        </row>
        <row r="1054">
          <cell r="A1054" t="str">
            <v>_Shop_OptionTitle_MS</v>
          </cell>
          <cell r="B1054" t="str">
            <v>灵巧的</v>
          </cell>
        </row>
        <row r="1055">
          <cell r="A1055" t="str">
            <v>_Shop_OptionTitle_R_</v>
          </cell>
          <cell r="B1055" t="str">
            <v>霸气外露的</v>
          </cell>
        </row>
        <row r="1056">
          <cell r="A1056" t="str">
            <v>_Shop_OptionTitle_T_</v>
          </cell>
          <cell r="B1056" t="str">
            <v>称手的</v>
          </cell>
        </row>
        <row r="1057">
          <cell r="A1057" t="str">
            <v>_Shop_OptionTitle_U_</v>
          </cell>
          <cell r="B1057" t="str">
            <v>炫丽的</v>
          </cell>
        </row>
        <row r="1058">
          <cell r="A1058" t="str">
            <v>_Shop_OptionTitle_X_</v>
          </cell>
          <cell r="B1058" t="str">
            <v>珍贵的</v>
          </cell>
        </row>
        <row r="1059">
          <cell r="A1059" t="str">
            <v>_Shop_Repair</v>
          </cell>
          <cell r="B1059" t="str">
            <v>维修</v>
          </cell>
        </row>
        <row r="1060">
          <cell r="A1060" t="str">
            <v>_Shop_RepairDisable</v>
          </cell>
          <cell r="B1060" t="str">
            <v>无法修理</v>
          </cell>
        </row>
        <row r="1061">
          <cell r="A1061" t="str">
            <v>_Shop_Second_Amount</v>
          </cell>
          <cell r="B1061" t="str">
            <v>{0}秒</v>
          </cell>
        </row>
        <row r="1062">
          <cell r="A1062" t="str">
            <v>_Shop_SelfInfo_Damage</v>
          </cell>
          <cell r="B1062" t="str">
            <v>伤害：</v>
          </cell>
        </row>
        <row r="1063">
          <cell r="A1063" t="str">
            <v>_Shop_SelfInfo_Length</v>
          </cell>
          <cell r="B1063" t="str">
            <v>鱼线长度：</v>
          </cell>
        </row>
        <row r="1064">
          <cell r="A1064" t="str">
            <v>_Shop_SelfInfo_Tension</v>
          </cell>
          <cell r="B1064" t="str">
            <v>拉力：</v>
          </cell>
        </row>
        <row r="1065">
          <cell r="A1065" t="str">
            <v>_Shop_SellCount</v>
          </cell>
          <cell r="B1065" t="str">
            <v>确定以{1:n0}金币价值出售{2}个{0}道具吗？</v>
          </cell>
        </row>
        <row r="1066">
          <cell r="A1066" t="str">
            <v>_Shop_SellInfo_Drink_0001_01</v>
          </cell>
          <cell r="B1066" t="str">
            <v>经验值 : 增加{0}%</v>
          </cell>
        </row>
        <row r="1067">
          <cell r="A1067" t="str">
            <v>_Shop_SellInfo_Drink_0002_01</v>
          </cell>
          <cell r="B1067" t="str">
            <v>金币 : 增加{0}%</v>
          </cell>
        </row>
        <row r="1068">
          <cell r="A1068" t="str">
            <v>_Shop_SellInfo_Drink_0003_01</v>
          </cell>
          <cell r="B1068" t="str">
            <v>珍稀度 : 增加{0}%</v>
          </cell>
        </row>
        <row r="1069">
          <cell r="A1069" t="str">
            <v>_Shop_SellInfo_Drink_0004_01</v>
          </cell>
          <cell r="B1069" t="str">
            <v>伤害 : 增加{0}%</v>
          </cell>
        </row>
        <row r="1070">
          <cell r="A1070" t="str">
            <v>_Shop_SellInfo_Drink_0005_01</v>
          </cell>
          <cell r="B1070" t="str">
            <v>大鱼概率 : 增加{0}%</v>
          </cell>
        </row>
        <row r="1071">
          <cell r="A1071" t="str">
            <v>_Shop_SellInfo_Drink_0006_01</v>
          </cell>
          <cell r="B1071" t="str">
            <v>怒气条增加 : 增加{0}%</v>
          </cell>
        </row>
        <row r="1072">
          <cell r="A1072" t="str">
            <v>_Shop_SellInfo_Drink_1001_01</v>
          </cell>
          <cell r="B1072" t="str">
            <v>经验值 : 增加{0}%</v>
          </cell>
        </row>
        <row r="1073">
          <cell r="A1073" t="str">
            <v>_Shop_SellInfo_Drink_1002_01</v>
          </cell>
          <cell r="B1073" t="str">
            <v>金币 : 增加{0}%</v>
          </cell>
        </row>
        <row r="1074">
          <cell r="A1074" t="str">
            <v>_Shop_SellInfo_Drink_1003_01</v>
          </cell>
          <cell r="B1074" t="str">
            <v>伤害 : 增加{0}%</v>
          </cell>
        </row>
        <row r="1075">
          <cell r="A1075" t="str">
            <v>_Shop_SellRod</v>
          </cell>
          <cell r="B1075" t="str">
            <v>要以{1:n0}金币出售{0}道具吗?</v>
          </cell>
        </row>
        <row r="1076">
          <cell r="A1076" t="str">
            <v>_Shop_Shop</v>
          </cell>
          <cell r="B1076" t="str">
            <v>商店</v>
          </cell>
        </row>
        <row r="1077">
          <cell r="A1077" t="str">
            <v>_Shop_Upgrade</v>
          </cell>
          <cell r="B1077" t="str">
            <v>强化</v>
          </cell>
        </row>
        <row r="1078">
          <cell r="A1078" t="str">
            <v>_Shop_UpgradeByGold</v>
          </cell>
          <cell r="B1078" t="str">
            <v>普通强化</v>
          </cell>
        </row>
        <row r="1079">
          <cell r="A1079" t="str">
            <v>_Shop_UpgradeByJewel</v>
          </cell>
          <cell r="B1079" t="str">
            <v>高级强化</v>
          </cell>
        </row>
        <row r="1080">
          <cell r="A1080" t="str">
            <v>_Shop_UpgradeComplete</v>
          </cell>
          <cell r="B1080" t="str">
            <v>‘+{0}强化完成</v>
          </cell>
        </row>
        <row r="1081">
          <cell r="A1081" t="str">
            <v>_Shop_UpgradeCount</v>
          </cell>
          <cell r="B1081" t="str">
            <v>{0}强化</v>
          </cell>
        </row>
        <row r="1082">
          <cell r="A1082" t="str">
            <v>_Shop_UpgradeFail</v>
          </cell>
          <cell r="B1082" t="str">
            <v>强化失败</v>
          </cell>
        </row>
        <row r="1083">
          <cell r="A1083" t="str">
            <v>_Shop_UpgradeGoldTip</v>
          </cell>
          <cell r="B1083" t="str">
            <v>普通强化只会增加伤害。</v>
          </cell>
        </row>
        <row r="1084">
          <cell r="A1084" t="str">
            <v>_Shop_UpgradeJewelTip</v>
          </cell>
          <cell r="B1084" t="str">
            <v>高级强化不但可增加基础伤害，还可增加附加属性，且强化成功率为100%。</v>
          </cell>
        </row>
        <row r="1085">
          <cell r="A1085" t="str">
            <v>_Shop_UpgradeNormalLost</v>
          </cell>
          <cell r="B1085" t="str">
            <v>普通强化有几率出现失败！</v>
          </cell>
        </row>
        <row r="1086">
          <cell r="A1086" t="str">
            <v>_Shop_UpgradeNormalQuastion</v>
          </cell>
          <cell r="B1086" t="str">
            <v>要继续强化吗？</v>
          </cell>
        </row>
        <row r="1087">
          <cell r="A1087" t="str">
            <v>_Shop_UpgradeRemainNum</v>
          </cell>
          <cell r="B1087" t="str">
            <v>还可强化次数</v>
          </cell>
        </row>
        <row r="1088">
          <cell r="A1088" t="str">
            <v>_Shop_UpgradeNormalWarning</v>
          </cell>
          <cell r="B1088" t="str">
            <v>普通强化无法提高附加属性</v>
          </cell>
        </row>
        <row r="1089">
          <cell r="A1089" t="str">
            <v>_Shop_UpgradeSuccess</v>
          </cell>
          <cell r="B1089" t="str">
            <v>强化成功</v>
          </cell>
        </row>
        <row r="1090">
          <cell r="A1090" t="str">
            <v>_Shop_UpgradeTip</v>
          </cell>
          <cell r="B1090" t="str">
            <v>* 强化后增加伤害。</v>
          </cell>
        </row>
        <row r="1091">
          <cell r="A1091" t="str">
            <v>_Shop_UpgradeTip2</v>
          </cell>
          <cell r="B1091" t="str">
            <v>高级强化时，将增加伤害和附加属性。</v>
          </cell>
        </row>
        <row r="1092">
          <cell r="A1092" t="str">
            <v>_Shop_UpgradeTitle</v>
          </cell>
          <cell r="B1092" t="str">
            <v>强化</v>
          </cell>
        </row>
        <row r="1093">
          <cell r="A1093" t="str">
            <v>_ShopTog_All</v>
          </cell>
          <cell r="B1093" t="str">
            <v>全部</v>
          </cell>
        </row>
        <row r="1094">
          <cell r="A1094" t="str">
            <v>_ShopTog_ETC</v>
          </cell>
          <cell r="B1094" t="str">
            <v>面包</v>
          </cell>
        </row>
        <row r="1095">
          <cell r="A1095" t="str">
            <v>_ShopTog_Line</v>
          </cell>
          <cell r="B1095" t="str">
            <v>鱼线</v>
          </cell>
        </row>
        <row r="1096">
          <cell r="A1096" t="str">
            <v>_ShopTog_Lure</v>
          </cell>
          <cell r="B1096" t="str">
            <v>鱼饵</v>
          </cell>
        </row>
        <row r="1097">
          <cell r="A1097" t="str">
            <v>_ShopTog_Reel</v>
          </cell>
          <cell r="B1097" t="str">
            <v>卷线轮</v>
          </cell>
        </row>
        <row r="1098">
          <cell r="A1098" t="str">
            <v>_ShopTog_Rod</v>
          </cell>
          <cell r="B1098" t="str">
            <v>钓竿</v>
          </cell>
        </row>
        <row r="1099">
          <cell r="A1099" t="str">
            <v>_ShopUpgradeZero</v>
          </cell>
          <cell r="B1099" t="str">
            <v>1强化</v>
          </cell>
        </row>
        <row r="1100">
          <cell r="A1100" t="str">
            <v>_Skip</v>
          </cell>
          <cell r="B1100" t="str">
            <v>跳过</v>
          </cell>
        </row>
        <row r="1101">
          <cell r="A1101" t="str">
            <v>_SkipQuestDesc</v>
          </cell>
          <cell r="B1101" t="str">
            <v>消耗[b4fece]{1}钻石[ffffff]完成[6fe8ff]{0}[ffffff]任务。</v>
          </cell>
        </row>
        <row r="1102">
          <cell r="A1102" t="str">
            <v>_Store_HighRecom</v>
          </cell>
          <cell r="B1102" t="str">
            <v>强力推荐</v>
          </cell>
        </row>
        <row r="1103">
          <cell r="A1103" t="str">
            <v>_Success</v>
          </cell>
          <cell r="B1103" t="str">
            <v>成功</v>
          </cell>
        </row>
        <row r="1104">
          <cell r="A1104" t="str">
            <v>_TimeSideBar</v>
          </cell>
          <cell r="B1104" t="str">
            <v>{0}小时{1}分{2}秒</v>
          </cell>
        </row>
        <row r="1105">
          <cell r="A1105" t="str">
            <v>_Tip_Title</v>
          </cell>
          <cell r="B1105" t="str">
            <v>提示！</v>
          </cell>
        </row>
        <row r="1106">
          <cell r="A1106" t="str">
            <v>_TipLanding_FishLength_01</v>
          </cell>
          <cell r="B1106" t="str">
            <v>将会显示鱼的[6fe8ff]长度[ffffff] 以及[6fe8ff]等级[ffffff]。
等级分为[6fe8ff]D[ffffff]至 [6fe8ff]SSS[ffffff]等级，而这代表鱼是[6fe8ff]很短[ffffff]或者 [6fe8ff]非常大[ffffff]。
[6fe8ff]大鱼概率[ffffff]属性[6fe8ff]越高，大鱼[ffffff]的出现概率也就越高。</v>
          </cell>
        </row>
        <row r="1107">
          <cell r="A1107" t="str">
            <v>_TipLanding_FishPlace_01</v>
          </cell>
          <cell r="B1107" t="str">
            <v>将鱼放入[6fe8ff]水族箱[ffffff]。
[6fe8ff]放入水族箱的鱼[ffffff]不仅能[6fe8ff]观赏[ffffff], 还能向[6fe8ff]好友们[ffffff][6fe8ff]炫耀[ffffff]。
另外，放入水族箱的鱼的[6fe8ff]出售价格[ffffff]也会[6fe8ff]上升[ffffff]。</v>
          </cell>
        </row>
        <row r="1108">
          <cell r="A1108" t="str">
            <v>_TipLanding_FishPoint_01</v>
          </cell>
          <cell r="B1108" t="str">
            <v>是鱼的排名分数。
鱼的[6fe8ff]星级[ffffff]和 [6fe8ff]长度[ffffff]等级[6fe8ff]越高，获得的分数就越高[ffffff]。</v>
          </cell>
        </row>
        <row r="1109">
          <cell r="A1109" t="str">
            <v>_TipLanding_FishSell_01</v>
          </cell>
          <cell r="B1109" t="str">
            <v>[6fe8ff]出售鱼[ffffff]就能 [6fe8ff]立即[ffffff]获得[6fe8ff]金币[ffffff]和[6fe8ff]经验值[ffffff]。
[6fe8ff]但是,如果将[ffffff]鱼放入水族箱[ffffff]，鱼将会变得[6fe8ff]更值钱[ffffff]。</v>
          </cell>
        </row>
        <row r="1110">
          <cell r="A1110" t="str">
            <v>_TipLanding_FishStar_01</v>
          </cell>
          <cell r="B1110" t="str">
            <v>[6fe8ff]星星[ffffff]代表鱼的[6fe8ff]珍稀度[ffffff]。
星级最低为[6fe8ff]1级[ffffff]最高是[6fe8ff]5级[ffffff]。
[6fe8ff]珍稀度[ffffff]属性 [6fe8ff]越高[ffffff]出现[6fe8ff][ffffff]高星级[6fe8ff]的概率就[ffffff]越高[6fe8ff]。</v>
          </cell>
        </row>
        <row r="1111">
          <cell r="A1111" t="str">
            <v>_TipLanding_FishTank_01</v>
          </cell>
          <cell r="B1111" t="str">
            <v>鱼的[6fe8ff]成年时间[ffffff]根据鱼种而 [6fe8ff]有所相同[ffffff], 并[6fe8ff]根据[ffffff][6fe8ff]星级[ffffff]和[6fe8ff]长度[ffffff]，成年奖励和成年时间也[6fe8ff]不同[ffffff]。
[6fe8ff]部分鱼种[ffffff]在成年时，可获得[6fe8ff]钻石[ffffff]，所以一定要留意哦。</v>
          </cell>
        </row>
        <row r="1112">
          <cell r="A1112" t="str">
            <v>_TipLesson_Loading_01</v>
          </cell>
          <cell r="B1112" t="str">
            <v>第一次钓鱼吗？
通过[6fe8ff]教学模式[ffffff]，成为[6fe8ff]职业钓手[ffffff]吧。</v>
          </cell>
        </row>
        <row r="1113">
          <cell r="A1113" t="str">
            <v>_TipLesson_Loading_02</v>
          </cell>
          <cell r="B1113" t="str">
            <v>在教学模式进行过程中终止了！
将从[6fe8ff]最后[ffffff]进行的[6fe8ff]阶段[ffffff]重新[6fe8ff]开始[6fe8ff]。</v>
          </cell>
        </row>
        <row r="1114">
          <cell r="A1114" t="str">
            <v>_TipLesson_Restart</v>
          </cell>
          <cell r="B1114" t="str">
            <v>教学模式重新开始！</v>
          </cell>
        </row>
        <row r="1115">
          <cell r="A1115" t="str">
            <v>_TipLesson_Start</v>
          </cell>
          <cell r="B1115" t="str">
            <v>进入教学模式！</v>
          </cell>
        </row>
        <row r="1116">
          <cell r="A1116" t="str">
            <v>_TipLoading_01</v>
          </cell>
          <cell r="B1116" t="str">
            <v>[6fe8ff]好鱼饵[ffffff]吸引[6fe8ff]高星级的鱼[ffffff]上钩！</v>
          </cell>
        </row>
        <row r="1117">
          <cell r="A1117" t="str">
            <v>_TipLoading_02</v>
          </cell>
          <cell r="B1117" t="str">
            <v>装备星级越高，[6fe8ff]附加属性[ffffff]越多！</v>
          </cell>
        </row>
        <row r="1118">
          <cell r="A1118" t="str">
            <v>_TipLoading_03</v>
          </cell>
          <cell r="B1118" t="str">
            <v>装备[6fe8ff]最多能强化到+10[ffffff]。</v>
          </cell>
        </row>
        <row r="1119">
          <cell r="A1119" t="str">
            <v>_TipLoading_04</v>
          </cell>
          <cell r="B1119" t="str">
            <v>装备[6fe8ff]强化等级越高[ffffff]，它的[6fe8ff]基础伤害越高[ffffff]。</v>
          </cell>
        </row>
        <row r="1120">
          <cell r="A1120" t="str">
            <v>_TipLoading_05</v>
          </cell>
          <cell r="B1120" t="str">
            <v>装备[6fe8ff]最多能强化到+10[ffffff]。</v>
          </cell>
        </row>
        <row r="1121">
          <cell r="A1121" t="str">
            <v>_TipLoading_06</v>
          </cell>
          <cell r="B1121" t="str">
            <v>背包[6fe8ff]格子不够[ffffff]时，可以[6fe8ff]扩充[ffffff]背包格。</v>
          </cell>
        </row>
        <row r="1122">
          <cell r="A1122" t="str">
            <v>_TipLoading_07</v>
          </cell>
          <cell r="B1122" t="str">
            <v>拉力条[6fe8ff]降到底[ffffff]时，鱼会[6fe8ff]脱钩[ffffff]哦。</v>
          </cell>
        </row>
        <row r="1123">
          <cell r="A1123" t="str">
            <v>_TipLoading_08</v>
          </cell>
          <cell r="B1123" t="str">
            <v>鱼的当前距离[6fe8ff]大于[ffffff]鱼线的长度时，鱼线便会[6fe8ff]断掉[ffffff]。</v>
          </cell>
        </row>
        <row r="1124">
          <cell r="A1124" t="str">
            <v>_TipLoading_09</v>
          </cell>
          <cell r="B1124" t="str">
            <v>鱼的长度[6fe8ff]越大[ffffff]，游得就[6fe8ff]越快[ffffff]！</v>
          </cell>
        </row>
        <row r="1125">
          <cell r="A1125" t="str">
            <v>_TipLoading_10</v>
          </cell>
          <cell r="B1125" t="str">
            <v>鱼线[6fe8ff]星级越高[ffffff]，给鱼造成的[6fe8ff]伤害越大[ffffff]！</v>
          </cell>
        </row>
        <row r="1126">
          <cell r="A1126" t="str">
            <v>_TipLoading_11</v>
          </cell>
          <cell r="B1126" t="str">
            <v>每10分钟恢复1点体力</v>
          </cell>
        </row>
        <row r="1127">
          <cell r="A1127" t="str">
            <v>_TipLoading_12</v>
          </cell>
          <cell r="B1127" t="str">
            <v>[6fe8ff]每个钓竿[ffffff]都有各自的[6fe8ff]附加属性[ffffff]。</v>
          </cell>
        </row>
        <row r="1128">
          <cell r="A1128" t="str">
            <v>_TipLoading_13</v>
          </cell>
          <cell r="B1128" t="str">
            <v>[6fe8ff]越大的鱼[ffffff]就越难钓。</v>
          </cell>
        </row>
        <row r="1129">
          <cell r="A1129" t="str">
            <v>_TipLoading_14</v>
          </cell>
          <cell r="B1129" t="str">
            <v>钓竿和卷线轮的[6fe8ff]伤害[ffffff]属性，可用于[6fe8ff]消耗鱼的血量[ffffff]。</v>
          </cell>
        </row>
        <row r="1130">
          <cell r="A1130" t="str">
            <v>_TipLoading_15</v>
          </cell>
          <cell r="B1130" t="str">
            <v>[6fe8ff]水族箱满后[ffffff]便无法继续放鱼。</v>
          </cell>
        </row>
        <row r="1131">
          <cell r="A1131" t="str">
            <v>_TipLoading_16</v>
          </cell>
          <cell r="B1131" t="str">
            <v>鱼的[6fe8ff]血量越少[ffffff],鱼的[6fe8ff]红色状态[ffffff]时间也会减少。</v>
          </cell>
        </row>
        <row r="1132">
          <cell r="A1132" t="str">
            <v>_TipLoading_17</v>
          </cell>
          <cell r="B1132" t="str">
            <v>鱼的[6fe8ff]血量减少[ffffff],鱼的[6fe8ff]逃跑距离[ffffff]也会[6fe8ff]缩短[ffffff]。</v>
          </cell>
        </row>
        <row r="1133">
          <cell r="A1133" t="str">
            <v>_TipLoading_18</v>
          </cell>
          <cell r="B1133" t="str">
            <v>左右[6fe8ff]划动[ffffff]卷线轮，即可[6fe8ff]拽钓[ffffff]。</v>
          </cell>
        </row>
        <row r="1134">
          <cell r="A1134" t="str">
            <v>_TipLoading_19</v>
          </cell>
          <cell r="B1134" t="str">
            <v>[6fe8ff]松开[ffffff]卷线轮，即可[6fe8ff]放线[ffffff]。</v>
          </cell>
        </row>
        <row r="1135">
          <cell r="A1135" t="str">
            <v>_TipLoading_20</v>
          </cell>
          <cell r="B1135" t="str">
            <v>技能可以给鱼造成很大的伤害。</v>
          </cell>
        </row>
        <row r="1136">
          <cell r="A1136" t="str">
            <v>_TipLoading_21</v>
          </cell>
          <cell r="B1136" t="str">
            <v>使用[6fe8ff]拽钓[ffffff]和[6fe8ff]怒气技能[ffffff]后, 就[6fe8ff]快速按住卷线轮[ffffff]吧。</v>
          </cell>
        </row>
        <row r="1137">
          <cell r="A1137" t="str">
            <v>_TipLoading_22</v>
          </cell>
          <cell r="B1137" t="str">
            <v>利用技能使[6fe8ff]鱼[ffffff] [6fe8ff]晕眩[ffffff]后，[6fe8ff]卷线速度[ffffff]会 [6fe8ff]更快[ffffff]哦。</v>
          </cell>
        </row>
        <row r="1138">
          <cell r="A1138" t="str">
            <v>_TipLoading_23</v>
          </cell>
          <cell r="B1138" t="str">
            <v>[6fe8ff]每日任务[ffffff]会在每晚12点进行[6fe8ff]更新[ffffff]。</v>
          </cell>
        </row>
        <row r="1139">
          <cell r="A1139" t="str">
            <v>_TipLoading_24</v>
          </cell>
          <cell r="B1139" t="str">
            <v>[6fe8ff]装备[ffffff]有[6fe8ff]1个[ffffff]至[6fe8ff]5个[ffffff](★)等级之分，等级越高，装备的属性也越好。</v>
          </cell>
        </row>
        <row r="1140">
          <cell r="A1140" t="str">
            <v>_TipLoading_25</v>
          </cell>
          <cell r="B1140" t="str">
            <v>[6fe8ff]好的钓竿[ffffff]，能让鱼的[6fe8ff]血量[ffffff][6fe8ff]减[ffffff]得更快。</v>
          </cell>
        </row>
        <row r="1141">
          <cell r="A1141" t="str">
            <v>_TipLoading_26</v>
          </cell>
          <cell r="B1141" t="str">
            <v>[6fe8ff]越好的鱼饵[ffffff]，就越容易钓到[6fe8ff]珍稀鱼种[ffffff]。</v>
          </cell>
        </row>
        <row r="1142">
          <cell r="A1142" t="str">
            <v>_TipLoading_28</v>
          </cell>
          <cell r="B1142" t="str">
            <v>使用[6fe8ff]面包[ffffff]能获得更多的[6fe8ff]经验值[ffffff]和[6fe8ff]金币[ffffff]。</v>
          </cell>
        </row>
        <row r="1143">
          <cell r="A1143" t="str">
            <v>_TipLoading_29</v>
          </cell>
          <cell r="B1143" t="str">
            <v>[6fe8ff]大鱼概率[ffffff]越高，钓到的鱼也[6fe8ff]越大[ffffff]。</v>
          </cell>
        </row>
        <row r="1144">
          <cell r="A1144" t="str">
            <v>_TipLoading_30</v>
          </cell>
          <cell r="B1144" t="str">
            <v>[6fe8ff]珍稀度[ffffff]越高，能钓到更多[6fe8ff]珍稀鱼类[ffffff]。</v>
          </cell>
        </row>
        <row r="1145">
          <cell r="A1145" t="str">
            <v>_TipLoading_31</v>
          </cell>
          <cell r="B1145" t="str">
            <v>[6fe8ff]珍稀度[ffffff]越高，能钓到更多[6fe8ff]珍稀鱼类[ffffff]。</v>
          </cell>
        </row>
        <row r="1146">
          <cell r="A1146" t="str">
            <v>_TipLoading_32</v>
          </cell>
          <cell r="B1146" t="str">
            <v>[6fe8ff]珍稀度[ffffff]越高，能钓到更多[6fe8ff]珍稀鱼类[ffffff]。</v>
          </cell>
        </row>
        <row r="1147">
          <cell r="A1147" t="str">
            <v>_TipLoading_33</v>
          </cell>
          <cell r="B1147" t="str">
            <v>鱼的状态为[6fe8ff]红色[ffffff]时，拉力条[6fe8ff]会增长的很快[ffffff],鱼也会[6fe8ff]更快地逃跑[ffffff]。</v>
          </cell>
        </row>
        <row r="1148">
          <cell r="A1148" t="str">
            <v>_TipLoading_34</v>
          </cell>
          <cell r="B1148" t="str">
            <v>当鱼的状态为[6fe8ff]橙色[ffffff]时，拉力条[6fe8ff]会增长的很快[ffffff],鱼会[6fe8ff]较慢逃跑[ffffff]。</v>
          </cell>
        </row>
        <row r="1149">
          <cell r="A1149" t="str">
            <v>_TipLoading_35</v>
          </cell>
          <cell r="B1149" t="str">
            <v>鱼为[6fe8ff]绿色状态[ffffff]时，拉力条[6fe8ff]增长得较慢[ffffff],鱼会[6fe8ff]较慢逃跑[ffffff]。</v>
          </cell>
        </row>
        <row r="1150">
          <cell r="A1150" t="str">
            <v>_TipLoading_36</v>
          </cell>
          <cell r="B1150" t="str">
            <v>[6fe8ff]网上付费[ffffff]所获得的钻石比短信付费所获得的钻石更多哦！</v>
          </cell>
        </row>
        <row r="1151">
          <cell r="A1151" t="str">
            <v>_Tooltip_LevelAddition</v>
          </cell>
          <cell r="B1151" t="str">
            <v>每升一级都会[6fe8ff]增加10点伤害[ffffff]和[6fe8ff]1m的鱼线长度[ffffff]。</v>
          </cell>
        </row>
        <row r="1152">
          <cell r="A1152" t="str">
            <v>_Tooltip_LineAttr1</v>
          </cell>
          <cell r="B1152" t="str">
            <v>根据鱼线效率给鱼造成伤害。
鱼线效率越好能造成更多的伤害。</v>
          </cell>
        </row>
        <row r="1153">
          <cell r="A1153" t="str">
            <v>_ToolTip_LineAttr2</v>
          </cell>
          <cell r="B1153" t="str">
            <v>根据鱼线等决定抛竿位置。
鱼逃到鱼线距离范围以外的距离，鱼线就会断掉。</v>
          </cell>
        </row>
        <row r="1154">
          <cell r="A1154" t="str">
            <v>_ToolTip_LineCount</v>
          </cell>
          <cell r="B1154" t="str">
            <v>鱼线的数量。可以使用当前的数量，而每次进行抛竿将减少1个。</v>
          </cell>
        </row>
        <row r="1155">
          <cell r="A1155" t="str">
            <v>_ToolTip_LureAttr1</v>
          </cell>
          <cell r="B1155" t="str">
            <v>大鱼概率越高，钓到大鱼几率越大。</v>
          </cell>
        </row>
        <row r="1156">
          <cell r="A1156" t="str">
            <v>_ToolTip_LureAttr2</v>
          </cell>
          <cell r="B1156" t="str">
            <v>珍稀度越高，就能钓到更珍稀的鱼。</v>
          </cell>
        </row>
        <row r="1157">
          <cell r="A1157" t="str">
            <v>_ToolTip_LureCount</v>
          </cell>
          <cell r="B1157" t="str">
            <v>鱼饵的数量。可以使用当前数量，抛竿减少1个。</v>
          </cell>
        </row>
        <row r="1158">
          <cell r="A1158" t="str">
            <v>_ToolTip_Option_B_</v>
          </cell>
          <cell r="B1158" t="str">
            <v>大鱼概率越高，就能钓到更多大鱼。</v>
          </cell>
        </row>
        <row r="1159">
          <cell r="A1159" t="str">
            <v>_ToolTip_Option_DB</v>
          </cell>
          <cell r="B1159" t="str">
            <v>钓到BOSS鱼时造成附加伤害。</v>
          </cell>
        </row>
        <row r="1160">
          <cell r="A1160" t="str">
            <v>_ToolTip_Option_DE</v>
          </cell>
          <cell r="B1160" t="str">
            <v>钓到杂鱼类鱼时造成附加伤害。</v>
          </cell>
        </row>
        <row r="1161">
          <cell r="A1161" t="str">
            <v>_ToolTip_Option_Dl</v>
          </cell>
          <cell r="B1161" t="str">
            <v>给所有大型鱼种造成附加伤害。</v>
          </cell>
        </row>
        <row r="1162">
          <cell r="A1162" t="str">
            <v>_ToolTip_Option_DM</v>
          </cell>
          <cell r="B1162" t="str">
            <v>钓到旗鱼类鱼时造成附加伤害。</v>
          </cell>
        </row>
        <row r="1163">
          <cell r="A1163" t="str">
            <v>_ToolTip_Option_DP</v>
          </cell>
          <cell r="B1163" t="str">
            <v>使用怒气技能时造成附加伤害。</v>
          </cell>
        </row>
        <row r="1164">
          <cell r="A1164" t="str">
            <v>_ToolTip_Option_DS</v>
          </cell>
          <cell r="B1164" t="str">
            <v>给所有小型鱼种造成附加伤害。</v>
          </cell>
        </row>
        <row r="1165">
          <cell r="A1165" t="str">
            <v>_ToolTip_Option_DT</v>
          </cell>
          <cell r="B1165" t="str">
            <v>钓到枪鱼类鱼时造成附加伤害。
越是高等级和好的钓竿，概率也会上升。</v>
          </cell>
        </row>
        <row r="1166">
          <cell r="A1166" t="str">
            <v>_ToolTip_Option_Du</v>
          </cell>
          <cell r="B1166" t="str">
            <v>在使用怒气技能时造成附加伤害。</v>
          </cell>
        </row>
        <row r="1167">
          <cell r="A1167" t="str">
            <v>_ToolTip_Option_G_</v>
          </cell>
          <cell r="B1167" t="str">
            <v>提升钓到鱼时的获得的金币量。</v>
          </cell>
        </row>
        <row r="1168">
          <cell r="A1168" t="str">
            <v>_ToolTip_Option_M1</v>
          </cell>
          <cell r="B1168" t="str">
            <v>给马尔代夫的所有鱼种造成附加伤害。</v>
          </cell>
        </row>
        <row r="1169">
          <cell r="A1169" t="str">
            <v>_ToolTip_Option_M2</v>
          </cell>
          <cell r="B1169" t="str">
            <v>给贝加尔的所有鱼种造成附加伤害。</v>
          </cell>
        </row>
        <row r="1170">
          <cell r="A1170" t="str">
            <v>_ToolTip_Option_M4</v>
          </cell>
          <cell r="B1170" t="str">
            <v>给亚马逊的所有鱼种造成附加伤害。</v>
          </cell>
        </row>
        <row r="1171">
          <cell r="A1171" t="str">
            <v>_ToolTip_Option_MR</v>
          </cell>
          <cell r="B1171" t="str">
            <v>给所有淡水鱼种造成附加伤害。</v>
          </cell>
        </row>
        <row r="1172">
          <cell r="A1172" t="str">
            <v>_ToolTip_Option_MS</v>
          </cell>
          <cell r="B1172" t="str">
            <v>给所有海水鱼种造成附加伤害。</v>
          </cell>
        </row>
        <row r="1173">
          <cell r="A1173" t="str">
            <v>_ToolTip_Option_R_</v>
          </cell>
          <cell r="B1173" t="str">
            <v>珍稀度越高，钓到珍稀鱼类概率也会提升。</v>
          </cell>
        </row>
        <row r="1174">
          <cell r="A1174" t="str">
            <v>_ToolTip_Option_U_</v>
          </cell>
          <cell r="B1174" t="str">
            <v>在怒气条上升时可造成附加伤害。</v>
          </cell>
        </row>
        <row r="1175">
          <cell r="A1175" t="str">
            <v>_ToolTip_Option_X_</v>
          </cell>
          <cell r="B1175" t="str">
            <v>将鱼儿出售或放入水族箱时，可以获得经验值。</v>
          </cell>
        </row>
        <row r="1176">
          <cell r="A1176" t="str">
            <v>_ToolTip_RodAttr1</v>
          </cell>
          <cell r="B1176" t="str">
            <v>伤害越高鱼儿的HP将减少的更快，也能拉的更近。
伤害越高使用更好的鱼线能期待更好的效果。</v>
          </cell>
        </row>
        <row r="1177">
          <cell r="A1177" t="str">
            <v>_Update_Desc1</v>
          </cell>
          <cell r="B1177" t="str">
            <v>已有新版本，请更新.</v>
          </cell>
        </row>
        <row r="1178">
          <cell r="A1178" t="str">
            <v>_UpdateAquaBtn</v>
          </cell>
          <cell r="B1178" t="str">
            <v>即将更新</v>
          </cell>
        </row>
        <row r="1179">
          <cell r="A1179" t="str">
            <v>_UpgradeButton</v>
          </cell>
          <cell r="B1179" t="str">
            <v>强化</v>
          </cell>
        </row>
        <row r="1180">
          <cell r="A1180" t="str">
            <v>_UpgradeComplete</v>
          </cell>
          <cell r="B1180" t="str">
            <v>已强化</v>
          </cell>
        </row>
        <row r="1181">
          <cell r="A1181" t="str">
            <v>_UpgradeQuestionCash</v>
          </cell>
          <cell r="B1181" t="str">
            <v>强度</v>
          </cell>
        </row>
        <row r="1182">
          <cell r="A1182" t="str">
            <v>_UpgradeResult</v>
          </cell>
          <cell r="B1182" t="str">
            <v>增加{0}的力量
{1} → {2}</v>
          </cell>
        </row>
        <row r="1183">
          <cell r="A1183" t="str">
            <v>_UpgradeTitle</v>
          </cell>
          <cell r="B1183" t="str">
            <v>强化</v>
          </cell>
        </row>
        <row r="1184">
          <cell r="A1184" t="str">
            <v>_UpgradeWait</v>
          </cell>
          <cell r="B1184" t="str">
            <v>强化中</v>
          </cell>
        </row>
        <row r="1185">
          <cell r="A1185" t="str">
            <v>_VerNeedContGameButton</v>
          </cell>
          <cell r="B1185" t="str">
            <v>继续游戏</v>
          </cell>
        </row>
        <row r="1186">
          <cell r="A1186" t="str">
            <v>_VerNeedUpdate</v>
          </cell>
          <cell r="B1186" t="str">
            <v>有新版本是否要更新，更新时通过移动网络下载可能产生额外费用。建议通过WLAN网络下载。</v>
          </cell>
        </row>
        <row r="1187">
          <cell r="A1187" t="str">
            <v>_VerNeedUpdateButton</v>
          </cell>
          <cell r="B1187" t="str">
            <v>更新</v>
          </cell>
        </row>
        <row r="1188">
          <cell r="A1188" t="str">
            <v>_VerNeedUpdateForce</v>
          </cell>
          <cell r="B1188" t="str">
            <v>版本需要更新，更新时通过移动网络下载可能产生额外费用。建议通过WLAN网络下载。</v>
          </cell>
        </row>
        <row r="1189">
          <cell r="A1189" t="str">
            <v>_VerNeedUpgrade</v>
          </cell>
          <cell r="B1189" t="str">
            <v>版本升级</v>
          </cell>
        </row>
        <row r="1190">
          <cell r="A1190" t="str">
            <v>_VerRetGameButton</v>
          </cell>
          <cell r="B1190" t="str">
            <v>退出游戏</v>
          </cell>
        </row>
        <row r="1191">
          <cell r="A1191" t="str">
            <v>_Vit</v>
          </cell>
          <cell r="B1191" t="str">
            <v>体力</v>
          </cell>
        </row>
        <row r="1192">
          <cell r="A1192" t="str">
            <v>Aqua_01_01</v>
          </cell>
          <cell r="B1192" t="str">
            <v>水草林</v>
          </cell>
        </row>
        <row r="1193">
          <cell r="A1193" t="str">
            <v>Aqua_01_02</v>
          </cell>
          <cell r="B1193" t="str">
            <v>水草林</v>
          </cell>
        </row>
        <row r="1194">
          <cell r="A1194" t="str">
            <v>Aqua_01_04</v>
          </cell>
          <cell r="B1194" t="str">
            <v>水草林</v>
          </cell>
        </row>
        <row r="1195">
          <cell r="A1195" t="str">
            <v>Aqua_02_01</v>
          </cell>
          <cell r="B1195" t="str">
            <v>珊瑚海</v>
          </cell>
        </row>
        <row r="1196">
          <cell r="A1196" t="str">
            <v>Aqua_02_02</v>
          </cell>
          <cell r="B1196" t="str">
            <v>珊瑚海</v>
          </cell>
        </row>
        <row r="1197">
          <cell r="A1197" t="str">
            <v>Aqua_02_03</v>
          </cell>
          <cell r="B1197" t="str">
            <v>珊瑚海</v>
          </cell>
        </row>
        <row r="1198">
          <cell r="A1198" t="str">
            <v>Aqua_03_01</v>
          </cell>
          <cell r="B1198" t="str">
            <v>迷仙境</v>
          </cell>
        </row>
        <row r="1199">
          <cell r="A1199" t="str">
            <v>Aqua_03_02</v>
          </cell>
          <cell r="B1199" t="str">
            <v>迷仙境</v>
          </cell>
        </row>
        <row r="1200">
          <cell r="A1200" t="str">
            <v>Aqua_03_03</v>
          </cell>
          <cell r="B1200" t="str">
            <v>迷仙境</v>
          </cell>
        </row>
        <row r="1201">
          <cell r="A1201" t="str">
            <v>Aqua_03_04</v>
          </cell>
          <cell r="B1201" t="str">
            <v>迷仙境</v>
          </cell>
        </row>
        <row r="1202">
          <cell r="A1202" t="str">
            <v>Aqua_04_01</v>
          </cell>
          <cell r="B1202" t="str">
            <v>黑色沉船</v>
          </cell>
        </row>
        <row r="1203">
          <cell r="A1203" t="str">
            <v>Aqua_04_02</v>
          </cell>
          <cell r="B1203" t="str">
            <v>黑色沉船</v>
          </cell>
        </row>
        <row r="1204">
          <cell r="A1204" t="str">
            <v>Aqua_04_03</v>
          </cell>
          <cell r="B1204" t="str">
            <v>黑色沉船</v>
          </cell>
        </row>
        <row r="1205">
          <cell r="A1205" t="str">
            <v>Aqua_04_04</v>
          </cell>
          <cell r="B1205" t="str">
            <v>黑色沉船</v>
          </cell>
        </row>
        <row r="1206">
          <cell r="A1206" t="str">
            <v>Aqua_05_01</v>
          </cell>
          <cell r="B1206" t="str">
            <v>夏日阳光</v>
          </cell>
        </row>
        <row r="1207">
          <cell r="A1207" t="str">
            <v>Aqua_05_02</v>
          </cell>
          <cell r="B1207" t="str">
            <v>夏日阳光</v>
          </cell>
        </row>
        <row r="1208">
          <cell r="A1208" t="str">
            <v>Aqua_05_03</v>
          </cell>
          <cell r="B1208" t="str">
            <v>夏日阳光</v>
          </cell>
        </row>
        <row r="1209">
          <cell r="A1209" t="str">
            <v>Aqua_05_04</v>
          </cell>
          <cell r="B1209" t="str">
            <v>夏日阳光</v>
          </cell>
        </row>
        <row r="1210">
          <cell r="A1210" t="str">
            <v>Aqua_06_01</v>
          </cell>
          <cell r="B1210" t="str">
            <v>钻石林</v>
          </cell>
        </row>
        <row r="1211">
          <cell r="A1211" t="str">
            <v>Aqua_06_02</v>
          </cell>
          <cell r="B1211" t="str">
            <v>钻石林</v>
          </cell>
        </row>
        <row r="1212">
          <cell r="A1212" t="str">
            <v>Aqua_06_03</v>
          </cell>
          <cell r="B1212" t="str">
            <v>钻石林</v>
          </cell>
        </row>
        <row r="1213">
          <cell r="A1213" t="str">
            <v>Aqua_06_04</v>
          </cell>
          <cell r="B1213" t="str">
            <v>钻石林</v>
          </cell>
        </row>
        <row r="1214">
          <cell r="A1214" t="str">
            <v>Aqua_07_01</v>
          </cell>
          <cell r="B1214" t="str">
            <v>光照谷</v>
          </cell>
        </row>
        <row r="1215">
          <cell r="A1215" t="str">
            <v>Aqua_07_02</v>
          </cell>
          <cell r="B1215" t="str">
            <v>光照谷</v>
          </cell>
        </row>
        <row r="1216">
          <cell r="A1216" t="str">
            <v>Aqua_07_03</v>
          </cell>
          <cell r="B1216" t="str">
            <v>光照谷</v>
          </cell>
        </row>
        <row r="1217">
          <cell r="A1217" t="str">
            <v>Aqua_07_04</v>
          </cell>
          <cell r="B1217" t="str">
            <v>光照谷</v>
          </cell>
        </row>
        <row r="1218">
          <cell r="A1218" t="str">
            <v>Bait_0001_01</v>
          </cell>
          <cell r="B1218" t="str">
            <v>菜鸟鱼饵</v>
          </cell>
        </row>
        <row r="1219">
          <cell r="A1219" t="str">
            <v>Bait_0001_01_DESC</v>
          </cell>
          <cell r="B1219" t="str">
            <v>入门级鱼饵-菜鸟专用!</v>
          </cell>
        </row>
        <row r="1220">
          <cell r="A1220" t="str">
            <v>Bait_0002_01</v>
          </cell>
          <cell r="B1220" t="str">
            <v>马尔代夫普通鱼饵</v>
          </cell>
        </row>
        <row r="1221">
          <cell r="A1221" t="str">
            <v>Bait_0002_01_DESC</v>
          </cell>
          <cell r="B1221" t="str">
            <v>马尔代夫海域专用鱼饵，价格低廉，最平民化的一种鱼饵。</v>
          </cell>
        </row>
        <row r="1222">
          <cell r="A1222" t="str">
            <v>Bait_0003_01</v>
          </cell>
          <cell r="B1222" t="str">
            <v>马尔代夫高级鱼饵</v>
          </cell>
        </row>
        <row r="1223">
          <cell r="A1223" t="str">
            <v>Bait_0003_01_DESC</v>
          </cell>
          <cell r="B1223" t="str">
            <v>马尔代夫海域专用鱼饵，资深钓鱼爱好者经常使用的鱼饵。</v>
          </cell>
        </row>
        <row r="1224">
          <cell r="A1224" t="str">
            <v>Bait_0004_01</v>
          </cell>
          <cell r="B1224" t="str">
            <v>马尔代夫稀有鱼饵</v>
          </cell>
        </row>
        <row r="1225">
          <cell r="A1225" t="str">
            <v>Bait_0004_01_DESC</v>
          </cell>
          <cell r="B1225" t="str">
            <v>马尔代夫海域专用鱼饵，专门用来吸引大型鱼的奢华型鱼饵。</v>
          </cell>
        </row>
        <row r="1226">
          <cell r="A1226" t="str">
            <v>Bait_0005_01</v>
          </cell>
          <cell r="B1226" t="str">
            <v>贝加尔普通鱼饵</v>
          </cell>
        </row>
        <row r="1227">
          <cell r="A1227" t="str">
            <v>Bait_0005_01_DESC</v>
          </cell>
          <cell r="B1227" t="str">
            <v>贝加尔专用鱼饵，专为湖内常见的小鱼制作而成。</v>
          </cell>
        </row>
        <row r="1228">
          <cell r="A1228" t="str">
            <v>Bait_0006_01</v>
          </cell>
          <cell r="B1228" t="str">
            <v>贝加尔湖高级鱼饵</v>
          </cell>
        </row>
        <row r="1229">
          <cell r="A1229" t="str">
            <v>Bait_0006_01_DESC</v>
          </cell>
          <cell r="B1229" t="str">
            <v>贝加尔专用鱼饵，是一种价格适中，性能良好的鱼饵。</v>
          </cell>
        </row>
        <row r="1230">
          <cell r="A1230" t="str">
            <v>Bait_0007_01</v>
          </cell>
          <cell r="B1230" t="str">
            <v>贝加尔稀有鱼饵</v>
          </cell>
        </row>
        <row r="1231">
          <cell r="A1231" t="str">
            <v>Bait_0007_01_DESC</v>
          </cell>
          <cell r="B1231" t="str">
            <v>贝加尔专用鱼饵，用来吸引湖内珍稀鱼种而特制的鱼饵！</v>
          </cell>
        </row>
        <row r="1232">
          <cell r="A1232" t="str">
            <v>box_0002_01</v>
          </cell>
          <cell r="B1232" t="str">
            <v>运气宝箱</v>
          </cell>
        </row>
        <row r="1233">
          <cell r="A1233" t="str">
            <v>box_0003_01</v>
          </cell>
          <cell r="B1233" t="str">
            <v>青铜宝箱</v>
          </cell>
        </row>
        <row r="1234">
          <cell r="A1234" t="str">
            <v>box_0003_02</v>
          </cell>
          <cell r="B1234" t="str">
            <v>银色宝箱</v>
          </cell>
        </row>
        <row r="1235">
          <cell r="A1235" t="str">
            <v>box_0003_03</v>
          </cell>
          <cell r="B1235" t="str">
            <v>金色宝箱</v>
          </cell>
        </row>
        <row r="1236">
          <cell r="A1236" t="str">
            <v>CJ_1001_01</v>
          </cell>
          <cell r="B1236" t="str">
            <v>尝试卷线</v>
          </cell>
        </row>
        <row r="1237">
          <cell r="A1237" t="str">
            <v>CJ_1001_02</v>
          </cell>
          <cell r="B1237" t="str">
            <v>20次9连击</v>
          </cell>
        </row>
        <row r="1238">
          <cell r="A1238" t="str">
            <v>CJ_1001_03</v>
          </cell>
          <cell r="B1238" t="str">
            <v>完成了15次9连击！让卷线轮卷起来吧~</v>
          </cell>
        </row>
        <row r="1239">
          <cell r="A1239" t="str">
            <v>CJ_1001_04</v>
          </cell>
          <cell r="B1239" t="str">
            <v>20次9连击</v>
          </cell>
        </row>
        <row r="1240">
          <cell r="A1240" t="str">
            <v>CJ_1002_01</v>
          </cell>
          <cell r="B1240" t="str">
            <v>卷着玩</v>
          </cell>
        </row>
        <row r="1241">
          <cell r="A1241" t="str">
            <v>CJ_1002_02</v>
          </cell>
          <cell r="B1241" t="str">
            <v>100次9连击</v>
          </cell>
        </row>
        <row r="1242">
          <cell r="A1242" t="str">
            <v>CJ_1002_03</v>
          </cell>
          <cell r="B1242" t="str">
            <v>成功完成了110次9连击,做的不错！</v>
          </cell>
        </row>
        <row r="1243">
          <cell r="A1243" t="str">
            <v>CJ_1002_04</v>
          </cell>
          <cell r="B1243" t="str">
            <v>100次9连击</v>
          </cell>
        </row>
        <row r="1244">
          <cell r="A1244" t="str">
            <v>CJ_1003_01</v>
          </cell>
          <cell r="B1244" t="str">
            <v>疯狂的卷</v>
          </cell>
        </row>
        <row r="1245">
          <cell r="A1245" t="str">
            <v>CJ_1003_02</v>
          </cell>
          <cell r="B1245" t="str">
            <v>1000次9连击</v>
          </cell>
        </row>
        <row r="1246">
          <cell r="A1246" t="str">
            <v>CJ_1003_03</v>
          </cell>
          <cell r="B1246" t="str">
            <v>成功完成了80次15连击,好厉害呀！</v>
          </cell>
        </row>
        <row r="1247">
          <cell r="A1247" t="str">
            <v>CJ_1003_04</v>
          </cell>
          <cell r="B1247" t="str">
            <v>1000次9连击</v>
          </cell>
        </row>
        <row r="1248">
          <cell r="A1248" t="str">
            <v>CJ_1004_01</v>
          </cell>
          <cell r="B1248" t="str">
            <v>卷动的青春</v>
          </cell>
        </row>
        <row r="1249">
          <cell r="A1249" t="str">
            <v>CJ_1004_02</v>
          </cell>
          <cell r="B1249" t="str">
            <v>10次15连击</v>
          </cell>
        </row>
        <row r="1250">
          <cell r="A1250" t="str">
            <v>CJ_1004_03</v>
          </cell>
          <cell r="B1250" t="str">
            <v>连击的快感！成功完成了600次15连击。不要停~</v>
          </cell>
        </row>
        <row r="1251">
          <cell r="A1251" t="str">
            <v>CJ_1004_04</v>
          </cell>
          <cell r="B1251" t="str">
            <v>10次15连击</v>
          </cell>
        </row>
        <row r="1252">
          <cell r="A1252" t="str">
            <v>CJ_1005_01</v>
          </cell>
          <cell r="B1252" t="str">
            <v>卷地球三圈</v>
          </cell>
        </row>
        <row r="1253">
          <cell r="A1253" t="str">
            <v>CJ_1005_02</v>
          </cell>
          <cell r="B1253" t="str">
            <v>100次15连击</v>
          </cell>
        </row>
        <row r="1254">
          <cell r="A1254" t="str">
            <v>CJ_1005_03</v>
          </cell>
          <cell r="B1254" t="str">
            <v>龙卷风般的卷！成功完成了1000次15连击。</v>
          </cell>
        </row>
        <row r="1255">
          <cell r="A1255" t="str">
            <v>CJ_1005_04</v>
          </cell>
          <cell r="B1255" t="str">
            <v>100次15连击</v>
          </cell>
        </row>
        <row r="1256">
          <cell r="A1256" t="str">
            <v>CJ_1006_01</v>
          </cell>
          <cell r="B1256" t="str">
            <v>无敌的卷动</v>
          </cell>
        </row>
        <row r="1257">
          <cell r="A1257" t="str">
            <v>CJ_1006_02</v>
          </cell>
          <cell r="B1257" t="str">
            <v>1000次15连击</v>
          </cell>
        </row>
        <row r="1258">
          <cell r="A1258" t="str">
            <v>CJ_1006_03</v>
          </cell>
          <cell r="B1258" t="str">
            <v>龙卷风般的卷！成功完成了1000次15连击。</v>
          </cell>
        </row>
        <row r="1259">
          <cell r="A1259" t="str">
            <v>CJ_1006_04</v>
          </cell>
          <cell r="B1259" t="str">
            <v>1000次15连击</v>
          </cell>
        </row>
        <row r="1260">
          <cell r="A1260" t="str">
            <v>CJ_2001_01</v>
          </cell>
          <cell r="B1260" t="str">
            <v>开始攒钱</v>
          </cell>
        </row>
        <row r="1261">
          <cell r="A1261" t="str">
            <v>CJ_2001_02</v>
          </cell>
          <cell r="B1261" t="str">
            <v>收集50,000金币</v>
          </cell>
        </row>
        <row r="1262">
          <cell r="A1262" t="str">
            <v>CJ_2001_03</v>
          </cell>
          <cell r="B1262" t="str">
            <v>攒了15,000金币哦,做的不错！</v>
          </cell>
        </row>
        <row r="1263">
          <cell r="A1263" t="str">
            <v>CJ_2001_04</v>
          </cell>
          <cell r="B1263" t="str">
            <v>收集50,000金币</v>
          </cell>
        </row>
        <row r="1264">
          <cell r="A1264" t="str">
            <v>CJ_2002_01</v>
          </cell>
          <cell r="B1264" t="str">
            <v>小有积蓄</v>
          </cell>
        </row>
        <row r="1265">
          <cell r="A1265" t="str">
            <v>CJ_2002_02</v>
          </cell>
          <cell r="B1265" t="str">
            <v>收集500,000金币</v>
          </cell>
        </row>
        <row r="1266">
          <cell r="A1266" t="str">
            <v>CJ_2002_03</v>
          </cell>
          <cell r="B1266" t="str">
            <v>恭喜。已经攒120,000金币了哦。已经非常厉害了！</v>
          </cell>
        </row>
        <row r="1267">
          <cell r="A1267" t="str">
            <v>CJ_2002_04</v>
          </cell>
          <cell r="B1267" t="str">
            <v>收集500,000金币</v>
          </cell>
        </row>
        <row r="1268">
          <cell r="A1268" t="str">
            <v>CJ_2003_01</v>
          </cell>
          <cell r="B1268" t="str">
            <v>有钱就是爷</v>
          </cell>
        </row>
        <row r="1269">
          <cell r="A1269" t="str">
            <v>CJ_2003_02</v>
          </cell>
          <cell r="B1269" t="str">
            <v>收集10,000,000金币</v>
          </cell>
        </row>
        <row r="1270">
          <cell r="A1270" t="str">
            <v>CJ_2003_03</v>
          </cell>
          <cell r="B1270" t="str">
            <v>攒了520,000金币？做的很棒。</v>
          </cell>
        </row>
        <row r="1271">
          <cell r="A1271" t="str">
            <v>CJ_2003_04</v>
          </cell>
          <cell r="B1271" t="str">
            <v>收集10,000,000金币</v>
          </cell>
        </row>
        <row r="1272">
          <cell r="A1272" t="str">
            <v>CJ_2004_01</v>
          </cell>
          <cell r="B1272" t="str">
            <v>富豪！</v>
          </cell>
        </row>
        <row r="1273">
          <cell r="A1273" t="str">
            <v>CJ_2004_02</v>
          </cell>
          <cell r="B1273" t="str">
            <v>收集1,000,000金币</v>
          </cell>
        </row>
        <row r="1274">
          <cell r="A1274" t="str">
            <v>CJ_2004_03</v>
          </cell>
          <cell r="B1274" t="str">
            <v>百万富翁！攒了1,000,000金币了哦,能借点吗？</v>
          </cell>
        </row>
        <row r="1275">
          <cell r="A1275" t="str">
            <v>CJ_2004_04</v>
          </cell>
          <cell r="B1275" t="str">
            <v>收集1,000,000金币</v>
          </cell>
        </row>
        <row r="1276">
          <cell r="A1276" t="str">
            <v>CJ_3001_01</v>
          </cell>
          <cell r="B1276" t="str">
            <v>三星的装备！</v>
          </cell>
        </row>
        <row r="1277">
          <cell r="A1277" t="str">
            <v>CJ_3001_02</v>
          </cell>
          <cell r="B1277" t="str">
            <v>装备3星装备</v>
          </cell>
        </row>
        <row r="1278">
          <cell r="A1278" t="str">
            <v>CJ_3001_03</v>
          </cell>
          <cell r="B1278" t="str">
            <v>装备了3星以上道具,土豪范出来了！</v>
          </cell>
        </row>
        <row r="1279">
          <cell r="A1279" t="str">
            <v>CJ_3001_04</v>
          </cell>
          <cell r="B1279" t="str">
            <v>装备3星道具</v>
          </cell>
        </row>
        <row r="1280">
          <cell r="A1280" t="str">
            <v>CJ_3002_01</v>
          </cell>
          <cell r="B1280" t="str">
            <v>不错的装备！</v>
          </cell>
        </row>
        <row r="1281">
          <cell r="A1281" t="str">
            <v>CJ_3002_02</v>
          </cell>
          <cell r="B1281" t="str">
            <v>装备4星装备</v>
          </cell>
        </row>
        <row r="1282">
          <cell r="A1282" t="str">
            <v>CJ_3002_03</v>
          </cell>
          <cell r="B1282" t="str">
            <v>夺目的光辉！已经装备了为你准备的4星以上的装备哦。</v>
          </cell>
        </row>
        <row r="1283">
          <cell r="A1283" t="str">
            <v>CJ_3002_04</v>
          </cell>
          <cell r="B1283" t="str">
            <v>装备4星道具</v>
          </cell>
        </row>
        <row r="1284">
          <cell r="A1284" t="str">
            <v>CJ_3003_01</v>
          </cell>
          <cell r="B1284" t="str">
            <v>谁敢与我比？</v>
          </cell>
        </row>
        <row r="1285">
          <cell r="A1285" t="str">
            <v>CJ_3003_02</v>
          </cell>
          <cell r="B1285" t="str">
            <v>装备5星装备</v>
          </cell>
        </row>
        <row r="1286">
          <cell r="A1286" t="str">
            <v>CJ_3003_03</v>
          </cell>
          <cell r="B1286" t="str">
            <v>你已与众不同了。现在开始你就是传说等级以上的拥有者了！</v>
          </cell>
        </row>
        <row r="1287">
          <cell r="A1287" t="str">
            <v>CJ_3003_04</v>
          </cell>
          <cell r="B1287" t="str">
            <v>装备5星道具</v>
          </cell>
        </row>
        <row r="1288">
          <cell r="A1288" t="str">
            <v>CJ_4001_01</v>
          </cell>
          <cell r="B1288" t="str">
            <v>怒气的爆发</v>
          </cell>
        </row>
        <row r="1289">
          <cell r="A1289" t="str">
            <v>CJ_4001_02</v>
          </cell>
          <cell r="B1289" t="str">
            <v>怒气技能20次</v>
          </cell>
        </row>
        <row r="1290">
          <cell r="A1290" t="str">
            <v>CJ_4001_03</v>
          </cell>
          <cell r="B1290" t="str">
            <v>你的声音依旧那么特别,一定是使用了1次怒气技能。</v>
          </cell>
        </row>
        <row r="1291">
          <cell r="A1291" t="str">
            <v>CJ_4001_04</v>
          </cell>
          <cell r="B1291" t="str">
            <v>怒气技能20次</v>
          </cell>
        </row>
        <row r="1292">
          <cell r="A1292" t="str">
            <v>CJ_4002_01</v>
          </cell>
          <cell r="B1292" t="str">
            <v>力的掌握</v>
          </cell>
        </row>
        <row r="1293">
          <cell r="A1293" t="str">
            <v>CJ_4002_02</v>
          </cell>
          <cell r="B1293" t="str">
            <v>怒气技能500次</v>
          </cell>
        </row>
        <row r="1294">
          <cell r="A1294" t="str">
            <v>CJ_4002_03</v>
          </cell>
          <cell r="B1294" t="str">
            <v>已经使用了15次怒气技能？可以熟练的控制力度了吧！</v>
          </cell>
        </row>
        <row r="1295">
          <cell r="A1295" t="str">
            <v>CJ_4002_04</v>
          </cell>
          <cell r="B1295" t="str">
            <v>怒气技能500次</v>
          </cell>
        </row>
        <row r="1296">
          <cell r="A1296" t="str">
            <v>CJ_4003_01</v>
          </cell>
          <cell r="B1296" t="str">
            <v>用点力量</v>
          </cell>
        </row>
        <row r="1297">
          <cell r="A1297" t="str">
            <v>CJ_4003_02</v>
          </cell>
          <cell r="B1297" t="str">
            <v>怒气技能110次</v>
          </cell>
        </row>
        <row r="1298">
          <cell r="A1298" t="str">
            <v>CJ_4003_03</v>
          </cell>
          <cell r="B1298" t="str">
            <v>成功使用110次怒气技能的你,依旧这么带劲。</v>
          </cell>
        </row>
        <row r="1299">
          <cell r="A1299" t="str">
            <v>CJ_4003_04</v>
          </cell>
          <cell r="B1299" t="str">
            <v>怒气技能5,000次</v>
          </cell>
        </row>
        <row r="1300">
          <cell r="A1300" t="str">
            <v>CJ_4004_01</v>
          </cell>
          <cell r="B1300" t="str">
            <v>力量与技巧的结合！</v>
          </cell>
        </row>
        <row r="1301">
          <cell r="A1301" t="str">
            <v>CJ_4004_02</v>
          </cell>
          <cell r="B1301" t="str">
            <v>怒气技能510次</v>
          </cell>
        </row>
        <row r="1302">
          <cell r="A1302" t="str">
            <v>CJ_4004_03</v>
          </cell>
          <cell r="B1302" t="str">
            <v>成功使用了510次怒气技能？力量与技巧进行了结合！</v>
          </cell>
        </row>
        <row r="1303">
          <cell r="A1303" t="str">
            <v>CJ_4004_04</v>
          </cell>
          <cell r="B1303" t="str">
            <v>怒气技能510次</v>
          </cell>
        </row>
        <row r="1304">
          <cell r="A1304" t="str">
            <v>CJ_4005_01</v>
          </cell>
          <cell r="B1304" t="str">
            <v>狂怒之王</v>
          </cell>
        </row>
        <row r="1305">
          <cell r="A1305" t="str">
            <v>CJ_4005_02</v>
          </cell>
          <cell r="B1305" t="str">
            <v>怒气技能1,000次</v>
          </cell>
        </row>
        <row r="1306">
          <cell r="A1306" t="str">
            <v>CJ_4005_03</v>
          </cell>
          <cell r="B1306" t="str">
            <v>成功使用了1,000次怒气技能,你已是传说级的人了！</v>
          </cell>
        </row>
        <row r="1307">
          <cell r="A1307" t="str">
            <v>CJ_4005_04</v>
          </cell>
          <cell r="B1307" t="str">
            <v>怒气技能1,000次</v>
          </cell>
        </row>
        <row r="1308">
          <cell r="A1308" t="str">
            <v>CJ_5001_01</v>
          </cell>
          <cell r="B1308" t="str">
            <v>使劲的拽</v>
          </cell>
        </row>
        <row r="1309">
          <cell r="A1309" t="str">
            <v>CJ_5001_02</v>
          </cell>
          <cell r="B1309" t="str">
            <v>拽钓50次</v>
          </cell>
        </row>
        <row r="1310">
          <cell r="A1310" t="str">
            <v>CJ_5001_03</v>
          </cell>
          <cell r="B1310" t="str">
            <v>新人,成功进行1次拽钓？</v>
          </cell>
        </row>
        <row r="1311">
          <cell r="A1311" t="str">
            <v>CJ_5001_04</v>
          </cell>
          <cell r="B1311" t="str">
            <v>拽钓50次</v>
          </cell>
        </row>
        <row r="1312">
          <cell r="A1312" t="str">
            <v>CJ_5002_01</v>
          </cell>
          <cell r="B1312" t="str">
            <v>瞬间的捕捉</v>
          </cell>
        </row>
        <row r="1313">
          <cell r="A1313" t="str">
            <v>CJ_5002_02</v>
          </cell>
          <cell r="B1313" t="str">
            <v>拽钓500次</v>
          </cell>
        </row>
        <row r="1314">
          <cell r="A1314" t="str">
            <v>CJ_5002_03</v>
          </cell>
          <cell r="B1314" t="str">
            <v>拽钓是在鱼跳起的瞬间使用的,你已掌握其中要领！</v>
          </cell>
        </row>
        <row r="1315">
          <cell r="A1315" t="str">
            <v>CJ_5002_04</v>
          </cell>
          <cell r="B1315" t="str">
            <v>拽钓500次</v>
          </cell>
        </row>
        <row r="1316">
          <cell r="A1316" t="str">
            <v>CJ_5003_01</v>
          </cell>
          <cell r="B1316" t="str">
            <v>四两拨千斤</v>
          </cell>
        </row>
        <row r="1317">
          <cell r="A1317" t="str">
            <v>CJ_5003_02</v>
          </cell>
          <cell r="B1317" t="str">
            <v>拽钓5000次</v>
          </cell>
        </row>
        <row r="1318">
          <cell r="A1318" t="str">
            <v>CJ_5003_03</v>
          </cell>
          <cell r="B1318" t="str">
            <v>用快速的手法成功进行110次拽钓的你,真的很牛。</v>
          </cell>
        </row>
        <row r="1319">
          <cell r="A1319" t="str">
            <v>CJ_5003_04</v>
          </cell>
          <cell r="B1319" t="str">
            <v>拽钓5000次</v>
          </cell>
        </row>
        <row r="1320">
          <cell r="A1320" t="str">
            <v>CJ_5004_01</v>
          </cell>
          <cell r="B1320" t="str">
            <v>机会来了~！</v>
          </cell>
        </row>
        <row r="1321">
          <cell r="A1321" t="str">
            <v>CJ_5004_02</v>
          </cell>
          <cell r="B1321" t="str">
            <v>拽钓510次</v>
          </cell>
        </row>
        <row r="1322">
          <cell r="A1322" t="str">
            <v>CJ_5004_03</v>
          </cell>
          <cell r="B1322" t="str">
            <v>成功进行了510次拽钓哦。你已可以捕捉任何鱼了。</v>
          </cell>
        </row>
        <row r="1323">
          <cell r="A1323" t="str">
            <v>CJ_5004_04</v>
          </cell>
          <cell r="B1323" t="str">
            <v>拽钓510次</v>
          </cell>
        </row>
        <row r="1324">
          <cell r="A1324" t="str">
            <v>CJ_5005_01</v>
          </cell>
          <cell r="B1324" t="str">
            <v>四两拨千斤~</v>
          </cell>
        </row>
        <row r="1325">
          <cell r="A1325" t="str">
            <v>CJ_5005_02</v>
          </cell>
          <cell r="B1325" t="str">
            <v>拽钓1,000次</v>
          </cell>
        </row>
        <row r="1326">
          <cell r="A1326" t="str">
            <v>CJ_5005_03</v>
          </cell>
          <cell r="B1326" t="str">
            <v>看到成功进行1000次拽钓的你,你已是神一般的人物了。</v>
          </cell>
        </row>
        <row r="1327">
          <cell r="A1327" t="str">
            <v>CJ_5005_04</v>
          </cell>
          <cell r="B1327" t="str">
            <v>拽钓1,000次</v>
          </cell>
        </row>
        <row r="1328">
          <cell r="A1328" t="str">
            <v>CJ_6001_01</v>
          </cell>
          <cell r="B1328" t="str">
            <v>心怀最初的梦想</v>
          </cell>
        </row>
        <row r="1329">
          <cell r="A1329" t="str">
            <v>CJ_6001_02</v>
          </cell>
          <cell r="B1329" t="str">
            <v>把15条鱼放入水族馆</v>
          </cell>
        </row>
        <row r="1330">
          <cell r="A1330" t="str">
            <v>CJ_6001_03</v>
          </cell>
          <cell r="B1330" t="str">
            <v>把15条鱼放入水族馆,你真的很棒哦。</v>
          </cell>
        </row>
        <row r="1331">
          <cell r="A1331" t="str">
            <v>CJ_6001_04</v>
          </cell>
          <cell r="B1331" t="str">
            <v>把鱼放入水族箱20次</v>
          </cell>
        </row>
        <row r="1332">
          <cell r="A1332" t="str">
            <v>CJ_6002_01</v>
          </cell>
          <cell r="B1332" t="str">
            <v>小小的收集</v>
          </cell>
        </row>
        <row r="1333">
          <cell r="A1333" t="str">
            <v>CJ_6002_02</v>
          </cell>
          <cell r="B1333" t="str">
            <v>把60条鱼放入了水族箱</v>
          </cell>
        </row>
        <row r="1334">
          <cell r="A1334" t="str">
            <v>CJ_6002_03</v>
          </cell>
          <cell r="B1334" t="str">
            <v>把60条鱼放入了水族箱。你可以拿出去展览了。</v>
          </cell>
        </row>
        <row r="1335">
          <cell r="A1335" t="str">
            <v>CJ_6002_04</v>
          </cell>
          <cell r="B1335" t="str">
            <v>往水族箱内放200次鱼</v>
          </cell>
        </row>
        <row r="1336">
          <cell r="A1336" t="str">
            <v>CJ_6003_01</v>
          </cell>
          <cell r="B1336" t="str">
            <v>多样的鱼类</v>
          </cell>
        </row>
        <row r="1337">
          <cell r="A1337" t="str">
            <v>CJ_6003_02</v>
          </cell>
          <cell r="B1337" t="str">
            <v>把鱼放入水族箱2000次</v>
          </cell>
        </row>
        <row r="1338">
          <cell r="A1338" t="str">
            <v>CJ_6003_03</v>
          </cell>
          <cell r="B1338" t="str">
            <v>把110条鱼放入了水族箱？已经没有人可超越你。</v>
          </cell>
        </row>
        <row r="1339">
          <cell r="A1339" t="str">
            <v>CJ_6003_04</v>
          </cell>
          <cell r="B1339" t="str">
            <v>把鱼放入水族箱2000次</v>
          </cell>
        </row>
        <row r="1340">
          <cell r="A1340" t="str">
            <v>CJ_6004_01</v>
          </cell>
          <cell r="B1340" t="str">
            <v>品种多样的鱼类</v>
          </cell>
        </row>
        <row r="1341">
          <cell r="A1341" t="str">
            <v>CJ_6004_02</v>
          </cell>
          <cell r="B1341" t="str">
            <v>将510条鱼放入水族箱</v>
          </cell>
        </row>
        <row r="1342">
          <cell r="A1342" t="str">
            <v>CJ_6004_03</v>
          </cell>
          <cell r="B1342" t="str">
            <v>将510条鱼放入水族箱,在这个领域没人可超越你。</v>
          </cell>
        </row>
        <row r="1343">
          <cell r="A1343" t="str">
            <v>CJ_6004_04</v>
          </cell>
          <cell r="B1343" t="str">
            <v>往水族箱内放入510次鱼</v>
          </cell>
        </row>
        <row r="1344">
          <cell r="A1344" t="str">
            <v>CJ_6005_01</v>
          </cell>
          <cell r="B1344" t="str">
            <v>狂人的热衷！</v>
          </cell>
        </row>
        <row r="1345">
          <cell r="A1345" t="str">
            <v>CJ_6005_02</v>
          </cell>
          <cell r="B1345" t="str">
            <v>把1,000条鱼放入水族箱</v>
          </cell>
        </row>
        <row r="1346">
          <cell r="A1346" t="str">
            <v>CJ_6005_03</v>
          </cell>
          <cell r="B1346" t="str">
            <v>能把1,000条鱼放入水族箱的人,除了你,我再也没找到过。</v>
          </cell>
        </row>
        <row r="1347">
          <cell r="A1347" t="str">
            <v>CJ_6005_04</v>
          </cell>
          <cell r="B1347" t="str">
            <v>一共在水族箱中放入1,000次</v>
          </cell>
        </row>
        <row r="1348">
          <cell r="A1348" t="str">
            <v>CJ_7001_01</v>
          </cell>
          <cell r="B1348" t="str">
            <v>小试身手</v>
          </cell>
        </row>
        <row r="1349">
          <cell r="A1349" t="str">
            <v>CJ_7001_02</v>
          </cell>
          <cell r="B1349" t="str">
            <v>钓20条鱼</v>
          </cell>
        </row>
        <row r="1350">
          <cell r="A1350" t="str">
            <v>CJ_7001_03</v>
          </cell>
          <cell r="B1350" t="str">
            <v>钓到了15条鱼？但这只是刚刚开始。</v>
          </cell>
        </row>
        <row r="1351">
          <cell r="A1351" t="str">
            <v>CJ_7001_04</v>
          </cell>
          <cell r="B1351" t="str">
            <v>钓20条鱼</v>
          </cell>
        </row>
        <row r="1352">
          <cell r="A1352" t="str">
            <v>CJ_7002_01</v>
          </cell>
          <cell r="B1352" t="str">
            <v>略有小成</v>
          </cell>
        </row>
        <row r="1353">
          <cell r="A1353" t="str">
            <v>CJ_7002_02</v>
          </cell>
          <cell r="B1353" t="str">
            <v>钓200条鱼</v>
          </cell>
        </row>
        <row r="1354">
          <cell r="A1354" t="str">
            <v>CJ_7002_03</v>
          </cell>
          <cell r="B1354" t="str">
            <v>成功钓到了110条鱼。有点感觉了吧？</v>
          </cell>
        </row>
        <row r="1355">
          <cell r="A1355" t="str">
            <v>CJ_7002_04</v>
          </cell>
          <cell r="B1355" t="str">
            <v>钓200条鱼</v>
          </cell>
        </row>
        <row r="1356">
          <cell r="A1356" t="str">
            <v>CJ_7003_01</v>
          </cell>
          <cell r="B1356" t="str">
            <v>钓鱼的秘诀</v>
          </cell>
        </row>
        <row r="1357">
          <cell r="A1357" t="str">
            <v>CJ_7003_02</v>
          </cell>
          <cell r="B1357" t="str">
            <v>钓2000条鱼</v>
          </cell>
        </row>
        <row r="1358">
          <cell r="A1358" t="str">
            <v>CJ_7003_03</v>
          </cell>
          <cell r="B1358" t="str">
            <v>钓到了510条鱼？做的不错。</v>
          </cell>
        </row>
        <row r="1359">
          <cell r="A1359" t="str">
            <v>CJ_7003_04</v>
          </cell>
          <cell r="B1359" t="str">
            <v>钓2000条鱼</v>
          </cell>
        </row>
        <row r="1360">
          <cell r="A1360" t="str">
            <v>CJ_7004_01</v>
          </cell>
          <cell r="B1360" t="str">
            <v>钓鱼大师</v>
          </cell>
        </row>
        <row r="1361">
          <cell r="A1361" t="str">
            <v>CJ_7004_02</v>
          </cell>
          <cell r="B1361" t="str">
            <v>钓1,100条鱼</v>
          </cell>
        </row>
        <row r="1362">
          <cell r="A1362" t="str">
            <v>CJ_7004_03</v>
          </cell>
          <cell r="B1362" t="str">
            <v>钓到1,100条鱼的你！已经可以当老师了？</v>
          </cell>
        </row>
        <row r="1363">
          <cell r="A1363" t="str">
            <v>CJ_7004_04</v>
          </cell>
          <cell r="B1363" t="str">
            <v>钓1,100条鱼</v>
          </cell>
        </row>
        <row r="1364">
          <cell r="A1364" t="str">
            <v>CJ_7005_01</v>
          </cell>
          <cell r="B1364" t="str">
            <v>钓鱼专家</v>
          </cell>
        </row>
        <row r="1365">
          <cell r="A1365" t="str">
            <v>CJ_7005_02</v>
          </cell>
          <cell r="B1365" t="str">
            <v>钓出5,100条鱼</v>
          </cell>
        </row>
        <row r="1366">
          <cell r="A1366" t="str">
            <v>CJ_7005_03</v>
          </cell>
          <cell r="B1366" t="str">
            <v>钓到了5,100条鱼？这不是真的吧？</v>
          </cell>
        </row>
        <row r="1367">
          <cell r="A1367" t="str">
            <v>CJ_7005_04</v>
          </cell>
          <cell r="B1367" t="str">
            <v>钓出5,100条鱼</v>
          </cell>
        </row>
        <row r="1368">
          <cell r="A1368" t="str">
            <v>CJ_7006_01</v>
          </cell>
          <cell r="B1368" t="str">
            <v>钓王之王</v>
          </cell>
        </row>
        <row r="1369">
          <cell r="A1369" t="str">
            <v>CJ_7006_02</v>
          </cell>
          <cell r="B1369" t="str">
            <v>钓出10,000条鱼</v>
          </cell>
        </row>
        <row r="1370">
          <cell r="A1370" t="str">
            <v>CJ_7006_03</v>
          </cell>
          <cell r="B1370" t="str">
            <v>10,000条呀10,000条!</v>
          </cell>
        </row>
        <row r="1371">
          <cell r="A1371" t="str">
            <v>CJ_7006_04</v>
          </cell>
          <cell r="B1371" t="str">
            <v>钓出10,000条鱼</v>
          </cell>
        </row>
        <row r="1372">
          <cell r="A1372" t="str">
            <v>CJ_8001_01</v>
          </cell>
          <cell r="B1372" t="str">
            <v>不一样的鱼</v>
          </cell>
        </row>
        <row r="1373">
          <cell r="A1373" t="str">
            <v>CJ_8001_02</v>
          </cell>
          <cell r="B1373" t="str">
            <v>钓10条4星级以上的鱼</v>
          </cell>
        </row>
        <row r="1374">
          <cell r="A1374" t="str">
            <v>CJ_8001_03</v>
          </cell>
          <cell r="B1374" t="str">
            <v>钓到了15条4星以上的鱼？4星以上的鱼是很难钓的吧？</v>
          </cell>
        </row>
        <row r="1375">
          <cell r="A1375" t="str">
            <v>CJ_8001_04</v>
          </cell>
          <cell r="B1375" t="str">
            <v>钓10条4星级以上的鱼</v>
          </cell>
        </row>
        <row r="1376">
          <cell r="A1376" t="str">
            <v>CJ_8002_01</v>
          </cell>
          <cell r="B1376" t="str">
            <v>与众不同</v>
          </cell>
        </row>
        <row r="1377">
          <cell r="A1377" t="str">
            <v>CJ_8002_02</v>
          </cell>
          <cell r="B1377" t="str">
            <v>钓100条4星级以上的鱼</v>
          </cell>
        </row>
        <row r="1378">
          <cell r="A1378" t="str">
            <v>CJ_8002_03</v>
          </cell>
          <cell r="B1378" t="str">
            <v>不要以为是钓110条普通的鱼哦。是110条4星以上的鱼！对,很了不起。</v>
          </cell>
        </row>
        <row r="1379">
          <cell r="A1379" t="str">
            <v>CJ_8002_04</v>
          </cell>
          <cell r="B1379" t="str">
            <v>钓100条4星级以上的鱼</v>
          </cell>
        </row>
        <row r="1380">
          <cell r="A1380" t="str">
            <v>CJ_8003_01</v>
          </cell>
          <cell r="B1380" t="str">
            <v>钓鱼的使命</v>
          </cell>
        </row>
        <row r="1381">
          <cell r="A1381" t="str">
            <v>CJ_8003_02</v>
          </cell>
          <cell r="B1381" t="str">
            <v>钓1000条4星级以上的鱼</v>
          </cell>
        </row>
        <row r="1382">
          <cell r="A1382" t="str">
            <v>CJ_8003_03</v>
          </cell>
          <cell r="B1382" t="str">
            <v>钓210条4星以上的鱼,珍稀鱼不会被你钓光了吧！</v>
          </cell>
        </row>
        <row r="1383">
          <cell r="A1383" t="str">
            <v>CJ_8003_04</v>
          </cell>
          <cell r="B1383" t="str">
            <v>钓1000条4星级以上的鱼</v>
          </cell>
        </row>
        <row r="1384">
          <cell r="A1384" t="str">
            <v>CJ_8004_01</v>
          </cell>
          <cell r="B1384" t="str">
            <v>水中探险家！</v>
          </cell>
        </row>
        <row r="1385">
          <cell r="A1385" t="str">
            <v>CJ_8004_02</v>
          </cell>
          <cell r="B1385" t="str">
            <v>钓出510条4星级以上的鱼~</v>
          </cell>
        </row>
        <row r="1386">
          <cell r="A1386" t="str">
            <v>CJ_8004_03</v>
          </cell>
          <cell r="B1386" t="str">
            <v>如果能钓到510条4星以上的鱼,你就是真正的探险家了。水中探险家！</v>
          </cell>
        </row>
        <row r="1387">
          <cell r="A1387" t="str">
            <v>CJ_8004_04</v>
          </cell>
          <cell r="B1387" t="str">
            <v>钓出510条4星级以上的鱼~</v>
          </cell>
        </row>
        <row r="1388">
          <cell r="A1388" t="str">
            <v>CJ_8005_01</v>
          </cell>
          <cell r="B1388" t="str">
            <v>老练的猎手！</v>
          </cell>
        </row>
        <row r="1389">
          <cell r="A1389" t="str">
            <v>CJ_8005_02</v>
          </cell>
          <cell r="B1389" t="str">
            <v>钓出1100条4星级以上的鱼</v>
          </cell>
        </row>
        <row r="1390">
          <cell r="A1390" t="str">
            <v>CJ_8005_03</v>
          </cell>
          <cell r="B1390" t="str">
            <v>成功钓到了1,100条4星以上的鱼。钓鱼大师之位非你莫属了。</v>
          </cell>
        </row>
        <row r="1391">
          <cell r="A1391" t="str">
            <v>CJ_8005_04</v>
          </cell>
          <cell r="B1391" t="str">
            <v>钓出1100条4星级以上的鱼</v>
          </cell>
        </row>
        <row r="1392">
          <cell r="A1392" t="str">
            <v>CJ_8006_01</v>
          </cell>
          <cell r="B1392" t="str">
            <v>钓到世界的人！</v>
          </cell>
        </row>
        <row r="1393">
          <cell r="A1393" t="str">
            <v>CJ_8006_02</v>
          </cell>
          <cell r="B1393" t="str">
            <v>钓出1100条4星级以上的鱼</v>
          </cell>
        </row>
        <row r="1394">
          <cell r="A1394" t="str">
            <v>CJ_8006_03</v>
          </cell>
          <cell r="B1394" t="str">
            <v>你居然钓到了5,000条4星以上的鱼…你是怎么做到了,我要帮你写传奇。</v>
          </cell>
        </row>
        <row r="1395">
          <cell r="A1395" t="str">
            <v>CJ_8006_04</v>
          </cell>
          <cell r="B1395" t="str">
            <v>钓出1100条4星级以上的鱼</v>
          </cell>
        </row>
        <row r="1396">
          <cell r="A1396" t="str">
            <v>CJ_9001_01</v>
          </cell>
          <cell r="B1396" t="str">
            <v>称霸荧光海滩！</v>
          </cell>
        </row>
        <row r="1397">
          <cell r="A1397" t="str">
            <v>CJ_9001_02</v>
          </cell>
          <cell r="B1397" t="str">
            <v>将荧光海滩BOSS放入水族箱</v>
          </cell>
        </row>
        <row r="1398">
          <cell r="A1398" t="str">
            <v>CJ_9001_03</v>
          </cell>
          <cell r="B1398" t="str">
            <v>已把荧光海滩的BOSS放入了水族馆。看来现在说你称霸了荧光海滩也不过分了。</v>
          </cell>
        </row>
        <row r="1399">
          <cell r="A1399" t="str">
            <v>CJ_9001_04</v>
          </cell>
          <cell r="B1399" t="str">
            <v>将荧光海滩BOSS放入水族箱</v>
          </cell>
        </row>
        <row r="1400">
          <cell r="A1400" t="str">
            <v>CJ_9002_01</v>
          </cell>
          <cell r="B1400" t="str">
            <v>称霸太阳岛！</v>
          </cell>
        </row>
        <row r="1401">
          <cell r="A1401" t="str">
            <v>CJ_9002_02</v>
          </cell>
          <cell r="B1401" t="str">
            <v>将太阳岛BOSS放入水族箱</v>
          </cell>
        </row>
        <row r="1402">
          <cell r="A1402" t="str">
            <v>CJ_9002_03</v>
          </cell>
          <cell r="B1402" t="str">
            <v>已把太阳岛的BOSS放入了水族馆。看来现在说你称霸了怀太阳岛也不过分了。</v>
          </cell>
        </row>
        <row r="1403">
          <cell r="A1403" t="str">
            <v>CJ_9002_04</v>
          </cell>
          <cell r="B1403" t="str">
            <v>将太阳岛BOSS放入水族箱</v>
          </cell>
        </row>
        <row r="1404">
          <cell r="A1404" t="str">
            <v>CJ_9003_01</v>
          </cell>
          <cell r="B1404" t="str">
            <v>称霸满月沙滩~！</v>
          </cell>
        </row>
        <row r="1405">
          <cell r="A1405" t="str">
            <v>CJ_9003_02</v>
          </cell>
          <cell r="B1405" t="str">
            <v>将满月沙滩BOSS放入水族箱</v>
          </cell>
        </row>
        <row r="1406">
          <cell r="A1406" t="str">
            <v>CJ_9003_03</v>
          </cell>
          <cell r="B1406" t="str">
            <v>已把满月沙滩的BOSS放入了水族箱。你现在可以称霸满月沙滩了。</v>
          </cell>
        </row>
        <row r="1407">
          <cell r="A1407" t="str">
            <v>CJ_9003_04</v>
          </cell>
          <cell r="B1407" t="str">
            <v>将满月沙滩BOSS放入水族箱</v>
          </cell>
        </row>
        <row r="1408">
          <cell r="A1408" t="str">
            <v>CJ_9004_01</v>
          </cell>
          <cell r="B1408" t="str">
            <v>称霸贝加尔湖！</v>
          </cell>
        </row>
        <row r="1409">
          <cell r="A1409" t="str">
            <v>CJ_9004_02</v>
          </cell>
          <cell r="B1409" t="str">
            <v>将贝加尔湖BOSS放入水族箱</v>
          </cell>
        </row>
        <row r="1410">
          <cell r="A1410" t="str">
            <v>CJ_9004_03</v>
          </cell>
          <cell r="B1410" t="str">
            <v>已把贝加尔湖的BOSS放入了水族馆。看来现在说你称霸了贝加尔湖也不过分了。</v>
          </cell>
        </row>
        <row r="1411">
          <cell r="A1411" t="str">
            <v>CJ_9004_04</v>
          </cell>
          <cell r="B1411" t="str">
            <v>将贝加尔湖BOSS放入水族箱</v>
          </cell>
        </row>
        <row r="1412">
          <cell r="A1412" t="str">
            <v>CJ_9005_01</v>
          </cell>
          <cell r="B1412" t="str">
            <v>制霸安加拉河！</v>
          </cell>
        </row>
        <row r="1413">
          <cell r="A1413" t="str">
            <v>CJ_9005_02</v>
          </cell>
          <cell r="B1413" t="str">
            <v>将安加拉河BOSS放入水族箱</v>
          </cell>
        </row>
        <row r="1414">
          <cell r="A1414" t="str">
            <v>CJ_9005_03</v>
          </cell>
          <cell r="B1414" t="str">
            <v>已把安加拉河的BOSS放入了水族馆。看来现在说你称霸了安加拉河也不过分了。</v>
          </cell>
        </row>
        <row r="1415">
          <cell r="A1415" t="str">
            <v>CJ_9005_04</v>
          </cell>
          <cell r="B1415" t="str">
            <v>将安加拉河BOSS放入水族箱</v>
          </cell>
        </row>
        <row r="1416">
          <cell r="A1416" t="str">
            <v>CJ_9007_01</v>
          </cell>
          <cell r="B1416" t="str">
            <v>制霸天涯海角</v>
          </cell>
        </row>
        <row r="1417">
          <cell r="A1417" t="str">
            <v>CJ_9007_02</v>
          </cell>
          <cell r="B1417" t="str">
            <v>将天涯海角BOSS放入水族箱</v>
          </cell>
        </row>
        <row r="1418">
          <cell r="A1418" t="str">
            <v>CJ_9007_03</v>
          </cell>
          <cell r="B1418" t="str">
            <v>已把天涯海角BOSS放入了水族馆，真让人惊叹。</v>
          </cell>
        </row>
        <row r="1419">
          <cell r="A1419" t="str">
            <v>CJ_9007_04</v>
          </cell>
          <cell r="B1419" t="str">
            <v>将天涯海角BOSS放入水族箱</v>
          </cell>
        </row>
        <row r="1420">
          <cell r="A1420" t="str">
            <v>CJ_9008_01</v>
          </cell>
          <cell r="B1420" t="str">
            <v>制霸亚龙湾</v>
          </cell>
        </row>
        <row r="1421">
          <cell r="A1421" t="str">
            <v>CJ_9008_02</v>
          </cell>
          <cell r="B1421" t="str">
            <v>将亚龙湾BOSS放入水族箱</v>
          </cell>
        </row>
        <row r="1422">
          <cell r="A1422" t="str">
            <v>CJ_9008_03</v>
          </cell>
          <cell r="B1422" t="str">
            <v>已把亚龙湾BOSS放入了水族馆，真是实力惊人。</v>
          </cell>
        </row>
        <row r="1423">
          <cell r="A1423" t="str">
            <v>CJ_9008_04</v>
          </cell>
          <cell r="B1423" t="str">
            <v>将亚龙湾BOSS放入水族箱</v>
          </cell>
        </row>
        <row r="1424">
          <cell r="A1424" t="str">
            <v>CJ_9009_01</v>
          </cell>
          <cell r="B1424" t="str">
            <v>制霸蜈支洲岛</v>
          </cell>
        </row>
        <row r="1425">
          <cell r="A1425" t="str">
            <v>CJ_9009_02</v>
          </cell>
          <cell r="B1425" t="str">
            <v>将蜈支洲岛BOSS放入水族箱</v>
          </cell>
        </row>
        <row r="1426">
          <cell r="A1426" t="str">
            <v>CJ_9009_03</v>
          </cell>
          <cell r="B1426" t="str">
            <v>已把蜈支洲岛BOSS放入了水族馆，真是实力惊人。</v>
          </cell>
        </row>
        <row r="1427">
          <cell r="A1427" t="str">
            <v>CJ_9009_04</v>
          </cell>
          <cell r="B1427" t="str">
            <v>将蜈支洲岛BOSS放入水族箱</v>
          </cell>
        </row>
        <row r="1428">
          <cell r="A1428" t="str">
            <v>CJ_9006_01</v>
          </cell>
          <cell r="B1428" t="str">
            <v>制霸库苏古尔湖！</v>
          </cell>
        </row>
        <row r="1429">
          <cell r="A1429" t="str">
            <v>CJ_9006_02</v>
          </cell>
          <cell r="B1429" t="str">
            <v>将库苏古尔湖的BOSS鱼放入水族箱</v>
          </cell>
        </row>
        <row r="1430">
          <cell r="A1430" t="str">
            <v>CJ_9006_03</v>
          </cell>
          <cell r="B1430" t="str">
            <v>已把库苏古尔湖的BOSS鱼放入了水族馆。看来你已经称霸了水晶湾了。</v>
          </cell>
        </row>
        <row r="1431">
          <cell r="A1431" t="str">
            <v>CJ_9006_04</v>
          </cell>
          <cell r="B1431" t="str">
            <v>将库苏古尔湖的BOSS鱼放入水族箱</v>
          </cell>
        </row>
        <row r="1432">
          <cell r="A1432" t="str">
            <v>CJ_9101_01</v>
          </cell>
          <cell r="B1432" t="str">
            <v>我爱钓鱼！</v>
          </cell>
        </row>
        <row r="1433">
          <cell r="A1433" t="str">
            <v>CJ_9101_02</v>
          </cell>
          <cell r="B1433" t="str">
            <v>达成Lv.10</v>
          </cell>
        </row>
        <row r="1434">
          <cell r="A1434" t="str">
            <v>CJ_9101_03</v>
          </cell>
          <cell r="B1434" t="str">
            <v>升到了Lv.10哦。现在是真正的钓手了。</v>
          </cell>
        </row>
        <row r="1435">
          <cell r="A1435" t="str">
            <v>CJ_9101_04</v>
          </cell>
          <cell r="B1435" t="str">
            <v>达成Lv.10</v>
          </cell>
        </row>
        <row r="1436">
          <cell r="A1436" t="str">
            <v>CJ_9102_01</v>
          </cell>
          <cell r="B1436" t="str">
            <v>又升级了！</v>
          </cell>
        </row>
        <row r="1437">
          <cell r="A1437" t="str">
            <v>CJ_9102_02</v>
          </cell>
          <cell r="B1437" t="str">
            <v>达成Lv.20</v>
          </cell>
        </row>
        <row r="1438">
          <cell r="A1438" t="str">
            <v>CJ_9102_03</v>
          </cell>
          <cell r="B1438" t="str">
            <v>升到了Lv.20哦。钓鱼是需要重视礼仪的休闲运动。爱护环境的你,是真正的绅士。</v>
          </cell>
        </row>
        <row r="1439">
          <cell r="A1439" t="str">
            <v>CJ_9102_04</v>
          </cell>
          <cell r="B1439" t="str">
            <v>达成Lv.20</v>
          </cell>
        </row>
        <row r="1440">
          <cell r="A1440" t="str">
            <v>CJ_9103_01</v>
          </cell>
          <cell r="B1440" t="str">
            <v>钓鱼爱好者~！</v>
          </cell>
        </row>
        <row r="1441">
          <cell r="A1441" t="str">
            <v>CJ_9103_02</v>
          </cell>
          <cell r="B1441" t="str">
            <v>达成Lv.30</v>
          </cell>
        </row>
        <row r="1442">
          <cell r="A1442" t="str">
            <v>CJ_9103_03</v>
          </cell>
          <cell r="B1442" t="str">
            <v>升到了Lv.30哦。哦！睡觉都想着钓鱼？看来你中了钓鱼狂热啊…</v>
          </cell>
        </row>
        <row r="1443">
          <cell r="A1443" t="str">
            <v>CJ_9103_04</v>
          </cell>
          <cell r="B1443" t="str">
            <v>达成Lv.30</v>
          </cell>
        </row>
        <row r="1444">
          <cell r="A1444" t="str">
            <v>CJ_9104_01</v>
          </cell>
          <cell r="B1444" t="str">
            <v>钓鱼牛人！</v>
          </cell>
        </row>
        <row r="1445">
          <cell r="A1445" t="str">
            <v>CJ_9104_02</v>
          </cell>
          <cell r="B1445" t="str">
            <v>等级达到40</v>
          </cell>
        </row>
        <row r="1446">
          <cell r="A1446" t="str">
            <v>CJ_9104_03</v>
          </cell>
          <cell r="B1446" t="str">
            <v>升到了Lv.40哦。你已经完全被钓鱼的魅力所吸引了。</v>
          </cell>
        </row>
        <row r="1447">
          <cell r="A1447" t="str">
            <v>CJ_9104_04</v>
          </cell>
          <cell r="B1447" t="str">
            <v>等级达到40</v>
          </cell>
        </row>
        <row r="1448">
          <cell r="A1448" t="str">
            <v>CJ_9105_01</v>
          </cell>
          <cell r="B1448" t="str">
            <v>钓鱼大师！</v>
          </cell>
        </row>
        <row r="1449">
          <cell r="A1449" t="str">
            <v>CJ_9105_03</v>
          </cell>
          <cell r="B1449" t="str">
            <v>升到了Lv.50哦。现在,钓鱼是你人生的全部了。</v>
          </cell>
        </row>
        <row r="1450">
          <cell r="A1450" t="str">
            <v>CJ_9105_04</v>
          </cell>
          <cell r="B1450" t="str">
            <v>等级达到50</v>
          </cell>
        </row>
        <row r="1451">
          <cell r="A1451" t="str">
            <v>CJ_9106_02</v>
          </cell>
          <cell r="B1451" t="str">
            <v>等级达到60</v>
          </cell>
        </row>
        <row r="1452">
          <cell r="A1452" t="str">
            <v>CJ_9107_01</v>
          </cell>
          <cell r="B1452" t="str">
            <v>钓鱼达人！</v>
          </cell>
        </row>
        <row r="1453">
          <cell r="A1453" t="str">
            <v>CJ_9107_04</v>
          </cell>
          <cell r="B1453" t="str">
            <v>等级达到70</v>
          </cell>
        </row>
        <row r="1454">
          <cell r="A1454" t="str">
            <v>CJ_9108_02</v>
          </cell>
          <cell r="B1454" t="str">
            <v>等级达到80</v>
          </cell>
        </row>
        <row r="1455">
          <cell r="A1455" t="str">
            <v>CJ_9109_02</v>
          </cell>
          <cell r="B1455" t="str">
            <v>达到Lv.90</v>
          </cell>
        </row>
        <row r="1456">
          <cell r="A1456" t="str">
            <v>CJ_9109_03</v>
          </cell>
          <cell r="B1456" t="str">
            <v>恭喜你达到了Lv.90。你是真正的钓手。现在去教教那些菜鸟们怎么样？</v>
          </cell>
        </row>
        <row r="1457">
          <cell r="A1457" t="str">
            <v>CValue</v>
          </cell>
          <cell r="B1457" t="str">
            <v>abcdefghijklmnopqrstuvwxyz
ABCDEFGHIJKLMNOPQRSTUVWXYZ
0123456789</v>
          </cell>
        </row>
        <row r="1458">
          <cell r="A1458" t="str">
            <v>Day_01</v>
          </cell>
          <cell r="B1458" t="str">
            <v>第一天</v>
          </cell>
        </row>
        <row r="1459">
          <cell r="A1459" t="str">
            <v>Day_02</v>
          </cell>
          <cell r="B1459" t="str">
            <v>第二天</v>
          </cell>
        </row>
        <row r="1460">
          <cell r="A1460" t="str">
            <v>Day_03</v>
          </cell>
          <cell r="B1460" t="str">
            <v>第三天</v>
          </cell>
        </row>
        <row r="1461">
          <cell r="A1461" t="str">
            <v>Day_04</v>
          </cell>
          <cell r="B1461" t="str">
            <v>第四天</v>
          </cell>
        </row>
        <row r="1462">
          <cell r="A1462" t="str">
            <v>Day_05</v>
          </cell>
          <cell r="B1462" t="str">
            <v>第五天</v>
          </cell>
        </row>
        <row r="1463">
          <cell r="A1463" t="str">
            <v>Day_06</v>
          </cell>
          <cell r="B1463" t="str">
            <v>第六天</v>
          </cell>
        </row>
        <row r="1464">
          <cell r="A1464" t="str">
            <v>Day_07</v>
          </cell>
          <cell r="B1464" t="str">
            <v>第七天</v>
          </cell>
        </row>
        <row r="1465">
          <cell r="A1465" t="str">
            <v>Drink_0001_01</v>
          </cell>
          <cell r="B1465" t="str">
            <v>经验值面包</v>
          </cell>
        </row>
        <row r="1466">
          <cell r="A1466" t="str">
            <v>Drink_0001_01_DESC</v>
          </cell>
          <cell r="B1466" t="str">
            <v>钓鱼获得经验比例增加45%。</v>
          </cell>
        </row>
        <row r="1467">
          <cell r="A1467" t="str">
            <v>Drink_0002_01</v>
          </cell>
          <cell r="B1467" t="str">
            <v>金币面包</v>
          </cell>
        </row>
        <row r="1468">
          <cell r="A1468" t="str">
            <v>Drink_0002_01_DESC</v>
          </cell>
          <cell r="B1468" t="str">
            <v>钓鱼所获得金币增加60%。</v>
          </cell>
        </row>
        <row r="1469">
          <cell r="A1469" t="str">
            <v>Drink_0003_01</v>
          </cell>
          <cell r="B1469" t="str">
            <v>珍稀度面包</v>
          </cell>
        </row>
        <row r="1470">
          <cell r="A1470" t="str">
            <v>Drink_0003_01_DESC</v>
          </cell>
          <cell r="B1470" t="str">
            <v>珍稀鱼类咬钩概率增加2%。</v>
          </cell>
        </row>
        <row r="1471">
          <cell r="A1471" t="str">
            <v>Drink_0004_01</v>
          </cell>
          <cell r="B1471" t="str">
            <v>伤害面包</v>
          </cell>
        </row>
        <row r="1472">
          <cell r="A1472" t="str">
            <v>Drink_0004_01_DESC</v>
          </cell>
          <cell r="B1472" t="str">
            <v>对鱼造成的伤害增加15%。</v>
          </cell>
        </row>
        <row r="1473">
          <cell r="A1473" t="str">
            <v>Drink_0005_01</v>
          </cell>
          <cell r="B1473" t="str">
            <v>大鱼概率面包</v>
          </cell>
        </row>
        <row r="1474">
          <cell r="A1474" t="str">
            <v>Drink_0005_01_DESC</v>
          </cell>
          <cell r="B1474" t="str">
            <v>大鱼咬钩概率增加15%。</v>
          </cell>
        </row>
        <row r="1475">
          <cell r="A1475" t="str">
            <v>Drink_0006_01</v>
          </cell>
          <cell r="B1475" t="str">
            <v>怒气条增幅面包</v>
          </cell>
        </row>
        <row r="1476">
          <cell r="A1476" t="str">
            <v>Drink_0006_01_DESC</v>
          </cell>
          <cell r="B1476" t="str">
            <v>怒气条提升速度增加5%。</v>
          </cell>
        </row>
        <row r="1477">
          <cell r="A1477" t="str">
            <v>Drink_0007_01_DESC</v>
          </cell>
          <cell r="B1477" t="str">
            <v>给超大型鱼种造成的伤害增加10%。</v>
          </cell>
        </row>
        <row r="1478">
          <cell r="A1478" t="str">
            <v>Drink_1001_01_DESC</v>
          </cell>
          <cell r="B1478" t="str">
            <v>钓鱼所获经验值增加100%。</v>
          </cell>
        </row>
        <row r="1479">
          <cell r="A1479" t="str">
            <v>Drink_1002_01</v>
          </cell>
          <cell r="B1479" t="str">
            <v>高级金币面包</v>
          </cell>
        </row>
        <row r="1480">
          <cell r="A1480" t="str">
            <v>Drink_1002_01_DESC</v>
          </cell>
          <cell r="B1480" t="str">
            <v>钓鱼所获经金币获得量增加100%。</v>
          </cell>
        </row>
        <row r="1481">
          <cell r="A1481" t="str">
            <v>Drink_1003_01_DESC</v>
          </cell>
          <cell r="B1481" t="str">
            <v>对鱼类造成伤害增加20%。</v>
          </cell>
        </row>
        <row r="1482">
          <cell r="A1482" t="str">
            <v>Drink_1004_01_DESC</v>
          </cell>
          <cell r="B1482" t="str">
            <v>大鱼上钩概率增加20%。</v>
          </cell>
        </row>
        <row r="1483">
          <cell r="A1483" t="str">
            <v>Fish_01_01_01</v>
          </cell>
          <cell r="B1483" t="str">
            <v>蓝面神仙鱼</v>
          </cell>
        </row>
        <row r="1484">
          <cell r="A1484" t="str">
            <v>Fish_01_01_02</v>
          </cell>
          <cell r="B1484" t="str">
            <v>河鲀</v>
          </cell>
        </row>
        <row r="1485">
          <cell r="A1485" t="str">
            <v>Fish_01_01_03</v>
          </cell>
          <cell r="B1485" t="str">
            <v>月亮鱼</v>
          </cell>
        </row>
        <row r="1486">
          <cell r="A1486" t="str">
            <v>Fish_01_01_04</v>
          </cell>
          <cell r="B1486" t="str">
            <v>九棘鲈</v>
          </cell>
        </row>
        <row r="1487">
          <cell r="A1487" t="str">
            <v>Fish_01_01_05</v>
          </cell>
          <cell r="B1487" t="str">
            <v>狮子鱼</v>
          </cell>
        </row>
        <row r="1488">
          <cell r="A1488" t="str">
            <v>Fish_01_01_06</v>
          </cell>
          <cell r="B1488" t="str">
            <v>青花鱼</v>
          </cell>
        </row>
        <row r="1489">
          <cell r="A1489" t="str">
            <v>Fish_01_01_07</v>
          </cell>
          <cell r="B1489" t="str">
            <v>王后鹦嘴鱼</v>
          </cell>
        </row>
        <row r="1490">
          <cell r="A1490" t="str">
            <v>Fish_01_01_08</v>
          </cell>
          <cell r="B1490" t="str">
            <v>三眼比目鱼</v>
          </cell>
        </row>
        <row r="1491">
          <cell r="A1491" t="str">
            <v>Fish_01_01_09</v>
          </cell>
          <cell r="B1491" t="str">
            <v>箭北梭鱼</v>
          </cell>
        </row>
        <row r="1492">
          <cell r="A1492" t="str">
            <v>Fish_01_01_10</v>
          </cell>
          <cell r="B1492" t="str">
            <v>荧光刺尾鲷鱼</v>
          </cell>
        </row>
        <row r="1493">
          <cell r="A1493" t="str">
            <v>Fish_01_01_11</v>
          </cell>
          <cell r="B1493" t="str">
            <v>老鼠斑鱼</v>
          </cell>
        </row>
        <row r="1494">
          <cell r="A1494" t="str">
            <v>Fish_01_01_12</v>
          </cell>
          <cell r="B1494" t="str">
            <v>雪印小丑鱼</v>
          </cell>
        </row>
        <row r="1495">
          <cell r="A1495" t="str">
            <v>Fish_01_01_13</v>
          </cell>
          <cell r="B1495" t="str">
            <v>青石斑</v>
          </cell>
        </row>
        <row r="1496">
          <cell r="A1496" t="str">
            <v>Fish_01_01_14</v>
          </cell>
          <cell r="B1496" t="str">
            <v>异齿鹦嘴鱼</v>
          </cell>
        </row>
        <row r="1497">
          <cell r="A1497" t="str">
            <v>Fish_01_02_01</v>
          </cell>
          <cell r="B1497" t="str">
            <v>桔尾蝴蝶鱼</v>
          </cell>
        </row>
        <row r="1498">
          <cell r="A1498" t="str">
            <v>Fish_01_02_02</v>
          </cell>
          <cell r="B1498" t="str">
            <v>白蕉海鲈</v>
          </cell>
        </row>
        <row r="1499">
          <cell r="A1499" t="str">
            <v>Fish_01_02_03</v>
          </cell>
          <cell r="B1499" t="str">
            <v>鸡仔鱼</v>
          </cell>
        </row>
        <row r="1500">
          <cell r="A1500" t="str">
            <v>Fish_01_02_04</v>
          </cell>
          <cell r="B1500" t="str">
            <v>晶鳞鱼</v>
          </cell>
        </row>
        <row r="1501">
          <cell r="A1501" t="str">
            <v>Fish_01_02_05</v>
          </cell>
          <cell r="B1501" t="str">
            <v>花腹鲭</v>
          </cell>
        </row>
        <row r="1502">
          <cell r="A1502" t="str">
            <v>Fish_01_02_06</v>
          </cell>
          <cell r="B1502" t="str">
            <v>可蓝神仙鱼</v>
          </cell>
        </row>
        <row r="1503">
          <cell r="A1503" t="str">
            <v>Fish_01_02_07</v>
          </cell>
          <cell r="B1503" t="str">
            <v>珍珠比目鱼</v>
          </cell>
        </row>
        <row r="1504">
          <cell r="A1504" t="str">
            <v>Fish_01_02_08</v>
          </cell>
          <cell r="B1504" t="str">
            <v>平鲷鱼</v>
          </cell>
        </row>
        <row r="1505">
          <cell r="A1505" t="str">
            <v>Fish_01_02_09</v>
          </cell>
          <cell r="B1505" t="str">
            <v>三带小丑鱼</v>
          </cell>
        </row>
        <row r="1506">
          <cell r="A1506" t="str">
            <v>Fish_01_02_10</v>
          </cell>
          <cell r="B1506" t="str">
            <v>黑星石鲷</v>
          </cell>
        </row>
        <row r="1507">
          <cell r="A1507" t="str">
            <v>Fish_01_02_11</v>
          </cell>
          <cell r="B1507" t="str">
            <v>虹彩鹦嘴鱼</v>
          </cell>
        </row>
        <row r="1508">
          <cell r="A1508" t="str">
            <v>Fish_01_02_12</v>
          </cell>
          <cell r="B1508" t="str">
            <v>条纹九棘鲈</v>
          </cell>
        </row>
        <row r="1509">
          <cell r="A1509" t="str">
            <v>Fish_01_02_13</v>
          </cell>
          <cell r="B1509" t="str">
            <v>紫红笛鲷</v>
          </cell>
        </row>
        <row r="1510">
          <cell r="A1510" t="str">
            <v>Fish_01_02_14</v>
          </cell>
          <cell r="B1510" t="str">
            <v>红色东星斑</v>
          </cell>
        </row>
        <row r="1511">
          <cell r="A1511" t="str">
            <v>Fish_01_03_01</v>
          </cell>
          <cell r="B1511" t="str">
            <v>皇帝神仙鱼</v>
          </cell>
        </row>
        <row r="1512">
          <cell r="A1512" t="str">
            <v>Fish_01_03_02</v>
          </cell>
          <cell r="B1512" t="str">
            <v>梭鱼</v>
          </cell>
        </row>
        <row r="1513">
          <cell r="A1513" t="str">
            <v>Fish_01_03_03</v>
          </cell>
          <cell r="B1513" t="str">
            <v>条纹异孔石鲈</v>
          </cell>
        </row>
        <row r="1514">
          <cell r="A1514" t="str">
            <v>Fish_01_03_04</v>
          </cell>
          <cell r="B1514" t="str">
            <v>蜂巢石斑鱼</v>
          </cell>
        </row>
        <row r="1515">
          <cell r="A1515" t="str">
            <v>Fish_01_03_05</v>
          </cell>
          <cell r="B1515" t="str">
            <v>大麻哈鱼</v>
          </cell>
        </row>
        <row r="1516">
          <cell r="A1516" t="str">
            <v>Fish_01_03_06</v>
          </cell>
          <cell r="B1516" t="str">
            <v>大西洋鲽鱼</v>
          </cell>
        </row>
        <row r="1517">
          <cell r="A1517" t="str">
            <v>Fish_01_03_07</v>
          </cell>
          <cell r="B1517" t="str">
            <v>鲭鱼</v>
          </cell>
        </row>
        <row r="1518">
          <cell r="A1518" t="str">
            <v>Fish_01_03_08</v>
          </cell>
          <cell r="B1518" t="str">
            <v>苏眉鱼</v>
          </cell>
        </row>
        <row r="1519">
          <cell r="A1519" t="str">
            <v>Fish_01_03_09</v>
          </cell>
          <cell r="B1519" t="str">
            <v>欧鲽</v>
          </cell>
        </row>
        <row r="1520">
          <cell r="A1520" t="str">
            <v>Fish_01_03_10</v>
          </cell>
          <cell r="B1520" t="str">
            <v>斑纹小丑鱼</v>
          </cell>
        </row>
        <row r="1521">
          <cell r="A1521" t="str">
            <v>Fish_01_03_11</v>
          </cell>
          <cell r="B1521" t="str">
            <v>条纹石斑鱼</v>
          </cell>
        </row>
        <row r="1522">
          <cell r="A1522" t="str">
            <v>Fish_01_03_12</v>
          </cell>
          <cell r="B1522" t="str">
            <v>七彩鹦嘴鱼</v>
          </cell>
        </row>
        <row r="1523">
          <cell r="A1523" t="str">
            <v>Fish_01_03_13</v>
          </cell>
          <cell r="B1523" t="str">
            <v>点带石斑鱼</v>
          </cell>
        </row>
        <row r="1524">
          <cell r="A1524" t="str">
            <v>Fish_01_03_14</v>
          </cell>
          <cell r="B1524" t="str">
            <v>金钱斑</v>
          </cell>
        </row>
        <row r="1525">
          <cell r="A1525" t="str">
            <v>Fish_02_01_01</v>
          </cell>
          <cell r="B1525" t="str">
            <v>大口鲶鱼</v>
          </cell>
        </row>
        <row r="1526">
          <cell r="A1526" t="str">
            <v>Fish_02_01_02</v>
          </cell>
          <cell r="B1526" t="str">
            <v>三道鳞</v>
          </cell>
        </row>
        <row r="1527">
          <cell r="A1527" t="str">
            <v>Fish_02_01_03</v>
          </cell>
          <cell r="B1527" t="str">
            <v>野嘴鲈鱼</v>
          </cell>
        </row>
        <row r="1528">
          <cell r="A1528" t="str">
            <v>Fish_02_01_04</v>
          </cell>
          <cell r="B1528" t="str">
            <v>金鳟鱼</v>
          </cell>
        </row>
        <row r="1529">
          <cell r="A1529" t="str">
            <v>Fish_02_01_05</v>
          </cell>
          <cell r="B1529" t="str">
            <v>太阳鱼</v>
          </cell>
        </row>
        <row r="1530">
          <cell r="A1530" t="str">
            <v>Fish_02_01_06</v>
          </cell>
          <cell r="B1530" t="str">
            <v>棕鲑</v>
          </cell>
        </row>
        <row r="1531">
          <cell r="A1531" t="str">
            <v>Fish_02_01_07</v>
          </cell>
          <cell r="B1531" t="str">
            <v>虹鳟鱼</v>
          </cell>
        </row>
        <row r="1532">
          <cell r="A1532" t="str">
            <v>Fish_02_01_08</v>
          </cell>
          <cell r="B1532" t="str">
            <v>高背鲫</v>
          </cell>
        </row>
        <row r="1533">
          <cell r="A1533" t="str">
            <v>Fish_02_01_09</v>
          </cell>
          <cell r="B1533" t="str">
            <v>翘嘴鱼</v>
          </cell>
        </row>
        <row r="1534">
          <cell r="A1534" t="str">
            <v>Fish_02_01_10</v>
          </cell>
          <cell r="B1534" t="str">
            <v>琉璃紫鲈</v>
          </cell>
        </row>
        <row r="1535">
          <cell r="A1535" t="str">
            <v>Fish_02_01_11</v>
          </cell>
          <cell r="B1535" t="str">
            <v>桂花鱼</v>
          </cell>
        </row>
        <row r="1536">
          <cell r="A1536" t="str">
            <v>Fish_02_01_12</v>
          </cell>
          <cell r="B1536" t="str">
            <v>红罗非鱼</v>
          </cell>
        </row>
        <row r="1537">
          <cell r="A1537" t="str">
            <v>Fish_02_01_13</v>
          </cell>
          <cell r="B1537" t="str">
            <v>风鱼</v>
          </cell>
        </row>
        <row r="1538">
          <cell r="A1538" t="str">
            <v>Fish_02_01_14</v>
          </cell>
          <cell r="B1538" t="str">
            <v>白化彩虹鲨</v>
          </cell>
        </row>
        <row r="1539">
          <cell r="A1539" t="str">
            <v>Fish_02_02_01</v>
          </cell>
          <cell r="B1539" t="str">
            <v>白袋唇鱼</v>
          </cell>
        </row>
        <row r="1540">
          <cell r="A1540" t="str">
            <v>Fish_02_02_02</v>
          </cell>
          <cell r="B1540" t="str">
            <v>板鲈</v>
          </cell>
        </row>
        <row r="1541">
          <cell r="A1541" t="str">
            <v>Fish_02_02_03</v>
          </cell>
          <cell r="B1541" t="str">
            <v>红尾鲶</v>
          </cell>
        </row>
        <row r="1542">
          <cell r="A1542" t="str">
            <v>Fish_02_02_04</v>
          </cell>
          <cell r="B1542" t="str">
            <v>蓝色太阳鱼</v>
          </cell>
        </row>
        <row r="1543">
          <cell r="A1543" t="str">
            <v>Fish_02_02_05</v>
          </cell>
          <cell r="B1543" t="str">
            <v>红点盖太阳鱼</v>
          </cell>
        </row>
        <row r="1544">
          <cell r="A1544" t="str">
            <v>Fish_02_02_06</v>
          </cell>
          <cell r="B1544" t="str">
            <v>瀑布鱼</v>
          </cell>
        </row>
        <row r="1545">
          <cell r="A1545" t="str">
            <v>Fish_02_02_07</v>
          </cell>
          <cell r="B1545" t="str">
            <v>乌鱼</v>
          </cell>
        </row>
        <row r="1546">
          <cell r="A1546" t="str">
            <v>Fish_02_02_08</v>
          </cell>
          <cell r="B1546" t="str">
            <v>红头鲫</v>
          </cell>
        </row>
        <row r="1547">
          <cell r="A1547" t="str">
            <v>Fish_02_02_09</v>
          </cell>
          <cell r="B1547" t="str">
            <v>白条</v>
          </cell>
        </row>
        <row r="1548">
          <cell r="A1548" t="str">
            <v>Fish_02_02_10</v>
          </cell>
          <cell r="B1548" t="str">
            <v>宝石石斑鱼</v>
          </cell>
        </row>
        <row r="1549">
          <cell r="A1549" t="str">
            <v>Fish_02_02_11</v>
          </cell>
          <cell r="B1549" t="str">
            <v>金色桂鱼</v>
          </cell>
        </row>
        <row r="1550">
          <cell r="A1550" t="str">
            <v>Fish_02_02_12</v>
          </cell>
          <cell r="B1550" t="str">
            <v>蓝尾银鲨</v>
          </cell>
        </row>
        <row r="1551">
          <cell r="A1551" t="str">
            <v>Fish_02_02_13</v>
          </cell>
          <cell r="B1551" t="str">
            <v>驼背大马哈鱼</v>
          </cell>
        </row>
        <row r="1552">
          <cell r="A1552" t="str">
            <v>Fish_02_02_14</v>
          </cell>
          <cell r="B1552" t="str">
            <v>白匙吻鲟</v>
          </cell>
        </row>
        <row r="1553">
          <cell r="A1553" t="str">
            <v>Fish_02_03_01</v>
          </cell>
          <cell r="B1553" t="str">
            <v>黑斑鲶鱼</v>
          </cell>
        </row>
        <row r="1554">
          <cell r="A1554" t="str">
            <v>Fish_02_03_02</v>
          </cell>
          <cell r="B1554" t="str">
            <v>棕色鲈鱼</v>
          </cell>
        </row>
        <row r="1555">
          <cell r="A1555" t="str">
            <v>Fish_02_03_03</v>
          </cell>
          <cell r="B1555" t="str">
            <v>银花鲈鱼</v>
          </cell>
        </row>
        <row r="1556">
          <cell r="A1556" t="str">
            <v>Fish_02_03_04</v>
          </cell>
          <cell r="B1556" t="str">
            <v>白点鲑鱼</v>
          </cell>
        </row>
        <row r="1557">
          <cell r="A1557" t="str">
            <v>Fish_02_03_05</v>
          </cell>
          <cell r="B1557" t="str">
            <v>黄太阳鱼</v>
          </cell>
        </row>
        <row r="1558">
          <cell r="A1558" t="str">
            <v>Fish_02_03_06</v>
          </cell>
          <cell r="B1558" t="str">
            <v>三文鱼</v>
          </cell>
        </row>
        <row r="1559">
          <cell r="A1559" t="str">
            <v>Fish_02_03_07</v>
          </cell>
          <cell r="B1559" t="str">
            <v>大口鲶鱼</v>
          </cell>
        </row>
        <row r="1560">
          <cell r="A1560" t="str">
            <v>Fish_02_03_08</v>
          </cell>
          <cell r="B1560" t="str">
            <v>红鲤鱼</v>
          </cell>
        </row>
        <row r="1561">
          <cell r="A1561" t="str">
            <v>Fish_02_03_09</v>
          </cell>
          <cell r="B1561" t="str">
            <v>狗鱼</v>
          </cell>
        </row>
        <row r="1562">
          <cell r="A1562" t="str">
            <v>Fish_02_03_10</v>
          </cell>
          <cell r="B1562" t="str">
            <v>台湾鲫</v>
          </cell>
        </row>
        <row r="1563">
          <cell r="A1563" t="str">
            <v>Fish_02_03_11</v>
          </cell>
          <cell r="B1563" t="str">
            <v>大白条</v>
          </cell>
        </row>
        <row r="1564">
          <cell r="A1564" t="str">
            <v>Fish_02_03_12</v>
          </cell>
          <cell r="B1564" t="str">
            <v>蓝色桂鱼</v>
          </cell>
        </row>
        <row r="1565">
          <cell r="A1565" t="str">
            <v>Fish_02_03_13</v>
          </cell>
          <cell r="B1565" t="str">
            <v>蓝色鲶鱼</v>
          </cell>
        </row>
        <row r="1566">
          <cell r="A1566" t="str">
            <v>Fish_02_03_14</v>
          </cell>
          <cell r="B1566" t="str">
            <v>胖头鱼</v>
          </cell>
        </row>
        <row r="1567">
          <cell r="A1567" t="str">
            <v>FM_Attack</v>
          </cell>
          <cell r="B1567" t="str">
            <v>Slash！！</v>
          </cell>
        </row>
        <row r="1568">
          <cell r="A1568" t="str">
            <v>FM_FeelHeavy_Sub</v>
          </cell>
          <cell r="B1568" t="str">
            <v>成功5连击 !</v>
          </cell>
        </row>
        <row r="1569">
          <cell r="A1569" t="str">
            <v>FM_GetDamaged</v>
          </cell>
          <cell r="B1569" t="str">
            <v>激烈的挣扎</v>
          </cell>
        </row>
        <row r="1570">
          <cell r="A1570" t="str">
            <v>FM_GetDamaged_Sub</v>
          </cell>
          <cell r="B1570" t="str">
            <v>怒气条减少 {0}  !</v>
          </cell>
        </row>
        <row r="1571">
          <cell r="A1571" t="str">
            <v>FM_GrabOK</v>
          </cell>
          <cell r="B1571" t="str">
            <v>拽钓成功</v>
          </cell>
        </row>
        <row r="1572">
          <cell r="A1572" t="str">
            <v>FM_Groggy</v>
          </cell>
          <cell r="B1572" t="str">
            <v>致命一击！</v>
          </cell>
        </row>
        <row r="1573">
          <cell r="A1573" t="str">
            <v>FM_Groggy_Sub</v>
          </cell>
          <cell r="B1573" t="str">
            <v>鱼的体力耗尽！</v>
          </cell>
        </row>
        <row r="1574">
          <cell r="A1574" t="str">
            <v>FM_JustMissedOne</v>
          </cell>
          <cell r="B1574" t="str">
            <v>鱼跑了</v>
          </cell>
        </row>
        <row r="1575">
          <cell r="A1575" t="str">
            <v>FM_LongRun</v>
          </cell>
          <cell r="B1575" t="str">
            <v>激烈的战斗</v>
          </cell>
        </row>
        <row r="1576">
          <cell r="A1576" t="str">
            <v>FM_LongRun_Sub</v>
          </cell>
          <cell r="B1576" t="str">
            <v>已超过40秒 !</v>
          </cell>
        </row>
        <row r="1577">
          <cell r="A1577" t="str">
            <v>FM_LongRun2</v>
          </cell>
          <cell r="B1577" t="str">
            <v>不懈的浴血战斗</v>
          </cell>
        </row>
        <row r="1578">
          <cell r="A1578" t="str">
            <v>FM_LongRun2_Sub</v>
          </cell>
          <cell r="B1578" t="str">
            <v>已超过1分30秒 !</v>
          </cell>
        </row>
        <row r="1579">
          <cell r="A1579" t="str">
            <v>FM_LongRun4</v>
          </cell>
          <cell r="B1579" t="str">
            <v>创纪录的胜负 !</v>
          </cell>
        </row>
        <row r="1580">
          <cell r="A1580" t="str">
            <v>FM_OverEquipCapacity_Sub</v>
          </cell>
          <cell r="B1580" t="str">
            <v>已超过装备能力!</v>
          </cell>
        </row>
        <row r="1581">
          <cell r="A1581" t="str">
            <v>FM_OverTensionGage</v>
          </cell>
          <cell r="B1581" t="str">
            <v>刺激的快感</v>
          </cell>
        </row>
        <row r="1582">
          <cell r="A1582" t="str">
            <v>FM_OverTensionGage_Sub</v>
          </cell>
          <cell r="B1582" t="str">
            <v>怒气条增加{0} !</v>
          </cell>
        </row>
        <row r="1583">
          <cell r="A1583" t="str">
            <v>FM_ReelingCombo_01</v>
          </cell>
          <cell r="B1583" t="str">
            <v>5连击！</v>
          </cell>
        </row>
        <row r="1584">
          <cell r="A1584" t="str">
            <v>FM_ReelingCombo_02</v>
          </cell>
          <cell r="B1584" t="str">
            <v>连击9次！</v>
          </cell>
        </row>
        <row r="1585">
          <cell r="A1585" t="str">
            <v>FM_ReelingCombo_03</v>
          </cell>
          <cell r="B1585" t="str">
            <v>连击12次！</v>
          </cell>
        </row>
        <row r="1586">
          <cell r="A1586" t="str">
            <v>FM_ReelingCombo_04</v>
          </cell>
          <cell r="B1586" t="str">
            <v>连击14！</v>
          </cell>
        </row>
        <row r="1587">
          <cell r="A1587" t="str">
            <v>FM_ReelingCombo_05</v>
          </cell>
          <cell r="B1587" t="str">
            <v>连击15次！</v>
          </cell>
        </row>
        <row r="1588">
          <cell r="A1588" t="str">
            <v>FM_RotationCombo</v>
          </cell>
          <cell r="B1588" t="str">
            <v>{0}连击</v>
          </cell>
        </row>
        <row r="1589">
          <cell r="A1589" t="str">
            <v>FM_RotationCombo_Sub</v>
          </cell>
          <cell r="B1589" t="str">
            <v>‘+{0} 金币</v>
          </cell>
        </row>
        <row r="1590">
          <cell r="A1590" t="str">
            <v>FM_SpecialDamage_Sub</v>
          </cell>
          <cell r="B1590" t="str">
            <v>钓竿力量上升 {0}% !</v>
          </cell>
        </row>
        <row r="1591">
          <cell r="A1591" t="str">
            <v>FM_StiffPain_Sub</v>
          </cell>
          <cell r="B1591" t="str">
            <v>成功9连击 !</v>
          </cell>
        </row>
        <row r="1592">
          <cell r="A1592" t="str">
            <v>FM_TurnOverHPPotion</v>
          </cell>
          <cell r="B1592" t="str">
            <v>数量[6fe8ff]{0}[ffffff]</v>
          </cell>
        </row>
        <row r="1593">
          <cell r="A1593" t="str">
            <v>GoldItemBuyMsg</v>
          </cell>
          <cell r="B1593" t="str">
            <v>你的金币不足，无法购买该道具。</v>
          </cell>
        </row>
        <row r="1594">
          <cell r="A1594" t="str">
            <v>GoldItemBuyMsg_NotEnoughGold</v>
          </cell>
          <cell r="B1594" t="str">
            <v>金币不足</v>
          </cell>
        </row>
        <row r="1595">
          <cell r="A1595" t="str">
            <v>GoldItemBuyMsg_Success</v>
          </cell>
          <cell r="B1595" t="str">
            <v>购买成功</v>
          </cell>
        </row>
        <row r="1596">
          <cell r="A1596" t="str">
            <v>Ie_0003_01_DESC</v>
          </cell>
          <cell r="B1596" t="str">
            <v>可打开金宝箱的钥匙。</v>
          </cell>
        </row>
        <row r="1597">
          <cell r="A1597" t="str">
            <v>ie_1005_01</v>
          </cell>
          <cell r="B1597" t="str">
            <v>小丑鱼</v>
          </cell>
        </row>
        <row r="1598">
          <cell r="A1598" t="str">
            <v>ie_1005_02</v>
          </cell>
          <cell r="B1598" t="str">
            <v>王后鹦嘴鱼</v>
          </cell>
        </row>
        <row r="1599">
          <cell r="A1599" t="str">
            <v>ie_1005_03</v>
          </cell>
          <cell r="B1599" t="str">
            <v>苏眉鱼</v>
          </cell>
        </row>
        <row r="1600">
          <cell r="A1600" t="str">
            <v>ie_1005_04</v>
          </cell>
          <cell r="B1600" t="str">
            <v>苏眉鱼</v>
          </cell>
        </row>
        <row r="1601">
          <cell r="A1601" t="str">
            <v>Ie_9996_03</v>
          </cell>
          <cell r="B1601" t="str">
            <v>一捆耐力</v>
          </cell>
        </row>
        <row r="1602">
          <cell r="A1602" t="str">
            <v>Ie_9996_06</v>
          </cell>
          <cell r="B1602" t="str">
            <v>大容量耐力礼包</v>
          </cell>
        </row>
        <row r="1603">
          <cell r="A1603" t="str">
            <v>Ie_9999_03</v>
          </cell>
          <cell r="B1603" t="str">
            <v>一捆钻石</v>
          </cell>
        </row>
        <row r="1604">
          <cell r="A1604" t="str">
            <v>Ie_exp_01</v>
          </cell>
          <cell r="B1604" t="str">
            <v>经验值</v>
          </cell>
        </row>
        <row r="1605">
          <cell r="A1605" t="str">
            <v>Ie_gold_01</v>
          </cell>
          <cell r="B1605" t="str">
            <v>金币</v>
          </cell>
        </row>
        <row r="1606">
          <cell r="A1606" t="str">
            <v>Ie_jewel_01</v>
          </cell>
          <cell r="B1606" t="str">
            <v>钻石</v>
          </cell>
        </row>
        <row r="1607">
          <cell r="A1607" t="str">
            <v>Ie_vit_01</v>
          </cell>
          <cell r="B1607" t="str">
            <v>体力</v>
          </cell>
        </row>
        <row r="1608">
          <cell r="A1608" t="str">
            <v>Key_01_01_01</v>
          </cell>
          <cell r="B1608" t="str">
            <v>青铜钥匙</v>
          </cell>
        </row>
        <row r="1609">
          <cell r="A1609" t="str">
            <v>Key_01_01_02</v>
          </cell>
          <cell r="B1609" t="str">
            <v>白银钥匙</v>
          </cell>
        </row>
        <row r="1610">
          <cell r="A1610" t="str">
            <v>Key_01_01_03</v>
          </cell>
          <cell r="B1610" t="str">
            <v>黄金钥匙</v>
          </cell>
        </row>
        <row r="1611">
          <cell r="A1611" t="str">
            <v>Key_01_02_01</v>
          </cell>
          <cell r="B1611" t="str">
            <v>青铜钥匙</v>
          </cell>
        </row>
        <row r="1612">
          <cell r="A1612" t="str">
            <v>Key_01_02_02</v>
          </cell>
          <cell r="B1612" t="str">
            <v>白银钥匙</v>
          </cell>
        </row>
        <row r="1613">
          <cell r="A1613" t="str">
            <v>Key_01_02_03</v>
          </cell>
          <cell r="B1613" t="str">
            <v>黄金钥匙</v>
          </cell>
        </row>
        <row r="1614">
          <cell r="A1614" t="str">
            <v>Key_01_03_01</v>
          </cell>
          <cell r="B1614" t="str">
            <v>青铜钥匙</v>
          </cell>
        </row>
        <row r="1615">
          <cell r="A1615" t="str">
            <v>Key_01_03_02</v>
          </cell>
          <cell r="B1615" t="str">
            <v>白银钥匙</v>
          </cell>
        </row>
        <row r="1616">
          <cell r="A1616" t="str">
            <v>Key_01_03_03</v>
          </cell>
          <cell r="B1616" t="str">
            <v>黄金钥匙</v>
          </cell>
        </row>
        <row r="1617">
          <cell r="A1617" t="str">
            <v>Key_0101_10</v>
          </cell>
          <cell r="B1617" t="str">
            <v>青铜钥匙</v>
          </cell>
        </row>
        <row r="1618">
          <cell r="A1618" t="str">
            <v>Key_0101_11</v>
          </cell>
          <cell r="B1618" t="str">
            <v>白银钥匙</v>
          </cell>
        </row>
        <row r="1619">
          <cell r="A1619" t="str">
            <v>Key_0101_12</v>
          </cell>
          <cell r="B1619" t="str">
            <v>黄金钥匙</v>
          </cell>
        </row>
        <row r="1620">
          <cell r="A1620" t="str">
            <v>Key_02_01_01</v>
          </cell>
          <cell r="B1620" t="str">
            <v>青铜钥匙</v>
          </cell>
        </row>
        <row r="1621">
          <cell r="A1621" t="str">
            <v>Key_02_01_02</v>
          </cell>
          <cell r="B1621" t="str">
            <v>白银钥匙</v>
          </cell>
        </row>
        <row r="1622">
          <cell r="A1622" t="str">
            <v>Key_02_01_03</v>
          </cell>
          <cell r="B1622" t="str">
            <v>黄金钥匙</v>
          </cell>
        </row>
        <row r="1623">
          <cell r="A1623" t="str">
            <v>Key_02_02_01</v>
          </cell>
          <cell r="B1623" t="str">
            <v>青铜钥匙</v>
          </cell>
        </row>
        <row r="1624">
          <cell r="A1624" t="str">
            <v>Key_02_02_02</v>
          </cell>
          <cell r="B1624" t="str">
            <v>白银钥匙</v>
          </cell>
        </row>
        <row r="1625">
          <cell r="A1625" t="str">
            <v>Key_02_02_03</v>
          </cell>
          <cell r="B1625" t="str">
            <v>黄金钥匙</v>
          </cell>
        </row>
        <row r="1626">
          <cell r="A1626" t="str">
            <v>Key_02_03_01</v>
          </cell>
          <cell r="B1626" t="str">
            <v>青铜钥匙</v>
          </cell>
        </row>
        <row r="1627">
          <cell r="A1627" t="str">
            <v>Key_02_03_02</v>
          </cell>
          <cell r="B1627" t="str">
            <v>白银钥匙</v>
          </cell>
        </row>
        <row r="1628">
          <cell r="A1628" t="str">
            <v>Key_02_03_03</v>
          </cell>
          <cell r="B1628" t="str">
            <v>黄金钥匙</v>
          </cell>
        </row>
        <row r="1629">
          <cell r="A1629" t="str">
            <v>Key_03_01_01</v>
          </cell>
          <cell r="B1629" t="str">
            <v>青铜钥匙</v>
          </cell>
        </row>
        <row r="1630">
          <cell r="A1630" t="str">
            <v>Key_03_01_02</v>
          </cell>
          <cell r="B1630" t="str">
            <v>白银钥匙</v>
          </cell>
        </row>
        <row r="1631">
          <cell r="A1631" t="str">
            <v>Key_03_01_03</v>
          </cell>
          <cell r="B1631" t="str">
            <v>黄金钥匙</v>
          </cell>
        </row>
        <row r="1632">
          <cell r="A1632" t="str">
            <v>Key_03_02_01</v>
          </cell>
          <cell r="B1632" t="str">
            <v>青铜钥匙</v>
          </cell>
        </row>
        <row r="1633">
          <cell r="A1633" t="str">
            <v>Key_03_02_02</v>
          </cell>
          <cell r="B1633" t="str">
            <v>白银钥匙</v>
          </cell>
        </row>
        <row r="1634">
          <cell r="A1634" t="str">
            <v>Key_03_02_03</v>
          </cell>
          <cell r="B1634" t="str">
            <v>黄金钥匙</v>
          </cell>
        </row>
        <row r="1635">
          <cell r="A1635" t="str">
            <v>Key_03_03_01</v>
          </cell>
          <cell r="B1635" t="str">
            <v>青铜钥匙</v>
          </cell>
        </row>
        <row r="1636">
          <cell r="A1636" t="str">
            <v>Key_03_03_02</v>
          </cell>
          <cell r="B1636" t="str">
            <v>白银钥匙</v>
          </cell>
        </row>
        <row r="1637">
          <cell r="A1637" t="str">
            <v>Key_03_03_03</v>
          </cell>
          <cell r="B1637" t="str">
            <v>黄金钥匙</v>
          </cell>
        </row>
        <row r="1638">
          <cell r="A1638" t="str">
            <v>Lesson_Casting_01</v>
          </cell>
          <cell r="B1638" t="str">
            <v>点击[6fe8ff]卷线轮[ffffff]抛竿</v>
          </cell>
        </row>
        <row r="1639">
          <cell r="A1639" t="str">
            <v>Lesson_Casting_Summary_01</v>
          </cell>
          <cell r="B1639" t="str">
            <v>[6fe8ff]点击卷线轮[ffffff]即可开始钓鱼，并做好[6fe8ff]抛饵[ffffff]准备。</v>
          </cell>
        </row>
        <row r="1640">
          <cell r="A1640" t="str">
            <v>Lesson_End_01</v>
          </cell>
          <cell r="B1640" t="str">
            <v>[ffffff]教学模式已[6fe8ff]全部完成[ffffff]!
你的旅程[6fe8ff]现在[ffffff]才[6fe8ff]开始[ffffff]。
（点击屏幕任意处，进入主界面）</v>
          </cell>
        </row>
        <row r="1641">
          <cell r="A1641" t="str">
            <v>Lesson_Equip_01</v>
          </cell>
          <cell r="B1641" t="str">
            <v>点击[6fe8ff]左侧[ffffff]的[6fe8ff]商店图标[ffffff]可进入商店。</v>
          </cell>
        </row>
        <row r="1642">
          <cell r="A1642" t="str">
            <v>Lesson_Equip_Complete_01</v>
          </cell>
          <cell r="B1642" t="str">
            <v>真是不错的钓竿
[6fe8ff]想必你也迫不及待的想去试试手吧！</v>
          </cell>
        </row>
        <row r="1643">
          <cell r="A1643" t="str">
            <v>Lesson_HighTension_01</v>
          </cell>
          <cell r="B1643" t="str">
            <v>鱼线太紧，要[6fe8ff]断线[ffffff]了！请松开卷线轮。</v>
          </cell>
        </row>
        <row r="1644">
          <cell r="A1644" t="str">
            <v>Lesson_HitPointer_01</v>
          </cell>
          <cell r="B1644" t="str">
            <v>点击卷线轮</v>
          </cell>
        </row>
        <row r="1645">
          <cell r="A1645" t="str">
            <v>Lesson_HoldDown_Winding_01</v>
          </cell>
          <cell r="B1645" t="str">
            <v>按住卷线轮收线</v>
          </cell>
        </row>
        <row r="1646">
          <cell r="A1646" t="str">
            <v>Lesson_LowTension_01</v>
          </cell>
          <cell r="B1646" t="str">
            <v>鱼线太松，要[6fe8ff]脱钩[ffffff]了!请按住卷线轮。</v>
          </cell>
        </row>
        <row r="1647">
          <cell r="A1647" t="str">
            <v>Lesson_Power_Casting_01</v>
          </cell>
          <cell r="B1647" t="str">
            <v>指针在[6fe8ff]红色[ffffff]处点击抛竿</v>
          </cell>
        </row>
        <row r="1648">
          <cell r="A1648" t="str">
            <v>Lesson_Power_Find_01</v>
          </cell>
          <cell r="B1648" t="str">
            <v>哇哦！竟然是[6fe8ff]巨型的石斑鱼[ffffff]！我是谁？呵呵，先不说这个了。我来教你怎样与大型鱼进行搏斗吧。</v>
          </cell>
        </row>
        <row r="1649">
          <cell r="A1649" t="str">
            <v>Lesson_Power_Release_01</v>
          </cell>
          <cell r="B1649" t="str">
            <v>松开卷线轮，使[6fe8ff]拉力条[ffffff]下降，直到鱼进入[6fe8ff]绿色状态[ffffff]为止吧。</v>
          </cell>
        </row>
        <row r="1650">
          <cell r="A1650" t="str">
            <v>Lesson_Power_Start_01</v>
          </cell>
          <cell r="B1650" t="str">
            <v>刚才做的不错，让我们[6fe8ff]再试一次[ffffff]怎么样？</v>
          </cell>
        </row>
        <row r="1651">
          <cell r="A1651" t="str">
            <v>Lesson_Power_Success01_01</v>
          </cell>
          <cell r="B1651" t="str">
            <v>做的不错。
再来一次，熟悉这种[6fe8ff]增加怒气[ffffff]的方式。</v>
          </cell>
        </row>
        <row r="1652">
          <cell r="A1652" t="str">
            <v>Lesson_Power_Success02_01</v>
          </cell>
          <cell r="B1652" t="str">
            <v>年轻人，[6fe8ff]不简单[ffffff]啊…这么快就掌握了。
接下来教你通过[6fe8ff]连击[ffffff]的方式增加怒气。</v>
          </cell>
        </row>
        <row r="1653">
          <cell r="A1653" t="str">
            <v>Lesson_Power_Desc_01</v>
          </cell>
          <cell r="B1653" t="str">
            <v>这家伙不好对付，按住[6fe8ff]卷线轮[ffffff]使拉力条达到[6fe8ff]最右侧[ffffff]可获得怒气。</v>
          </cell>
        </row>
        <row r="1654">
          <cell r="A1654" t="str">
            <v>Lesson_Power_Desc_02</v>
          </cell>
          <cell r="B1654" t="str">
            <v>但是要注意！当达到拉力条末端的瞬间一定要松手。如果哪怕多耽搁一会儿，鱼线就会断掉。</v>
          </cell>
        </row>
        <row r="1655">
          <cell r="A1655" t="str">
            <v>Lesson_Power_Summary_01</v>
          </cell>
          <cell r="B1655" t="str">
            <v>当[6fe8ff]拉力条[ffffff]增加到[6fe8ff]最右侧[ffffff]时，会获得怒气值。</v>
          </cell>
        </row>
        <row r="1656">
          <cell r="A1656" t="str">
            <v>Lesson_Reeling_Complete_01</v>
          </cell>
          <cell r="B1656" t="str">
            <v>想要成为钓鱼大师，没有[6fe8ff]好的装备[ffffff]可不行，我愿意资助你5000金币，去购买钓竿。</v>
          </cell>
        </row>
        <row r="1657">
          <cell r="A1657" t="str">
            <v>Lesson_Reeling_PressOff_01</v>
          </cell>
          <cell r="B1657" t="str">
            <v>松开[6fe8ff]卷线轮[ffffff]
使拉力条降低</v>
          </cell>
        </row>
        <row r="1658">
          <cell r="A1658" t="str">
            <v>Lesson_Reeling_PressOn_01</v>
          </cell>
          <cell r="B1658" t="str">
            <v>按住[6fe8ff]卷线轮[ffffff]收线</v>
          </cell>
        </row>
        <row r="1659">
          <cell r="A1659" t="str">
            <v>Lesson_Reeling_Start_01</v>
          </cell>
          <cell r="B1659" t="str">
            <v>按住[6fe8ff]卷线轮[ffffff]
将鱼钓上来吧</v>
          </cell>
        </row>
        <row r="1660">
          <cell r="A1660" t="str">
            <v>Lesson_Reeling_Summary_01</v>
          </cell>
          <cell r="B1660" t="str">
            <v>[6fe8ff]按住卷线轮[ffffff]收线时，拉力条会上升
[6fe8ff]松开卷线轮[ffffff]放线时，拉力条会下降</v>
          </cell>
        </row>
        <row r="1661">
          <cell r="A1661" t="str">
            <v>Lesson_Stun_01_Start</v>
          </cell>
          <cell r="B1661" t="str">
            <v>[ffffff]为了更加熟练的使用技巧~
要[6fe8ff]再来一次[ffffff]吗?</v>
          </cell>
        </row>
        <row r="1662">
          <cell r="A1662" t="str">
            <v>Lesson_Stun_ComboSummary_01</v>
          </cell>
          <cell r="B1662" t="str">
            <v>当鱼处于[6fe8ff]绿色状态[ffffff]时，按住卷线轮会触发[6fe8ff]连击[ffffff]并获得[6fe8ff]大量怒气[ffffff]。</v>
          </cell>
        </row>
        <row r="1663">
          <cell r="A1663" t="str">
            <v>Lesson_Stun_Complete_01</v>
          </cell>
          <cell r="B1663" t="str">
            <v>第一次就成功了，真是潜力无限呀！</v>
          </cell>
        </row>
        <row r="1664">
          <cell r="A1664" t="str">
            <v>Lesson_Stun_Complete_02</v>
          </cell>
          <cell r="B1664" t="str">
            <v>[6fe8ff]这些鱼[ffffff]我就拿走了。
就当是我教你[6fe8ff]钓鱼技巧[ffffff]的辛苦费。
回头再见吧!</v>
          </cell>
        </row>
        <row r="1665">
          <cell r="A1665" t="str">
            <v>Lesson_Stun_InduceCombo_01</v>
          </cell>
          <cell r="B1665" t="str">
            <v>[6fe8ff]按住卷线轮[ffffff]填满拉力条吧。</v>
          </cell>
        </row>
        <row r="1666">
          <cell r="A1666" t="str">
            <v>Lesson_Stun_RealFighting_01</v>
          </cell>
          <cell r="B1666" t="str">
            <v>做的很好，继续[6fe8ff]收集怒气[ffffff]把它钓起来吧。</v>
          </cell>
        </row>
        <row r="1667">
          <cell r="A1667" t="str">
            <v>Lesson_Stun_Reeling_01</v>
          </cell>
          <cell r="B1667" t="str">
            <v>就是这样! 那家伙[6fe8ff]晕厥[ffffff]了。
赶紧按住[6fe8ff]卷线轮[ffffff]收线吧。</v>
          </cell>
        </row>
        <row r="1668">
          <cell r="A1668" t="str">
            <v>Lesson_Stun_Reward_01</v>
          </cell>
          <cell r="B1668" t="str">
            <v>他…!他是[6fe8ff]水手大师[ffffff]，怎么可能呢？
他刚才还夸奖你了。真是太不可思议了。</v>
          </cell>
        </row>
        <row r="1669">
          <cell r="A1669" t="str">
            <v>Lesson_Stun_Summary_01</v>
          </cell>
          <cell r="B1669" t="str">
            <v>怒气值攒满后，按住卷线轮并[6fe8ff]向上快速滑动[ffffff]，可以释放怒技。</v>
          </cell>
        </row>
        <row r="1670">
          <cell r="A1670" t="str">
            <v>Lesson_Stun_Use_01</v>
          </cell>
          <cell r="B1670" t="str">
            <v>按住卷线轮[6fe8ff]向上滑动[ffffff]，释放怒技。</v>
          </cell>
        </row>
        <row r="1671">
          <cell r="A1671" t="str">
            <v>Lesson_Dragging_01</v>
          </cell>
          <cell r="B1671" t="str">
            <v>[ffffff]鱼儿跳起来了。
请按住卷线轮向[6fe8ff]左右滑动[ffffff]进行拽钓吧。</v>
          </cell>
        </row>
        <row r="1672">
          <cell r="A1672" t="str">
            <v>Lesson_Stun_UseCombo_01</v>
          </cell>
          <cell r="B1672" t="str">
            <v>那家伙进入[6fe8ff]绿色状态[ffffff]了。
现在是[6fe8ff]连击[ffffff]的好机会，按住[6fe8ff]卷线轮[ffffff]制造连击吧。</v>
          </cell>
        </row>
        <row r="1673">
          <cell r="A1673" t="str">
            <v>LevelLimit</v>
          </cell>
          <cell r="B1673" t="str">
            <v>[6fe8ff]{0}级[ffffff]可进入该钓场。
要用[b4fece]{1} 钻石[ffffff]进行解锁吗?</v>
          </cell>
        </row>
        <row r="1674">
          <cell r="A1674" t="str">
            <v>Line_0001_01</v>
          </cell>
          <cell r="B1674" t="str">
            <v>菜鸟鱼线</v>
          </cell>
        </row>
        <row r="1675">
          <cell r="A1675" t="str">
            <v>Line_0002_01</v>
          </cell>
          <cell r="B1675" t="str">
            <v>黑牡丹1号鱼线</v>
          </cell>
        </row>
        <row r="1676">
          <cell r="A1676" t="str">
            <v>Line_0003_01</v>
          </cell>
          <cell r="B1676" t="str">
            <v>黑牡丹1.5号鱼线</v>
          </cell>
        </row>
        <row r="1677">
          <cell r="A1677" t="str">
            <v>Line_0003_02</v>
          </cell>
          <cell r="B1677" t="str">
            <v>银河单丝1.5号鱼线</v>
          </cell>
        </row>
        <row r="1678">
          <cell r="A1678" t="str">
            <v>Line_0004_01</v>
          </cell>
          <cell r="B1678" t="str">
            <v>黑牡丹2号鱼线</v>
          </cell>
        </row>
        <row r="1679">
          <cell r="A1679" t="str">
            <v>Line_0005_01</v>
          </cell>
          <cell r="B1679" t="str">
            <v>风暴1号鱼线</v>
          </cell>
        </row>
        <row r="1680">
          <cell r="A1680" t="str">
            <v>Line_0006_01</v>
          </cell>
          <cell r="B1680" t="str">
            <v>风暴1.5号鱼线</v>
          </cell>
        </row>
        <row r="1681">
          <cell r="A1681" t="str">
            <v>Line_0007_01</v>
          </cell>
          <cell r="B1681" t="str">
            <v>风暴2号鱼线</v>
          </cell>
        </row>
        <row r="1682">
          <cell r="A1682" t="str">
            <v>Line_0008_01</v>
          </cell>
          <cell r="B1682" t="str">
            <v>幻影1号鱼线</v>
          </cell>
        </row>
        <row r="1683">
          <cell r="A1683" t="str">
            <v>Line_0009_01</v>
          </cell>
          <cell r="B1683" t="str">
            <v>幻影1.5号鱼线</v>
          </cell>
        </row>
        <row r="1684">
          <cell r="A1684" t="str">
            <v>Line_0010_01</v>
          </cell>
          <cell r="B1684" t="str">
            <v>幻影2号鱼线</v>
          </cell>
        </row>
        <row r="1685">
          <cell r="A1685" t="str">
            <v>Map_0001_01_INTR_01</v>
          </cell>
          <cell r="B1685" t="str">
            <v>欢迎来到[6fe8ff]荧光海滩[ffffff]，这里是我们的第一站。</v>
          </cell>
        </row>
        <row r="1686">
          <cell r="A1686" t="str">
            <v>Map_0001_01_INTR_02</v>
          </cell>
          <cell r="B1686" t="str">
            <v>我们将在这里感受大海的风情并品尝钓鱼的乐趣。</v>
          </cell>
        </row>
        <row r="1687">
          <cell r="A1687" t="str">
            <v>Map_0001_01_Lv</v>
          </cell>
          <cell r="B1687" t="str">
            <v>Lv1</v>
          </cell>
        </row>
        <row r="1688">
          <cell r="A1688" t="str">
            <v>Map_0001_01_Name</v>
          </cell>
          <cell r="B1688" t="str">
            <v>荧光海滩</v>
          </cell>
        </row>
        <row r="1689">
          <cell r="A1689" t="str">
            <v>Map_0001_02_INTR_01</v>
          </cell>
          <cell r="B1689" t="str">
            <v>欢迎来到[6fe8ff]太阳岛[ffffff]，这里是我们的第二站。</v>
          </cell>
        </row>
        <row r="1690">
          <cell r="A1690" t="str">
            <v>Map_0001_02_INTR_02</v>
          </cell>
          <cell r="B1690" t="str">
            <v>在[6fe8ff]太阳岛[ffffff]中栖息不同品种的鱼类，吸引了无数钓鱼爱好者前来。</v>
          </cell>
        </row>
        <row r="1691">
          <cell r="A1691" t="str">
            <v>Map_0001_02_Name</v>
          </cell>
          <cell r="B1691" t="str">
            <v>太阳岛</v>
          </cell>
        </row>
        <row r="1692">
          <cell r="A1692" t="str">
            <v>Map_0001_03_INTR_01</v>
          </cell>
          <cell r="B1692" t="str">
            <v>[6fe8ff]满月沙滩[ffffff]是一个度假村也是一个天然的钓场。</v>
          </cell>
        </row>
        <row r="1693">
          <cell r="A1693" t="str">
            <v>Map_0001_03_INTR_02</v>
          </cell>
          <cell r="B1693" t="str">
            <v>每年在这里聚集着成千上万的旅游者，是一个名副其实的旅游胜地。</v>
          </cell>
        </row>
        <row r="1694">
          <cell r="A1694" t="str">
            <v>Map_0001_03_Name</v>
          </cell>
          <cell r="B1694" t="str">
            <v>满月沙滩</v>
          </cell>
        </row>
        <row r="1695">
          <cell r="A1695" t="str">
            <v>Map_0001_Desc</v>
          </cell>
          <cell r="B1695" t="str">
            <v>在[ffffff]美丽的马尔代夫群岛，[6fe8ff]马尔代夫鱼饵[ffffff]可起到较高的性能。在这里钓竿或卷线轮可起到[6fe8ff]针对海水鱼种的附加伤害属性[ffffff]和[6fe8ff]马尔代夫鱼种附加属性[ffffff]。</v>
          </cell>
        </row>
        <row r="1696">
          <cell r="A1696" t="str">
            <v>Map_0001_Name</v>
          </cell>
          <cell r="B1696" t="str">
            <v>马尔代夫</v>
          </cell>
        </row>
        <row r="1697">
          <cell r="A1697" t="str">
            <v>Map_0002_01_INTR_01</v>
          </cell>
          <cell r="B1697" t="str">
            <v>贝加尔湖有着悠久的历史，在汉朝时期，[6fe8ff]苏武便在此牧羊[ffffff]。</v>
          </cell>
        </row>
        <row r="1698">
          <cell r="A1698" t="str">
            <v>Map_0002_01_INTR_02</v>
          </cell>
          <cell r="B1698" t="str">
            <v>让我们沿着苏武的足迹探索[6fe8ff]贝加尔湖[ffffff]吧。</v>
          </cell>
        </row>
        <row r="1699">
          <cell r="A1699" t="str">
            <v>Map_0002_01_Lv</v>
          </cell>
          <cell r="B1699" t="str">
            <v>Lv6</v>
          </cell>
        </row>
        <row r="1700">
          <cell r="A1700" t="str">
            <v>Map_0002_01_Name</v>
          </cell>
          <cell r="B1700" t="str">
            <v>贝加尔湖</v>
          </cell>
        </row>
        <row r="1701">
          <cell r="A1701" t="str">
            <v>Map_0002_02_INTR_01</v>
          </cell>
          <cell r="B1701" t="str">
            <v>[ffffff]那条静谧的大河，就是[6fe8ff]安加拉河[ffffff]。这条河流孕育了无数的生命。</v>
          </cell>
        </row>
        <row r="1702">
          <cell r="A1702" t="str">
            <v>Map_0002_02_INTR_02</v>
          </cell>
          <cell r="B1702" t="str">
            <v>这条河里的鱼类[6fe8ff]品种多样[ffffff]，可是能吸引无数[6fe8ff]钓鱼爱好者[ffffff]的圣地哦。</v>
          </cell>
        </row>
        <row r="1703">
          <cell r="A1703" t="str">
            <v>Map_0002_02_Name</v>
          </cell>
          <cell r="B1703" t="str">
            <v>安加拉河</v>
          </cell>
        </row>
        <row r="1704">
          <cell r="A1704" t="str">
            <v>Map_0002_03_INTR_01</v>
          </cell>
          <cell r="B1704" t="str">
            <v>看到那蜿蜒的公路吗?我们已经到了[6fe8ff]库苏古尔湖[ffffff]。这里有很多蒙古包哦。</v>
          </cell>
        </row>
        <row r="1705">
          <cell r="A1705" t="str">
            <v>Map_0002_03_INTR_02</v>
          </cell>
          <cell r="B1705" t="str">
            <v>[ffffff]看这碧蓝的天空与成群的牛羊，[6fe8ff]在这里垂钓[ffffff]会是一个什么样的心情呢!</v>
          </cell>
        </row>
        <row r="1706">
          <cell r="A1706" t="str">
            <v>Map_0002_03_Name</v>
          </cell>
          <cell r="B1706" t="str">
            <v>库苏古尔湖</v>
          </cell>
        </row>
        <row r="1707">
          <cell r="A1707" t="str">
            <v>Map_0002_Desc</v>
          </cell>
          <cell r="B1707" t="str">
            <v>在充满魅力的贝加尔中栖息着许多的淡水鱼，推荐使用[6fe8ff]贝加尔鱼饵[ffffff]。在这里，[6fe8ff]淡水鱼附加伤害和贝加尔鱼种附加伤害[ffffff]可起到作用。</v>
          </cell>
        </row>
        <row r="1708">
          <cell r="A1708" t="str">
            <v>Map_0002_Name</v>
          </cell>
          <cell r="B1708" t="str">
            <v>贝加尔湖</v>
          </cell>
        </row>
        <row r="1709">
          <cell r="A1709" t="str">
            <v>MapBook_01_01_00</v>
          </cell>
          <cell r="B1709" t="str">
            <v>荧光海滩</v>
          </cell>
        </row>
        <row r="1710">
          <cell r="A1710" t="str">
            <v>MapBook_01_01_01</v>
          </cell>
          <cell r="B1710" t="str">
            <v>新手的练习</v>
          </cell>
        </row>
        <row r="1711">
          <cell r="A1711" t="str">
            <v>MapBook_01_01_02</v>
          </cell>
          <cell r="B1711" t="str">
            <v>美丽的使者</v>
          </cell>
        </row>
        <row r="1712">
          <cell r="A1712" t="str">
            <v>MapBook_01_01_03</v>
          </cell>
          <cell r="B1712" t="str">
            <v>美味的诱惑</v>
          </cell>
        </row>
        <row r="1713">
          <cell r="A1713" t="str">
            <v>MapBook_01_01_04</v>
          </cell>
          <cell r="B1713" t="str">
            <v>恐怖背后</v>
          </cell>
        </row>
        <row r="1714">
          <cell r="A1714" t="str">
            <v>MapBook_01_01_05</v>
          </cell>
          <cell r="B1714" t="str">
            <v>热带感官</v>
          </cell>
        </row>
        <row r="1715">
          <cell r="A1715" t="str">
            <v>MapBook_01_01_06</v>
          </cell>
          <cell r="B1715" t="str">
            <v>海洋的魅影</v>
          </cell>
        </row>
        <row r="1716">
          <cell r="A1716" t="str">
            <v>MapBook_01_02_00</v>
          </cell>
          <cell r="B1716" t="str">
            <v>太阳岛</v>
          </cell>
        </row>
        <row r="1717">
          <cell r="A1717" t="str">
            <v>MapBook_01_02_01</v>
          </cell>
          <cell r="B1717" t="str">
            <v>缤纷的海洋</v>
          </cell>
        </row>
        <row r="1718">
          <cell r="A1718" t="str">
            <v>MapBook_01_02_02</v>
          </cell>
          <cell r="B1718" t="str">
            <v>多彩的组合</v>
          </cell>
        </row>
        <row r="1719">
          <cell r="A1719" t="str">
            <v>MapBook_01_02_03</v>
          </cell>
          <cell r="B1719" t="str">
            <v>绝佳的美味</v>
          </cell>
        </row>
        <row r="1720">
          <cell r="A1720" t="str">
            <v>MapBook_01_02_04</v>
          </cell>
          <cell r="B1720" t="str">
            <v>大海的精灵</v>
          </cell>
        </row>
        <row r="1721">
          <cell r="A1721" t="str">
            <v>MapBook_01_02_05</v>
          </cell>
          <cell r="B1721" t="str">
            <v>红与黑</v>
          </cell>
        </row>
        <row r="1722">
          <cell r="A1722" t="str">
            <v>MapBook_01_02_06</v>
          </cell>
          <cell r="B1722" t="str">
            <v>海洋的媚影</v>
          </cell>
        </row>
        <row r="1723">
          <cell r="A1723" t="str">
            <v>MapBook_01_03_00</v>
          </cell>
          <cell r="B1723" t="str">
            <v>满月沙滩</v>
          </cell>
        </row>
        <row r="1724">
          <cell r="A1724" t="str">
            <v>MapBook_01_03_01</v>
          </cell>
          <cell r="B1724" t="str">
            <v>渔人的猎物</v>
          </cell>
        </row>
        <row r="1725">
          <cell r="A1725" t="str">
            <v>MapBook_01_03_02</v>
          </cell>
          <cell r="B1725" t="str">
            <v>多彩的斑纹</v>
          </cell>
        </row>
        <row r="1726">
          <cell r="A1726" t="str">
            <v>MapBook_01_03_03</v>
          </cell>
          <cell r="B1726" t="str">
            <v>奇异的外形</v>
          </cell>
        </row>
        <row r="1727">
          <cell r="A1727" t="str">
            <v>MapBook_01_03_04</v>
          </cell>
          <cell r="B1727" t="str">
            <v>飘出的香味</v>
          </cell>
        </row>
        <row r="1728">
          <cell r="A1728" t="str">
            <v>MapBook_01_03_05</v>
          </cell>
          <cell r="B1728" t="str">
            <v>多彩的外衣</v>
          </cell>
        </row>
        <row r="1729">
          <cell r="A1729" t="str">
            <v>MapBook_01_03_06</v>
          </cell>
          <cell r="B1729" t="str">
            <v>帝王的外观</v>
          </cell>
        </row>
        <row r="1730">
          <cell r="A1730" t="str">
            <v>MapBook_02_01_00</v>
          </cell>
          <cell r="B1730" t="str">
            <v>贝加尔湖</v>
          </cell>
        </row>
        <row r="1731">
          <cell r="A1731" t="str">
            <v>MapBook_02_01_01</v>
          </cell>
          <cell r="B1731" t="str">
            <v>来来往往</v>
          </cell>
        </row>
        <row r="1732">
          <cell r="A1732" t="str">
            <v>MapBook_02_01_02</v>
          </cell>
          <cell r="B1732" t="str">
            <v>淡水的精灵</v>
          </cell>
        </row>
        <row r="1733">
          <cell r="A1733" t="str">
            <v>MapBook_02_01_03</v>
          </cell>
          <cell r="B1733" t="str">
            <v>大嘴大胃口</v>
          </cell>
        </row>
        <row r="1734">
          <cell r="A1734" t="str">
            <v>MapBook_02_01_04</v>
          </cell>
          <cell r="B1734" t="str">
            <v>曲纹线条</v>
          </cell>
        </row>
        <row r="1735">
          <cell r="A1735" t="str">
            <v>MapBook_02_01_05</v>
          </cell>
          <cell r="B1735" t="str">
            <v>条纹很美</v>
          </cell>
        </row>
        <row r="1736">
          <cell r="A1736" t="str">
            <v>MapBook_02_01_06</v>
          </cell>
          <cell r="B1736" t="str">
            <v>大胃王</v>
          </cell>
        </row>
        <row r="1737">
          <cell r="A1737" t="str">
            <v>MapBook_02_02_00</v>
          </cell>
          <cell r="B1737" t="str">
            <v>安加拉河</v>
          </cell>
        </row>
        <row r="1738">
          <cell r="A1738" t="str">
            <v>MapBook_02_02_01</v>
          </cell>
          <cell r="B1738" t="str">
            <v>玲珑小巧</v>
          </cell>
        </row>
        <row r="1739">
          <cell r="A1739" t="str">
            <v>MapBook_02_02_02</v>
          </cell>
          <cell r="B1739" t="str">
            <v>鱼的本性</v>
          </cell>
        </row>
        <row r="1740">
          <cell r="A1740" t="str">
            <v>MapBook_02_02_03</v>
          </cell>
          <cell r="B1740" t="str">
            <v>游泳健将</v>
          </cell>
        </row>
        <row r="1741">
          <cell r="A1741" t="str">
            <v>MapBook_02_02_04</v>
          </cell>
          <cell r="B1741" t="str">
            <v>水中贵族</v>
          </cell>
        </row>
        <row r="1742">
          <cell r="A1742" t="str">
            <v>MapBook_02_02_05</v>
          </cell>
          <cell r="B1742" t="str">
            <v>灿烂的外观</v>
          </cell>
        </row>
        <row r="1743">
          <cell r="A1743" t="str">
            <v>MapBook_02_02_06</v>
          </cell>
          <cell r="B1743" t="str">
            <v>久远的传说</v>
          </cell>
        </row>
        <row r="1744">
          <cell r="A1744" t="str">
            <v>MapBook_02_03_00</v>
          </cell>
          <cell r="B1744" t="str">
            <v>库苏古尔湖</v>
          </cell>
        </row>
        <row r="1745">
          <cell r="A1745" t="str">
            <v>MapBook_02_03_01</v>
          </cell>
          <cell r="B1745" t="str">
            <v>闪烁的光芒</v>
          </cell>
        </row>
        <row r="1746">
          <cell r="A1746" t="str">
            <v>MapBook_02_03_02</v>
          </cell>
          <cell r="B1746" t="str">
            <v>灵巧的大鱼</v>
          </cell>
        </row>
        <row r="1747">
          <cell r="A1747" t="str">
            <v>MapBook_02_03_03</v>
          </cell>
          <cell r="B1747" t="str">
            <v>艳丽的外表</v>
          </cell>
        </row>
        <row r="1748">
          <cell r="A1748" t="str">
            <v>MapBook_02_03_04</v>
          </cell>
          <cell r="B1748" t="str">
            <v>水中的健将</v>
          </cell>
        </row>
        <row r="1749">
          <cell r="A1749" t="str">
            <v>MapBook_02_03_05</v>
          </cell>
          <cell r="B1749" t="str">
            <v>夺目的鱼鳞</v>
          </cell>
        </row>
        <row r="1750">
          <cell r="A1750" t="str">
            <v>MapBook_02_03_06</v>
          </cell>
          <cell r="B1750" t="str">
            <v>绝佳的口感</v>
          </cell>
        </row>
        <row r="1751">
          <cell r="A1751" t="str">
            <v>Nf_0004_01</v>
          </cell>
          <cell r="B1751" t="str">
            <v>快乐多</v>
          </cell>
        </row>
        <row r="1752">
          <cell r="A1752" t="str">
            <v>NPC01</v>
          </cell>
          <cell r="B1752" t="str">
            <v>伊娃</v>
          </cell>
        </row>
        <row r="1753">
          <cell r="A1753" t="str">
            <v>NPC02</v>
          </cell>
          <cell r="B1753" t="str">
            <v>安琪</v>
          </cell>
        </row>
        <row r="1754">
          <cell r="A1754" t="str">
            <v>NPC03</v>
          </cell>
          <cell r="B1754" t="str">
            <v>雷哥</v>
          </cell>
        </row>
        <row r="1755">
          <cell r="A1755" t="str">
            <v>NPC04</v>
          </cell>
          <cell r="B1755" t="str">
            <v>水手</v>
          </cell>
        </row>
        <row r="1756">
          <cell r="A1756" t="str">
            <v>NPC05</v>
          </cell>
          <cell r="B1756" t="str">
            <v>黑山</v>
          </cell>
        </row>
        <row r="1757">
          <cell r="A1757" t="str">
            <v>NPC06</v>
          </cell>
          <cell r="B1757" t="str">
            <v>王大师</v>
          </cell>
        </row>
        <row r="1758">
          <cell r="A1758" t="str">
            <v>OpenMap</v>
          </cell>
          <cell r="B1758" t="str">
            <v>开启钓场</v>
          </cell>
        </row>
        <row r="1759">
          <cell r="A1759" t="str">
            <v>RepairMsg</v>
          </cell>
          <cell r="B1759" t="str">
            <v>要使用{0}金币修理吗？</v>
          </cell>
        </row>
        <row r="1760">
          <cell r="A1760" t="str">
            <v>Rod_0001_01</v>
          </cell>
          <cell r="B1760" t="str">
            <v>菜鸟钓竿</v>
          </cell>
        </row>
        <row r="1761">
          <cell r="A1761" t="str">
            <v>Rod_0002_01</v>
          </cell>
          <cell r="B1761" t="str">
            <v>竹节玻璃钢钓竿</v>
          </cell>
        </row>
        <row r="1762">
          <cell r="A1762" t="str">
            <v>Rod_0015_01</v>
          </cell>
          <cell r="B1762" t="str">
            <v>竹节碳素钓竿</v>
          </cell>
        </row>
        <row r="1763">
          <cell r="A1763" t="str">
            <v>Rod_0003_01</v>
          </cell>
          <cell r="B1763" t="str">
            <v>竹节纤维钓竿</v>
          </cell>
        </row>
        <row r="1764">
          <cell r="A1764" t="str">
            <v>Rod_0004_01</v>
          </cell>
          <cell r="B1764" t="str">
            <v>竹节碳素钓竿</v>
          </cell>
        </row>
        <row r="1765">
          <cell r="A1765" t="str">
            <v>Rod_0006_01</v>
          </cell>
          <cell r="B1765" t="str">
            <v>腾龙钓竿</v>
          </cell>
        </row>
        <row r="1766">
          <cell r="A1766" t="str">
            <v>Rod_0007_01</v>
          </cell>
          <cell r="B1766" t="str">
            <v>晨光玻璃钢钓竿</v>
          </cell>
        </row>
        <row r="1767">
          <cell r="A1767" t="str">
            <v>Rod_0008_01</v>
          </cell>
          <cell r="B1767" t="str">
            <v>晨光纤维钓竿</v>
          </cell>
        </row>
        <row r="1768">
          <cell r="A1768" t="str">
            <v>Rod_0008_02</v>
          </cell>
          <cell r="B1768" t="str">
            <v>体验版纤维钓竿</v>
          </cell>
        </row>
        <row r="1769">
          <cell r="A1769" t="str">
            <v>Rod_0009_01</v>
          </cell>
          <cell r="B1769" t="str">
            <v>晨光碳素钓竿</v>
          </cell>
        </row>
        <row r="1770">
          <cell r="A1770" t="str">
            <v>Rod_0010_01</v>
          </cell>
          <cell r="B1770" t="str">
            <v>银狐钓竿</v>
          </cell>
        </row>
        <row r="1771">
          <cell r="A1771" t="str">
            <v>Rod_0011_01</v>
          </cell>
          <cell r="B1771" t="str">
            <v>雷霆钓竿</v>
          </cell>
        </row>
        <row r="1772">
          <cell r="A1772" t="str">
            <v>Rod_0012_01</v>
          </cell>
          <cell r="B1772" t="str">
            <v>体验版银光钓竿</v>
          </cell>
        </row>
        <row r="1773">
          <cell r="A1773" t="str">
            <v>Rod_0013_01</v>
          </cell>
          <cell r="B1773" t="str">
            <v>体验版玲珑钓竿</v>
          </cell>
        </row>
        <row r="1774">
          <cell r="A1774" t="str">
            <v>Rod_0014_01</v>
          </cell>
          <cell r="B1774" t="str">
            <v>幻影钓竿</v>
          </cell>
        </row>
        <row r="1775">
          <cell r="A1775" t="str">
            <v>Rod_0038_01</v>
          </cell>
          <cell r="B1775" t="str">
            <v>碧水钓竿</v>
          </cell>
        </row>
        <row r="1776">
          <cell r="A1776" t="str">
            <v>Rod_0040_01</v>
          </cell>
          <cell r="B1776" t="str">
            <v>碧水钓竿</v>
          </cell>
        </row>
        <row r="1777">
          <cell r="A1777" t="str">
            <v>Rod_5001_01</v>
          </cell>
          <cell r="B1777" t="str">
            <v>银影钓竿</v>
          </cell>
        </row>
        <row r="1778">
          <cell r="A1778" t="str">
            <v>ShellItemBuyMsg</v>
          </cell>
          <cell r="B1778" t="str">
            <v>你的钻石不足，无法购买该道具。</v>
          </cell>
        </row>
        <row r="1779">
          <cell r="A1779" t="str">
            <v>ShopItemLevel</v>
          </cell>
          <cell r="B1779" t="str">
            <v>Lv {0}</v>
          </cell>
        </row>
        <row r="1780">
          <cell r="A1780" t="str">
            <v>Sr_0001_01</v>
          </cell>
          <cell r="B1780" t="str">
            <v>菜鸟卷线轮</v>
          </cell>
        </row>
        <row r="1781">
          <cell r="A1781" t="str">
            <v>Sr_0015_01</v>
          </cell>
          <cell r="B1781" t="str">
            <v>竹节碳素卷线轮</v>
          </cell>
        </row>
        <row r="1782">
          <cell r="A1782" t="str">
            <v>Sr_0002_01</v>
          </cell>
          <cell r="B1782" t="str">
            <v>竹节玻璃钢卷线轮</v>
          </cell>
        </row>
        <row r="1783">
          <cell r="A1783" t="str">
            <v>Sr_0003_01</v>
          </cell>
          <cell r="B1783" t="str">
            <v>竹节纤维卷线轮</v>
          </cell>
        </row>
        <row r="1784">
          <cell r="A1784" t="str">
            <v>Sr_0004_01</v>
          </cell>
          <cell r="B1784" t="str">
            <v>竹节碳素卷线轮</v>
          </cell>
        </row>
        <row r="1785">
          <cell r="A1785" t="str">
            <v>Sr_0006_01</v>
          </cell>
          <cell r="B1785" t="str">
            <v>腾龙卷线轮</v>
          </cell>
        </row>
        <row r="1786">
          <cell r="A1786" t="str">
            <v>Sr_0007_01</v>
          </cell>
          <cell r="B1786" t="str">
            <v>晨光玻璃钢卷线轮</v>
          </cell>
        </row>
        <row r="1787">
          <cell r="A1787" t="str">
            <v>Sr_0008_01</v>
          </cell>
          <cell r="B1787" t="str">
            <v>晨光纤维卷线轮</v>
          </cell>
        </row>
        <row r="1788">
          <cell r="A1788" t="str">
            <v>Sr_0009_01</v>
          </cell>
          <cell r="B1788" t="str">
            <v>晨光碳素卷线轮</v>
          </cell>
        </row>
        <row r="1789">
          <cell r="A1789" t="str">
            <v>Sr_0010_01</v>
          </cell>
          <cell r="B1789" t="str">
            <v>银狐卷线轮</v>
          </cell>
        </row>
        <row r="1790">
          <cell r="A1790" t="str">
            <v>Sr_0011_01</v>
          </cell>
          <cell r="B1790" t="str">
            <v>雷霆卷线轮</v>
          </cell>
        </row>
        <row r="1791">
          <cell r="A1791" t="str">
            <v>Sr_0014_01</v>
          </cell>
          <cell r="B1791" t="str">
            <v>幻影卷线轮</v>
          </cell>
        </row>
        <row r="1792">
          <cell r="A1792" t="str">
            <v>Sr_5001_01</v>
          </cell>
          <cell r="B1792" t="str">
            <v>银影卷线轮</v>
          </cell>
        </row>
        <row r="1793">
          <cell r="A1793" t="str">
            <v>Store_Gold_01</v>
          </cell>
          <cell r="B1793" t="str">
            <v>一叠金币</v>
          </cell>
        </row>
        <row r="1794">
          <cell r="A1794" t="str">
            <v>Store_Gold_02</v>
          </cell>
          <cell r="B1794" t="str">
            <v>一堆金币</v>
          </cell>
        </row>
        <row r="1795">
          <cell r="A1795" t="str">
            <v>Store_Gold_03</v>
          </cell>
          <cell r="B1795" t="str">
            <v>大金币箱</v>
          </cell>
        </row>
        <row r="1796">
          <cell r="A1796" t="str">
            <v>Store_Gold_04</v>
          </cell>
          <cell r="B1796" t="str">
            <v>土豪金币箱</v>
          </cell>
        </row>
        <row r="1797">
          <cell r="A1797" t="str">
            <v>Store_Gold_05</v>
          </cell>
          <cell r="B1797" t="str">
            <v>零散金币</v>
          </cell>
        </row>
        <row r="1798">
          <cell r="A1798" t="str">
            <v>Store_Jewel_01</v>
          </cell>
          <cell r="B1798" t="str">
            <v>30元钻石</v>
          </cell>
        </row>
        <row r="1799">
          <cell r="A1799" t="str">
            <v>Store_Jewel_02</v>
          </cell>
          <cell r="B1799" t="str">
            <v>6元钻石</v>
          </cell>
        </row>
        <row r="1800">
          <cell r="A1800" t="str">
            <v>Store_Jewel_03</v>
          </cell>
          <cell r="B1800" t="str">
            <v>15元钻石</v>
          </cell>
        </row>
        <row r="1801">
          <cell r="A1801" t="str">
            <v>OnLin_Jewel_05</v>
          </cell>
          <cell r="B1801" t="str">
            <v>30元钻石礼包</v>
          </cell>
        </row>
        <row r="1802">
          <cell r="A1802" t="str">
            <v>OnLin_Jewel_01</v>
          </cell>
          <cell r="B1802" t="str">
            <v>128元钻石礼包</v>
          </cell>
        </row>
        <row r="1803">
          <cell r="A1803" t="str">
            <v>OnLin_Jewel_02</v>
          </cell>
          <cell r="B1803" t="str">
            <v>60元钻石礼包</v>
          </cell>
        </row>
        <row r="1804">
          <cell r="A1804" t="str">
            <v>OnLin_Jewel_03</v>
          </cell>
          <cell r="B1804" t="str">
            <v>558元钻石礼包</v>
          </cell>
        </row>
        <row r="1805">
          <cell r="A1805" t="str">
            <v>Store_Vit_01</v>
          </cell>
          <cell r="B1805" t="str">
            <v>大容量体力</v>
          </cell>
        </row>
        <row r="1806">
          <cell r="A1806" t="str">
            <v>Store_Vit_02</v>
          </cell>
          <cell r="B1806" t="str">
            <v>一捆体力</v>
          </cell>
        </row>
        <row r="1807">
          <cell r="A1807" t="str">
            <v>Store_Vit_03</v>
          </cell>
          <cell r="B1807" t="str">
            <v>一大捆体力</v>
          </cell>
        </row>
        <row r="1808">
          <cell r="A1808" t="str">
            <v>Store_Vit_04</v>
          </cell>
          <cell r="B1808" t="str">
            <v>体力礼包</v>
          </cell>
        </row>
        <row r="1809">
          <cell r="A1809" t="str">
            <v>Store_Vit_05</v>
          </cell>
          <cell r="B1809" t="str">
            <v>小容量体力</v>
          </cell>
        </row>
        <row r="1810">
          <cell r="A1810" t="str">
            <v>WorldMap_Guide_01</v>
          </cell>
          <cell r="B1810" t="str">
            <v>[ffffff]出发，坐上驶向[6fe8ff]马尔代夫[ffffff]的游艇，一起享受钓鱼的乐趣。</v>
          </cell>
        </row>
        <row r="1811">
          <cell r="A1811" t="str">
            <v>Lesson_HoldDown_Winding_01</v>
          </cell>
          <cell r="B1811" t="str">
            <v>按住收线</v>
          </cell>
        </row>
        <row r="1812">
          <cell r="A1812" t="str">
            <v>Lesson_Pointer_blue_01</v>
          </cell>
          <cell r="B1812" t="str">
            <v>指针在“深蓝”处点击抛竿</v>
          </cell>
        </row>
        <row r="1813">
          <cell r="A1813" t="str">
            <v>Lesson_Again_Full_01</v>
          </cell>
          <cell r="B1813" t="str">
            <v>很好，它跑不掉的，“再次拉满”拉力条</v>
          </cell>
        </row>
        <row r="1814">
          <cell r="A1814" t="str">
            <v>Lesson_Again_Full_02</v>
          </cell>
          <cell r="B1814" t="str">
            <v>非常好，不能停下来，“再次拉满”拉力条</v>
          </cell>
        </row>
        <row r="1815">
          <cell r="A1815" t="str">
            <v>painEgg_01_01</v>
          </cell>
          <cell r="B1815" t="str">
            <v>干瘪的易拉罐</v>
          </cell>
        </row>
        <row r="1816">
          <cell r="A1816" t="str">
            <v>painEgg_02_01</v>
          </cell>
          <cell r="B1816" t="str">
            <v>破旧的鞋子</v>
          </cell>
        </row>
        <row r="1817">
          <cell r="A1817" t="str">
            <v>painEgg_01_02</v>
          </cell>
          <cell r="B1817" t="str">
            <v>干瘪的易拉罐</v>
          </cell>
        </row>
        <row r="1818">
          <cell r="A1818" t="str">
            <v>painEgg_02_02</v>
          </cell>
          <cell r="B1818" t="str">
            <v>破旧的鞋子</v>
          </cell>
        </row>
        <row r="1819">
          <cell r="A1819" t="str">
            <v>painEgg_01_03</v>
          </cell>
          <cell r="B1819" t="str">
            <v>干瘪的易拉罐</v>
          </cell>
        </row>
        <row r="1820">
          <cell r="A1820" t="str">
            <v>painEgg_02_03</v>
          </cell>
          <cell r="B1820" t="str">
            <v>破旧的鞋子</v>
          </cell>
        </row>
        <row r="1821">
          <cell r="A1821" t="str">
            <v>painEgg_01_04</v>
          </cell>
          <cell r="B1821" t="str">
            <v>干瘪的易拉罐</v>
          </cell>
        </row>
        <row r="1822">
          <cell r="A1822" t="str">
            <v>painEgg_02_04</v>
          </cell>
          <cell r="B1822" t="str">
            <v>破旧的鞋子</v>
          </cell>
        </row>
        <row r="1823">
          <cell r="A1823" t="str">
            <v>painEgg_01_05</v>
          </cell>
          <cell r="B1823" t="str">
            <v>干瘪的易拉罐</v>
          </cell>
        </row>
        <row r="1824">
          <cell r="A1824" t="str">
            <v>painEgg_02_05</v>
          </cell>
          <cell r="B1824" t="str">
            <v>破旧的鞋子</v>
          </cell>
        </row>
        <row r="1825">
          <cell r="A1825" t="str">
            <v>painEgg_01_06</v>
          </cell>
          <cell r="B1825" t="str">
            <v>干瘪的易拉罐</v>
          </cell>
        </row>
        <row r="1826">
          <cell r="A1826" t="str">
            <v>painEgg_02_06</v>
          </cell>
          <cell r="B1826" t="str">
            <v>破旧的鞋子</v>
          </cell>
        </row>
        <row r="1827">
          <cell r="A1827" t="str">
            <v>painEgg_01_07</v>
          </cell>
          <cell r="B1827" t="str">
            <v>干瘪的易拉罐</v>
          </cell>
        </row>
        <row r="1828">
          <cell r="A1828" t="str">
            <v>painEgg_02_07</v>
          </cell>
          <cell r="B1828" t="str">
            <v>破旧的鞋子</v>
          </cell>
        </row>
        <row r="1829">
          <cell r="A1829" t="str">
            <v>painEgg_01_08</v>
          </cell>
          <cell r="B1829" t="str">
            <v>干瘪的易拉罐</v>
          </cell>
        </row>
        <row r="1830">
          <cell r="A1830" t="str">
            <v>painEgg_02_08</v>
          </cell>
          <cell r="B1830" t="str">
            <v>破旧的鞋子</v>
          </cell>
        </row>
        <row r="1831">
          <cell r="A1831" t="str">
            <v>painEgg_01_09</v>
          </cell>
          <cell r="B1831" t="str">
            <v>干瘪的易拉罐</v>
          </cell>
        </row>
        <row r="1832">
          <cell r="A1832" t="str">
            <v>painEgg_02_09</v>
          </cell>
          <cell r="B1832" t="str">
            <v>破旧的鞋子</v>
          </cell>
        </row>
        <row r="1833">
          <cell r="A1833" t="str">
            <v>Fish_03_01_01</v>
          </cell>
          <cell r="B1833" t="str">
            <v>条纹金枪鱼</v>
          </cell>
        </row>
        <row r="1834">
          <cell r="A1834" t="str">
            <v>Fish_03_01_02</v>
          </cell>
          <cell r="B1834" t="str">
            <v>巨型沟鲹</v>
          </cell>
        </row>
        <row r="1835">
          <cell r="A1835" t="str">
            <v>Fish_03_01_03</v>
          </cell>
          <cell r="B1835" t="str">
            <v>大眼金枪鱼</v>
          </cell>
        </row>
        <row r="1836">
          <cell r="A1836" t="str">
            <v>Fish_03_01_04</v>
          </cell>
          <cell r="B1836" t="str">
            <v>黄尾琥珀鱼</v>
          </cell>
        </row>
        <row r="1837">
          <cell r="A1837" t="str">
            <v>Fish_03_01_05</v>
          </cell>
          <cell r="B1837" t="str">
            <v>刺盖太阳鱼</v>
          </cell>
        </row>
        <row r="1838">
          <cell r="A1838" t="str">
            <v>Fish_03_01_06</v>
          </cell>
          <cell r="B1838" t="str">
            <v>黄尾金梭鱼</v>
          </cell>
        </row>
        <row r="1839">
          <cell r="A1839" t="str">
            <v>Fish_03_01_07</v>
          </cell>
          <cell r="B1839" t="str">
            <v>蓝纹神仙鱼</v>
          </cell>
        </row>
        <row r="1840">
          <cell r="A1840" t="str">
            <v>Fish_03_01_08</v>
          </cell>
          <cell r="B1840" t="str">
            <v>夏季比目鱼</v>
          </cell>
        </row>
        <row r="1841">
          <cell r="A1841" t="str">
            <v>Fish_03_01_09</v>
          </cell>
          <cell r="B1841" t="str">
            <v>巨型海鲈鱼</v>
          </cell>
        </row>
        <row r="1842">
          <cell r="A1842" t="str">
            <v>Fish_03_01_10</v>
          </cell>
          <cell r="B1842" t="str">
            <v>黑点石斑鱼</v>
          </cell>
        </row>
        <row r="1843">
          <cell r="A1843" t="str">
            <v>Fish_03_01_11</v>
          </cell>
          <cell r="B1843" t="str">
            <v>太平洋刺鳍鱼</v>
          </cell>
        </row>
        <row r="1844">
          <cell r="A1844" t="str">
            <v>Fish_03_01_12</v>
          </cell>
          <cell r="B1844" t="str">
            <v>六带线纹鱼</v>
          </cell>
        </row>
        <row r="1845">
          <cell r="A1845" t="str">
            <v>Fish_03_01_13</v>
          </cell>
          <cell r="B1845" t="str">
            <v>七星鲈鱼</v>
          </cell>
        </row>
        <row r="1846">
          <cell r="A1846" t="str">
            <v>Fish_03_01_14</v>
          </cell>
          <cell r="B1846" t="str">
            <v>安汶雀鲷</v>
          </cell>
        </row>
        <row r="1847">
          <cell r="A1847" t="str">
            <v>Fish_03_02_01</v>
          </cell>
          <cell r="B1847" t="str">
            <v>大西洋犬牙石首鱼</v>
          </cell>
        </row>
        <row r="1848">
          <cell r="A1848" t="str">
            <v>Fish_03_02_02</v>
          </cell>
          <cell r="B1848" t="str">
            <v>青色巨型鲹鱼</v>
          </cell>
        </row>
        <row r="1849">
          <cell r="A1849" t="str">
            <v>Fish_03_02_03</v>
          </cell>
          <cell r="B1849" t="str">
            <v>鲯鳅</v>
          </cell>
        </row>
        <row r="1850">
          <cell r="A1850" t="str">
            <v>Fish_03_02_04</v>
          </cell>
          <cell r="B1850" t="str">
            <v>蓝色鲭鱼</v>
          </cell>
        </row>
        <row r="1851">
          <cell r="A1851" t="str">
            <v>Fish_03_02_05</v>
          </cell>
          <cell r="B1851" t="str">
            <v>海水神仙鱼</v>
          </cell>
        </row>
        <row r="1852">
          <cell r="A1852" t="str">
            <v>Fish_03_02_06</v>
          </cell>
          <cell r="B1852" t="str">
            <v>多纹石首鱼</v>
          </cell>
        </row>
        <row r="1853">
          <cell r="A1853" t="str">
            <v>Fish_03_02_07</v>
          </cell>
          <cell r="B1853" t="str">
            <v>白斑副鲈</v>
          </cell>
        </row>
        <row r="1854">
          <cell r="A1854" t="str">
            <v>Fish_03_02_08</v>
          </cell>
          <cell r="B1854" t="str">
            <v>青印第安梭鱼</v>
          </cell>
        </row>
        <row r="1855">
          <cell r="A1855" t="str">
            <v>Fish_03_02_09</v>
          </cell>
          <cell r="B1855" t="str">
            <v>蝶鱼</v>
          </cell>
        </row>
        <row r="1856">
          <cell r="A1856" t="str">
            <v>Fish_03_02_10</v>
          </cell>
          <cell r="B1856" t="str">
            <v>海湾鲽鱼</v>
          </cell>
        </row>
        <row r="1857">
          <cell r="A1857" t="str">
            <v>Fish_03_02_11</v>
          </cell>
          <cell r="B1857" t="str">
            <v>大海鲢</v>
          </cell>
        </row>
        <row r="1858">
          <cell r="A1858" t="str">
            <v>Fish_03_02_12</v>
          </cell>
          <cell r="B1858" t="str">
            <v>斑点九棘鲈</v>
          </cell>
        </row>
        <row r="1859">
          <cell r="A1859" t="str">
            <v>Fish_03_02_13</v>
          </cell>
          <cell r="B1859" t="str">
            <v>黄棘雀鲷</v>
          </cell>
        </row>
        <row r="1860">
          <cell r="A1860" t="str">
            <v>Fish_03_02_14</v>
          </cell>
          <cell r="B1860" t="str">
            <v>细斑比目鱼</v>
          </cell>
        </row>
        <row r="1861">
          <cell r="A1861" t="str">
            <v>Fish_03_03_1</v>
          </cell>
          <cell r="B1861" t="str">
            <v>巨型鲹鱼</v>
          </cell>
        </row>
        <row r="1862">
          <cell r="A1862" t="str">
            <v>Fish_03_03_2</v>
          </cell>
          <cell r="B1862" t="str">
            <v>银色鲭鱼</v>
          </cell>
        </row>
        <row r="1863">
          <cell r="A1863" t="str">
            <v>Fish_03_03_3</v>
          </cell>
          <cell r="B1863" t="str">
            <v>大白鲨</v>
          </cell>
        </row>
        <row r="1864">
          <cell r="A1864" t="str">
            <v>Fish_03_03_4</v>
          </cell>
          <cell r="B1864" t="str">
            <v>大红甘鱼</v>
          </cell>
        </row>
        <row r="1865">
          <cell r="A1865" t="str">
            <v>Fish_03_03_5</v>
          </cell>
          <cell r="B1865" t="str">
            <v>小嘴鲈鱼</v>
          </cell>
        </row>
        <row r="1866">
          <cell r="A1866" t="str">
            <v>Fish_03_03_6</v>
          </cell>
          <cell r="B1866" t="str">
            <v>红眼梭鱼</v>
          </cell>
        </row>
        <row r="1867">
          <cell r="A1867" t="str">
            <v>Fish_03_03_7</v>
          </cell>
          <cell r="B1867" t="str">
            <v>旗鱼</v>
          </cell>
        </row>
        <row r="1868">
          <cell r="A1868" t="str">
            <v>Fish_03_03_8</v>
          </cell>
          <cell r="B1868" t="str">
            <v>巨型比目鱼</v>
          </cell>
        </row>
        <row r="1869">
          <cell r="A1869" t="str">
            <v>Fish_03_03_9</v>
          </cell>
          <cell r="B1869" t="str">
            <v>珍鲹</v>
          </cell>
        </row>
        <row r="1870">
          <cell r="A1870" t="str">
            <v>Fish_03_03_10</v>
          </cell>
          <cell r="B1870" t="str">
            <v>条纹石鲈鱼</v>
          </cell>
        </row>
        <row r="1871">
          <cell r="A1871" t="str">
            <v>Fish_03_03_11</v>
          </cell>
          <cell r="B1871" t="str">
            <v>杜氏鰤</v>
          </cell>
        </row>
        <row r="1872">
          <cell r="A1872" t="str">
            <v>Fish_03_03_12</v>
          </cell>
          <cell r="B1872" t="str">
            <v>拿骚石斑鱼</v>
          </cell>
        </row>
        <row r="1873">
          <cell r="A1873" t="str">
            <v>Fish_03_03_13</v>
          </cell>
          <cell r="B1873" t="str">
            <v>紫棘雀鲷</v>
          </cell>
        </row>
        <row r="1874">
          <cell r="A1874" t="str">
            <v>Fish_03_03_14</v>
          </cell>
          <cell r="B1874" t="str">
            <v>蓝线鹦鹉鱼</v>
          </cell>
        </row>
        <row r="1875">
          <cell r="A1875" t="str">
            <v>Bait_0008_01</v>
          </cell>
          <cell r="B1875" t="str">
            <v>三亚普通鱼饵</v>
          </cell>
        </row>
        <row r="1876">
          <cell r="A1876" t="str">
            <v>Bait_0008_01_DESC</v>
          </cell>
          <cell r="B1876" t="str">
            <v>三亚专用鱼饵。在三亚使用时，能发挥出比基本鱼饵更高的性能。</v>
          </cell>
        </row>
        <row r="1877">
          <cell r="A1877" t="str">
            <v>Bait_0009_01</v>
          </cell>
          <cell r="B1877" t="str">
            <v>三亚高级鱼饵</v>
          </cell>
        </row>
        <row r="1878">
          <cell r="A1878" t="str">
            <v>Bait_0009_01_DESC</v>
          </cell>
          <cell r="B1878" t="str">
            <v>三亚专用鱼饵。在三亚使用时，能发挥出比普通鱼饵更高的性能。</v>
          </cell>
        </row>
        <row r="1879">
          <cell r="A1879" t="str">
            <v>Bait_0010_01</v>
          </cell>
          <cell r="B1879" t="str">
            <v>三亚稀有鱼饵</v>
          </cell>
        </row>
        <row r="1880">
          <cell r="A1880" t="str">
            <v>Bait_0010_01_DESC</v>
          </cell>
          <cell r="B1880" t="str">
            <v>三亚专用鱼饵。在三亚使用时，能发挥出比高级鱼饵更高的性能。</v>
          </cell>
        </row>
        <row r="1881">
          <cell r="A1881" t="str">
            <v>Bait_0100_01_DESC</v>
          </cell>
          <cell r="B1881" t="str">
            <v>新春的礼物，在[6fe8ff]任何[ffffff]钓场中都能发挥出高级鱼饵的属性。</v>
          </cell>
        </row>
        <row r="1882">
          <cell r="A1882" t="str">
            <v>Bait_0100_01</v>
          </cell>
          <cell r="B1882" t="str">
            <v>猴年专属鱼饵</v>
          </cell>
        </row>
        <row r="1883">
          <cell r="A1883" t="str">
            <v>Li_0008_01</v>
          </cell>
          <cell r="B1883" t="str">
            <v>劲爆1号鱼线</v>
          </cell>
        </row>
        <row r="1884">
          <cell r="A1884" t="str">
            <v>Li_0009_01</v>
          </cell>
          <cell r="B1884" t="str">
            <v>劲爆1.5号鱼线</v>
          </cell>
        </row>
        <row r="1885">
          <cell r="A1885" t="str">
            <v>Li_00010_01</v>
          </cell>
          <cell r="B1885" t="str">
            <v>劲爆2号鱼线</v>
          </cell>
        </row>
        <row r="1886">
          <cell r="A1886" t="str">
            <v>Rod_0020_01</v>
          </cell>
          <cell r="B1886" t="str">
            <v>潮汐玻璃钢钓竿</v>
          </cell>
        </row>
        <row r="1887">
          <cell r="A1887" t="str">
            <v>Rod_0021_01</v>
          </cell>
          <cell r="B1887" t="str">
            <v>潮汐纤维钓竿</v>
          </cell>
        </row>
        <row r="1888">
          <cell r="A1888" t="str">
            <v>Rod_0022_01</v>
          </cell>
          <cell r="B1888" t="str">
            <v>潮汐碳素钓竿</v>
          </cell>
        </row>
        <row r="1889">
          <cell r="A1889" t="str">
            <v>Rod_0023_01</v>
          </cell>
          <cell r="B1889" t="str">
            <v>闪电钓竿</v>
          </cell>
        </row>
        <row r="1890">
          <cell r="A1890" t="str">
            <v>Rod_0024_01</v>
          </cell>
          <cell r="B1890" t="str">
            <v>死神钓竿</v>
          </cell>
        </row>
        <row r="1891">
          <cell r="A1891" t="str">
            <v>Rod_0025_01</v>
          </cell>
          <cell r="B1891" t="str">
            <v>体验版黑鸟钓竿</v>
          </cell>
        </row>
        <row r="1892">
          <cell r="A1892" t="str">
            <v>Sr_0020_01</v>
          </cell>
          <cell r="B1892" t="str">
            <v>潮汐玻璃钢卷线轮</v>
          </cell>
        </row>
        <row r="1893">
          <cell r="A1893" t="str">
            <v>Sr_0021_01</v>
          </cell>
          <cell r="B1893" t="str">
            <v>潮汐纤维卷线轮</v>
          </cell>
        </row>
        <row r="1894">
          <cell r="A1894" t="str">
            <v>Sr_0022_01</v>
          </cell>
          <cell r="B1894" t="str">
            <v>潮汐碳素卷线轮</v>
          </cell>
        </row>
        <row r="1895">
          <cell r="A1895" t="str">
            <v>Sr_0023_01</v>
          </cell>
          <cell r="B1895" t="str">
            <v>闪电卷线轮</v>
          </cell>
        </row>
        <row r="1896">
          <cell r="A1896" t="str">
            <v>Sr_0024_01</v>
          </cell>
          <cell r="B1896" t="str">
            <v>死神卷线轮</v>
          </cell>
        </row>
        <row r="1897">
          <cell r="A1897" t="str">
            <v>MapBook_03_01_00</v>
          </cell>
          <cell r="B1897" t="str">
            <v>天涯海角</v>
          </cell>
        </row>
        <row r="1898">
          <cell r="A1898" t="str">
            <v>MapBook_03_01_01</v>
          </cell>
          <cell r="B1898" t="str">
            <v>炙热的手感</v>
          </cell>
        </row>
        <row r="1899">
          <cell r="A1899" t="str">
            <v>MapBook_03_01_02</v>
          </cell>
          <cell r="B1899" t="str">
            <v>活跃的精灵</v>
          </cell>
        </row>
        <row r="1900">
          <cell r="A1900" t="str">
            <v>MapBook_03_01_03</v>
          </cell>
          <cell r="B1900" t="str">
            <v>迷人的曲线</v>
          </cell>
        </row>
        <row r="1901">
          <cell r="A1901" t="str">
            <v>MapBook_03_01_04</v>
          </cell>
          <cell r="B1901" t="str">
            <v>重量级选手</v>
          </cell>
        </row>
        <row r="1902">
          <cell r="A1902" t="str">
            <v>MapBook_03_01_05</v>
          </cell>
          <cell r="B1902" t="str">
            <v>受欢迎的鱼片</v>
          </cell>
        </row>
        <row r="1903">
          <cell r="A1903" t="str">
            <v>MapBook_03_01_06</v>
          </cell>
          <cell r="B1903" t="str">
            <v>庞然大物</v>
          </cell>
        </row>
        <row r="1904">
          <cell r="A1904" t="str">
            <v>MapBook_03_02_00</v>
          </cell>
          <cell r="B1904" t="str">
            <v>亚龙湾</v>
          </cell>
        </row>
        <row r="1905">
          <cell r="A1905" t="str">
            <v>MapBook_03_02_01</v>
          </cell>
          <cell r="B1905" t="str">
            <v>被压扁的鱼</v>
          </cell>
        </row>
        <row r="1906">
          <cell r="A1906" t="str">
            <v>MapBook_03_02_02</v>
          </cell>
          <cell r="B1906" t="str">
            <v>丰盛的用餐</v>
          </cell>
        </row>
        <row r="1907">
          <cell r="A1907" t="str">
            <v>MapBook_03_02_03</v>
          </cell>
          <cell r="B1907" t="str">
            <v>漂亮的鱼种</v>
          </cell>
        </row>
        <row r="1908">
          <cell r="A1908" t="str">
            <v>MapBook_03_02_04</v>
          </cell>
          <cell r="B1908" t="str">
            <v>美丽的外衣</v>
          </cell>
        </row>
        <row r="1909">
          <cell r="A1909" t="str">
            <v>MapBook_03_02_05</v>
          </cell>
          <cell r="B1909" t="str">
            <v>丰盛的晚餐</v>
          </cell>
        </row>
        <row r="1910">
          <cell r="A1910" t="str">
            <v>MapBook_03_02_06</v>
          </cell>
          <cell r="B1910" t="str">
            <v>跳的高的鱼</v>
          </cell>
        </row>
        <row r="1911">
          <cell r="A1911" t="str">
            <v>MapBook_03_03_00</v>
          </cell>
          <cell r="B1911" t="str">
            <v>蜈支洲岛</v>
          </cell>
        </row>
        <row r="1912">
          <cell r="A1912" t="str">
            <v>MapBook_03_03_01</v>
          </cell>
          <cell r="B1912" t="str">
            <v>不错的手感</v>
          </cell>
        </row>
        <row r="1913">
          <cell r="A1913" t="str">
            <v>MapBook_03_03_02</v>
          </cell>
          <cell r="B1913" t="str">
            <v>鱼的诱惑</v>
          </cell>
        </row>
        <row r="1914">
          <cell r="A1914" t="str">
            <v>MapBook_03_03_03</v>
          </cell>
          <cell r="B1914" t="str">
            <v>古铜色的鱼</v>
          </cell>
        </row>
        <row r="1915">
          <cell r="A1915" t="str">
            <v>MapBook_03_03_04</v>
          </cell>
          <cell r="B1915" t="str">
            <v>敏捷的鱼</v>
          </cell>
        </row>
        <row r="1916">
          <cell r="A1916" t="str">
            <v>MapBook_03_03_05</v>
          </cell>
          <cell r="B1916" t="str">
            <v>最佳手感！</v>
          </cell>
        </row>
        <row r="1917">
          <cell r="A1917" t="str">
            <v>MapBook_03_03_06</v>
          </cell>
          <cell r="B1917" t="str">
            <v>凶猛的猎手</v>
          </cell>
        </row>
        <row r="1918">
          <cell r="A1918" t="str">
            <v>_Q01061_INTR</v>
          </cell>
          <cell r="B1918" t="str">
            <v>你似乎还没去过[6fe8ff]海风较大[ffffff]的地方垂钓，真正的钓手是要适应各种不同的钓场环境，现在就来做一下简单的钓鱼热身，钓[6fe8ff]3条{Fish_03_01_11}[ffffff]试试吧！</v>
          </cell>
        </row>
        <row r="1919">
          <cell r="A1919" t="str">
            <v>_Q01062_INTR</v>
          </cell>
          <cell r="B1919" t="str">
            <v>年轻人，咱们[6fe8ff]又见面了[ffffff]！想必技术又长进了不少！随便[6fe8ff]钓5条鱼[ffffff]出来，让我看看你这段时间的学习成果。</v>
          </cell>
        </row>
        <row r="1920">
          <cell r="A1920" t="str">
            <v>_Q01063_INTR</v>
          </cell>
          <cell r="B1920" t="str">
            <v>这次我不会再传授你钓鱼技巧，因为我发现，我坚守这么多年的理论[6fe8ff]都是错误的[ffffff]，现在我只能陪着年轻人，一起去远航，见证一个个奇迹的诞生，并使他们不在钓鱼的道路中偏离轨道。现在你去钓[6fe8ff]3条{Fish_03_01_12}[ffffff]，让我再见识一下你的身姿。</v>
          </cell>
        </row>
        <row r="1921">
          <cell r="A1921" t="str">
            <v>_Q01064_INTR</v>
          </cell>
          <cell r="B1921" t="str">
            <v>我这次出海是想更多的了解[6fe8ff]水中生物[ffffff]，因为我要写一篇水中生物的[6fe8ff]研究论文[ffffff]，嘿嘿..所以能不能帮我钓[6fe8ff]3条{Fish_03_01_04}[ffffff]。</v>
          </cell>
        </row>
        <row r="1922">
          <cell r="A1922" t="str">
            <v>_Q01065_INTR</v>
          </cell>
          <cell r="B1922" t="str">
            <v>能不能帮我钓[6fe8ff]2条{Fish_03_01_01}[ffffff]呢?那个，不是为了研究，是因为[6fe8ff]王大师[ffffff]需要，他准备了一些好酒，但是还缺少一些美味，所以…</v>
          </cell>
        </row>
        <row r="1923">
          <cell r="A1923" t="str">
            <v>_Q01066_INTR</v>
          </cell>
          <cell r="B1923" t="str">
            <v>帮我钓[6fe8ff]1条{Fish_03_01_14}[ffffff]吧，这次可能要研究很久。 能帮我[6fe8ff]放到水族箱[ffffff]里吗?那样的话我就能常常来研究了。拜托了。</v>
          </cell>
        </row>
        <row r="1924">
          <cell r="A1924" t="str">
            <v>_Q01067_INTR</v>
          </cell>
          <cell r="B1924" t="str">
            <v>又见面了。你依旧是那么的执着，跟水手学了这么久，应该知道[6fe8ff]怒气技能[ffffff]吧，能对[6fe8ff]{Fish_03_01_13}[ffffff]使用[6fe8ff]2次[ffffff]吗?看看你到底有多大能耐。</v>
          </cell>
        </row>
        <row r="1925">
          <cell r="A1925" t="str">
            <v>_Q01068_INTR</v>
          </cell>
          <cell r="B1925" t="str">
            <v>那老头就会说钓鱼的本质是这样那样的[6fe8ff]大道理[ffffff]。怒气技能也是一种技巧啊！在没有怒气技能的情况下钓到[6fe8ff]{Fish_03_01_03}[ffffff]才能称得上是真正的高手吧？</v>
          </cell>
        </row>
        <row r="1926">
          <cell r="A1926" t="str">
            <v>_Q01069_INTR</v>
          </cell>
          <cell r="B1926" t="str">
            <v>那个…能帮我钓[6fe8ff]1条{Fish_03_01_07}[ffffff]吗？它对我的研究有所帮助。至于雷哥的挑衅，你就[6fe8ff]别太当真[ffffff]了，他这样做，迟早有一天会知道自己失去的将是什么。</v>
          </cell>
        </row>
        <row r="1927">
          <cell r="A1927" t="str">
            <v>_Q01070_INTR</v>
          </cell>
          <cell r="B1927" t="str">
            <v>不使用[6fe8ff]怒气技能[ffffff]，还有其他的方法。没错，就是鱼线。弹力很强的线能减少力度。亲自体验一下吧。试试钓[6fe8ff]1条{Fish_03_01_09}[ffffff]吧。</v>
          </cell>
        </row>
        <row r="1928">
          <cell r="A1928" t="str">
            <v>_Q01071_INTR</v>
          </cell>
          <cell r="B1928" t="str">
            <v>听说亚龙湾有一种鱼叫[6fe8ff]{Fish_03_02_14}[ffffff]。我想研究它们的栖息环境与生活条件。你能帮我钓[6fe8ff]3条{Fish_03_02_14}[ffffff]？</v>
          </cell>
        </row>
        <row r="1929">
          <cell r="A1929" t="str">
            <v>_Q01072_INTR</v>
          </cell>
          <cell r="B1929" t="str">
            <v>你才发现了[6fe8ff]安琪与雷哥[ffffff]的关系不太正常？这都不是秘密了，想知道吗？先随便去钓[6fe8ff]5条鱼[ffffff]平静一下。</v>
          </cell>
        </row>
        <row r="1930">
          <cell r="A1930" t="str">
            <v>_Q01073_INTR</v>
          </cell>
          <cell r="B1930" t="str">
            <v>水族箱里的鱼最近变的很沉闷，我需要[6fe8ff]12条{Fish_03_02_09}[ffffff]将那些沉闷的鱼都变的活跃起来。</v>
          </cell>
        </row>
        <row r="1931">
          <cell r="A1931" t="str">
            <v>_Q01074_INTR</v>
          </cell>
          <cell r="B1931" t="str">
            <v>安琪喜欢的人是[6fe8ff]雷哥[ffffff]，只是雷哥要强的性格让人难以接近，也正因为这种性格，使雷哥不论在什么领域都是佼佼者。因此你只有[6fe8ff]打败雷哥[ffffff]才可能让雷哥认识到他的自大，雷哥在练习钓鱼不久便可以钓出[6fe8ff]{Fish_03_02_07}[ffffff]，而且一下子钓出[6fe8ff]3条[ffffff]，不知你能否也钓出[6fe8ff]3条[ffffff]。</v>
          </cell>
        </row>
        <row r="1932">
          <cell r="A1932" t="str">
            <v>_Q01075_INTR</v>
          </cell>
          <cell r="B1932" t="str">
            <v>很久以前安琪说[6fe8ff]{Fish_03_02_05}[ffffff]是他燃烧的心，并把那鱼放在了我商店里的水族箱里。好想再次看到那鱼啊…能帮我[6fe8ff]钓2条[ffffff]吗？</v>
          </cell>
        </row>
        <row r="1933">
          <cell r="A1933" t="str">
            <v>_Q01076_INTR</v>
          </cell>
          <cell r="B1933" t="str">
            <v>雷哥常常用[6fe8ff]2条{Fish_03_02_02}[ffffff]进行参加大赛前的练习。 你也开始练习吧… [6fe8ff]钓3条[ffffff]就可以了。</v>
          </cell>
        </row>
        <row r="1934">
          <cell r="A1934" t="str">
            <v>_Q01077_INTR</v>
          </cell>
          <cell r="B1934" t="str">
            <v>…是啊,绝对不会忘记的。这样的日子需要用一杯酒来缅怀… 钓[6fe8ff]2条{Fish_03_02_01}[ffffff]回来吧。我们喝一杯。</v>
          </cell>
        </row>
        <row r="1935">
          <cell r="A1935" t="str">
            <v>_Q01078_INTR</v>
          </cell>
          <cell r="B1935" t="str">
            <v>不知道最近练习的怎么样？就通过钓[6fe8ff]{Fish_03_02_12}[ffffff]测试一下实力吧!这种鱼在水中力气可大着呢!你就先钓[6fe8ff]2条[ffffff]来试试吧。</v>
          </cell>
        </row>
        <row r="1936">
          <cell r="A1936" t="str">
            <v>_Q01079_INTR</v>
          </cell>
          <cell r="B1936" t="str">
            <v>训练钓大型鱼，可以使你的技巧变的[6fe8ff]更加精湛[ffffff]，我在研究的时候发现[6fe8ff]{Fish_03_02_03}[ffffff]力气较大，他对你的训练也很有用哦。钓[6fe8ff]1条[ffffff]出来试试吧。</v>
          </cell>
        </row>
        <row r="1937">
          <cell r="A1937" t="str">
            <v>_Q01080_INTR</v>
          </cell>
          <cell r="B1937" t="str">
            <v>哟哟，说起力气大，我觉得这里没有哪条鱼有[6fe8ff]{Fish_03_02_11}[ffffff]的力气大，敢不敢挑战一下[6fe8ff]{Fish_03_02_11}[ffffff]，钓[6fe8ff]1条[ffffff]就够了。</v>
          </cell>
        </row>
        <row r="1938">
          <cell r="A1938" t="str">
            <v>_Q01081_INTR</v>
          </cell>
          <cell r="B1938" t="str">
            <v>又是一个新的钓场，别看这里美不胜收，但是这里是一个[6fe8ff]暗流较大[ffffff]的海域。不要太勉强自己，先钓[6fe8ff]3条{Fish_03_03_10}[ffffff]看看吧。</v>
          </cell>
        </row>
        <row r="1939">
          <cell r="A1939" t="str">
            <v>_Q01082_INTR</v>
          </cell>
          <cell r="B1939" t="str">
            <v>最新的研究报告得知，[6fe8ff]{Fish_03_03_6}[ffffff]出现了大范围的迁徙，这是一件十分奇怪的事情，你能帮我钓[6fe8ff]3条{Fish_03_03_6}[ffffff]吗？我想知道是什么原因。</v>
          </cell>
        </row>
        <row r="1940">
          <cell r="A1940" t="str">
            <v>_Q01083_INTR</v>
          </cell>
          <cell r="B1940" t="str">
            <v>最近大家[6fe8ff]神情有些怪异[ffffff]，包括水手大师，也是这样。你知道原因吗？你也不知道，那我就只好去套话了，[6fe8ff]{Fish_03_03_14}[ffffff]水手最喜欢了，你能帮我[6fe8ff]钓3条[ffffff]吗？我去试探的问一下。</v>
          </cell>
        </row>
        <row r="1941">
          <cell r="A1941" t="str">
            <v>_Q01084_INTR</v>
          </cell>
          <cell r="B1941" t="str">
            <v>我们的航程可能要结束了，伊娃的[6fe8ff]研究报告指出[ffffff]，[6fe8ff]{Fish_03_03_6}[ffffff]出现迁徙是因为这附近来了[6fe8ff]一群大白鲨[ffffff]，为了安全起见，水手想让我们先去岸边停靠一阵子。大白鲨不足畏惧？看来是你是没见过大白鲨的样子，如果你想钓大白鲨，就必须有能力钓到[6fe8ff]{Fish_03_03_12}[ffffff]。</v>
          </cell>
        </row>
        <row r="1942">
          <cell r="A1942" t="str">
            <v>_Q01085_INTR</v>
          </cell>
          <cell r="B1942" t="str">
            <v>你的坚持让我感到了[6fe8ff]一丝不安[ffffff]，我可不是认可了你的实力，别那么高兴。[6fe8ff]{Fish_03_03_11}[ffffff]是种不错的鱼饵?你有本事钓[6fe8ff]2条{Fish_03_03_11}[ffffff]吗？</v>
          </cell>
        </row>
        <row r="1943">
          <cell r="A1943" t="str">
            <v>_Q01086_INTR</v>
          </cell>
          <cell r="B1943" t="str">
            <v>又遭到[6fe8ff]雷哥的讽刺[ffffff]，别管他怎么说，做好你应该做的事情就可以，虽然我总说钓鱼要慢慢来，但这次的案列看来不是慢慢就能解决的…用尽[6fe8ff]所有的技术[ffffff]在[6fe8ff]210秒以内[ffffff]钓到鱼吧!</v>
          </cell>
        </row>
        <row r="1944">
          <cell r="A1944" t="str">
            <v>_Q01087_INTR</v>
          </cell>
          <cell r="B1944" t="str">
            <v>这是一片[6fe8ff]危险的海域[ffffff]，水底下栖息着一群大家伙。在对付那样的大家伙时,绝对不能急躁。[6fe8ff]保持300米以上距离[ffffff]并钓到[6fe8ff]{Fish_03_03_9}[ffffff]吧。</v>
          </cell>
        </row>
        <row r="1945">
          <cell r="A1945" t="str">
            <v>_Q01088_INTR</v>
          </cell>
          <cell r="B1945" t="str">
            <v>不管怎么说雷哥要求比赛的鱼[6fe8ff]一定不普通[ffffff]。可能会是[6fe8ff]4星以上[ffffff]的[6fe8ff]大型鱼种[ffffff]。你应该为了这个而进行[6fe8ff]特训[ffffff]。钓[6fe8ff]1条4星以上的[ffffff]鱼种试试！</v>
          </cell>
        </row>
        <row r="1946">
          <cell r="A1946" t="str">
            <v>_Q01089_INTR</v>
          </cell>
          <cell r="B1946" t="str">
            <v>雷哥要求[6fe8ff]比赛[ffffff]?他总是四处找人挑衅!因此无需太在意他的话，如果还对自己的实力有所怀疑的话，就去钓[6fe8ff]1条[ffffff][6fe8ff]{Fish_03_03_7}[ffffff]看看吧。</v>
          </cell>
        </row>
        <row r="1947">
          <cell r="A1947" t="str">
            <v>_Q01090_INTR</v>
          </cell>
          <cell r="B1947" t="str">
            <v>做好心理准备了吗?你也知道这里最近来了一群[6fe8ff]{Fish_03_03_3}[ffffff]，如果我们还想继续远航就必须具备打败他们的实力。</v>
          </cell>
        </row>
        <row r="1948">
          <cell r="A1948" t="str">
            <v>_Q01061</v>
          </cell>
          <cell r="B1948" t="str">
            <v>大海中垂钓</v>
          </cell>
        </row>
        <row r="1949">
          <cell r="A1949" t="str">
            <v>_Q01062</v>
          </cell>
          <cell r="B1949" t="str">
            <v>大海的考验</v>
          </cell>
        </row>
        <row r="1950">
          <cell r="A1950" t="str">
            <v>_Q01063</v>
          </cell>
          <cell r="B1950" t="str">
            <v>升华</v>
          </cell>
        </row>
        <row r="1951">
          <cell r="A1951" t="str">
            <v>_Q01064</v>
          </cell>
          <cell r="B1951" t="str">
            <v>水中标本</v>
          </cell>
        </row>
        <row r="1952">
          <cell r="A1952" t="str">
            <v>_Q01065</v>
          </cell>
          <cell r="B1952" t="str">
            <v>海洋中的美味</v>
          </cell>
        </row>
        <row r="1953">
          <cell r="A1953" t="str">
            <v>_Q01066</v>
          </cell>
          <cell r="B1953" t="str">
            <v>活着的标本</v>
          </cell>
        </row>
        <row r="1954">
          <cell r="A1954" t="str">
            <v>_Q01067</v>
          </cell>
          <cell r="B1954" t="str">
            <v>雷哥的挑衅</v>
          </cell>
        </row>
        <row r="1955">
          <cell r="A1955" t="str">
            <v>_Q01068</v>
          </cell>
          <cell r="B1955" t="str">
            <v>真正的实力？</v>
          </cell>
        </row>
        <row r="1956">
          <cell r="A1956" t="str">
            <v>_Q01069</v>
          </cell>
          <cell r="B1956" t="str">
            <v>新的研究</v>
          </cell>
        </row>
        <row r="1957">
          <cell r="A1957" t="str">
            <v>_Q01070</v>
          </cell>
          <cell r="B1957" t="str">
            <v>鱼线的威力</v>
          </cell>
        </row>
        <row r="1958">
          <cell r="A1958" t="str">
            <v>_Q01071</v>
          </cell>
          <cell r="B1958" t="str">
            <v>眼睛长反的鱼</v>
          </cell>
        </row>
        <row r="1959">
          <cell r="A1959" t="str">
            <v>_Q01072</v>
          </cell>
          <cell r="B1959" t="str">
            <v>海域调查</v>
          </cell>
        </row>
        <row r="1960">
          <cell r="A1960" t="str">
            <v>_Q01073</v>
          </cell>
          <cell r="B1960" t="str">
            <v>为了秘密的鱼饵</v>
          </cell>
        </row>
        <row r="1961">
          <cell r="A1961" t="str">
            <v>_Q01074</v>
          </cell>
          <cell r="B1961" t="str">
            <v>新的鱼种</v>
          </cell>
        </row>
        <row r="1962">
          <cell r="A1962" t="str">
            <v>_Q01075</v>
          </cell>
          <cell r="B1962" t="str">
            <v>燃烧的心</v>
          </cell>
        </row>
        <row r="1963">
          <cell r="A1963" t="str">
            <v>_Q01076</v>
          </cell>
          <cell r="B1963" t="str">
            <v>大赛前的练习</v>
          </cell>
        </row>
        <row r="1964">
          <cell r="A1964" t="str">
            <v>_Q01077</v>
          </cell>
          <cell r="B1964" t="str">
            <v>爱意</v>
          </cell>
        </row>
        <row r="1965">
          <cell r="A1965" t="str">
            <v>_Q01078</v>
          </cell>
          <cell r="B1965" t="str">
            <v>善意的竞争</v>
          </cell>
        </row>
        <row r="1966">
          <cell r="A1966" t="str">
            <v>_Q01079</v>
          </cell>
          <cell r="B1966" t="str">
            <v>大鱼的力量</v>
          </cell>
        </row>
        <row r="1967">
          <cell r="A1967" t="str">
            <v>_Q01080</v>
          </cell>
          <cell r="B1967" t="str">
            <v>钓鱼的意义</v>
          </cell>
        </row>
        <row r="1968">
          <cell r="A1968" t="str">
            <v>_Q01081</v>
          </cell>
          <cell r="B1968" t="str">
            <v>新的旅途</v>
          </cell>
        </row>
        <row r="1969">
          <cell r="A1969" t="str">
            <v>_Q01082</v>
          </cell>
          <cell r="B1969" t="str">
            <v>迁徙</v>
          </cell>
        </row>
        <row r="1970">
          <cell r="A1970" t="str">
            <v>_Q01083</v>
          </cell>
          <cell r="B1970" t="str">
            <v>不知情的秘密</v>
          </cell>
        </row>
        <row r="1971">
          <cell r="A1971" t="str">
            <v>_Q01084</v>
          </cell>
          <cell r="B1971" t="str">
            <v>捕食者来袭</v>
          </cell>
        </row>
        <row r="1972">
          <cell r="A1972" t="str">
            <v>_Q01085</v>
          </cell>
          <cell r="B1972" t="str">
            <v>宣战</v>
          </cell>
        </row>
        <row r="1973">
          <cell r="A1973" t="str">
            <v>_Q01086</v>
          </cell>
          <cell r="B1973" t="str">
            <v>快速钓鱼</v>
          </cell>
        </row>
        <row r="1974">
          <cell r="A1974" t="str">
            <v>_Q01087</v>
          </cell>
          <cell r="B1974" t="str">
            <v>潜伏海底的王者</v>
          </cell>
        </row>
        <row r="1975">
          <cell r="A1975" t="str">
            <v>_Q01088</v>
          </cell>
          <cell r="B1975" t="str">
            <v>把练习当做实战一样</v>
          </cell>
        </row>
        <row r="1976">
          <cell r="A1976" t="str">
            <v>_Q01089</v>
          </cell>
          <cell r="B1976" t="str">
            <v>夕阳下的旗鱼</v>
          </cell>
        </row>
        <row r="1977">
          <cell r="A1977" t="str">
            <v>_Q01090</v>
          </cell>
          <cell r="B1977" t="str">
            <v>水中的霸王</v>
          </cell>
        </row>
        <row r="1978">
          <cell r="A1978" t="str">
            <v>_Q01061_ACHIEVE</v>
          </cell>
          <cell r="B1978" t="str">
            <v>比预想的要快很多嘛，真的是[6fe8ff]第一次[ffffff]来这里钓鱼吗？这么大的风浪，连[6fe8ff]鱼鳔[ffffff]都看不见，也没见鱼儿逃脱。[6fe8ff]很期待[ffffff]你以后的表现。</v>
          </cell>
        </row>
        <row r="1979">
          <cell r="A1979" t="str">
            <v>_Q01062_ACHIEVE</v>
          </cell>
          <cell r="B1979" t="str">
            <v>嗯…还不错，只是与[6fe8ff]雷哥相比[ffffff]，还差很多，不久前我看了[6fe8ff]雷哥的水族箱[ffffff]，那里面真的装满了很多大鱼。</v>
          </cell>
        </row>
        <row r="1980">
          <cell r="A1980" t="str">
            <v>_Q01063_ACHIEVE</v>
          </cell>
          <cell r="B1980" t="str">
            <v>对，[6fe8ff]就是这样[ffffff]，不急不躁，优雅而又自然。这也是境界的一种[6fe8ff]升华[ffffff]。</v>
          </cell>
        </row>
        <row r="1981">
          <cell r="A1981" t="str">
            <v>_Q01064_ACHIEVE</v>
          </cell>
          <cell r="B1981" t="str">
            <v>哇塞! 真是一个[6fe8ff]完美无瑕[ffffff]的标本，不管怎么说，在研究中需要[6fe8ff]活体标本[ffffff]，那么以后只能拜托你了，如果雷哥也这么听话那就好了。</v>
          </cell>
        </row>
        <row r="1982">
          <cell r="A1982" t="str">
            <v>_Q01065_ACHIEVE</v>
          </cell>
          <cell r="B1982" t="str">
            <v>王大师是个[6fe8ff]很风趣[ffffff]的人，我很喜欢与他在一起，他说今天要给我做一道[6fe8ff]红烧鱼[ffffff]。</v>
          </cell>
        </row>
        <row r="1983">
          <cell r="A1983" t="str">
            <v>_Q01066_ACHIEVE</v>
          </cell>
          <cell r="B1983" t="str">
            <v>形态很完整,将是一个很好的标本，论文完成后，我可以把[6fe8ff]你的大名[ffffff]也写进去哦~ 嘿嘿…</v>
          </cell>
        </row>
        <row r="1984">
          <cell r="A1984" t="str">
            <v>_Q01067_ACHIEVE</v>
          </cell>
          <cell r="B1984" t="str">
            <v>不过如此嘛。我以为[6fe8ff]钓鱼大师[ffffff]的徒弟能有多了不起呢，我看[6fe8ff]水手那老头[ffffff]只是想找个陪他说话的人而已吧!</v>
          </cell>
        </row>
        <row r="1985">
          <cell r="A1985" t="str">
            <v>_Q01068_ACHIEVE</v>
          </cell>
          <cell r="B1985" t="str">
            <v>哈哈。这样就不行了?仔细看看你自己的样子。现在这幅德行就是你的[6fe8ff]顶点和实力[ffffff]。哈哈哈!这样就筋疲力尽，还真是叫人失望啊。</v>
          </cell>
        </row>
        <row r="1986">
          <cell r="A1986" t="str">
            <v>_Q01069_ACHIEVE</v>
          </cell>
          <cell r="B1986" t="str">
            <v>谢谢，我为什么闷闷不乐？也许觉得[6fe8ff]雷哥[ffffff]继续走歪路，有点伤心吧！</v>
          </cell>
        </row>
        <row r="1987">
          <cell r="A1987" t="str">
            <v>_Q01070_ACHIEVE</v>
          </cell>
          <cell r="B1987" t="str">
            <v>怎么样，我说的[6fe8ff]没错吧[ffffff]?雷哥也是在说假 …搞不好他自己也[6fe8ff]紧张[ffffff]着呢?</v>
          </cell>
        </row>
        <row r="1988">
          <cell r="A1988" t="str">
            <v>_Q01071_ACHIEVE</v>
          </cell>
          <cell r="B1988" t="str">
            <v>你想更多的了解[6fe8ff]雷哥[ffffff]？这个我还没做好心理准备，[6fe8ff]等时机到了[ffffff]，我自然会告诉你。</v>
          </cell>
        </row>
        <row r="1989">
          <cell r="A1989" t="str">
            <v>_Q01072_ACHIEVE</v>
          </cell>
          <cell r="B1989" t="str">
            <v>[6fe8ff]雷哥[ffffff]以前是个很出色的冲浪员，[6fe8ff]安琪[ffffff]是水中生物学家，为了追求安琪，便开始学习钓鱼，但他的好胜心太强，并且在这过程中与[6fe8ff]王大师[ffffff]产生了矛盾。</v>
          </cell>
        </row>
        <row r="1990">
          <cell r="A1990" t="str">
            <v>_Q01073_ACHIEVE</v>
          </cell>
          <cell r="B1990" t="str">
            <v>王大师是一个[6fe8ff]有品味[ffffff]的人，他也被安琪的学识所打动，因此他们二人同时对安琪[6fe8ff]展开了追求[ffffff]。</v>
          </cell>
        </row>
        <row r="1991">
          <cell r="A1991" t="str">
            <v>_Q01074_ACHIEVE</v>
          </cell>
          <cell r="B1991" t="str">
            <v>这么快[6fe8ff]就钓上来了[ffffff]，真是了不起。不止为了你自己，即使是为了安琪，你也要打败雷哥，只有这样，他们[6fe8ff]才能在一起[ffffff]。</v>
          </cell>
        </row>
        <row r="1992">
          <cell r="A1992" t="str">
            <v>_Q01075_ACHIEVE</v>
          </cell>
          <cell r="B1992" t="str">
            <v>又见到了这些[6fe8ff]小精灵[ffffff]，仿佛又回到了与安琪初次相见的时候。</v>
          </cell>
        </row>
        <row r="1993">
          <cell r="A1993" t="str">
            <v>_Q01076_ACHIEVE</v>
          </cell>
          <cell r="B1993" t="str">
            <v>很不错嘛，这么快就钓出来了。[6fe8ff]不愧是我的弟子[ffffff]。</v>
          </cell>
        </row>
        <row r="1994">
          <cell r="A1994" t="str">
            <v>_Q01077_ACHIEVE</v>
          </cell>
          <cell r="B1994" t="str">
            <v>我是不会让雷哥将安琪[6fe8ff]从我身边夺走的[ffffff]，绝对不会...没什么，只是直言直语。</v>
          </cell>
        </row>
        <row r="1995">
          <cell r="A1995" t="str">
            <v>_Q01078_ACHIEVE</v>
          </cell>
          <cell r="B1995" t="str">
            <v>这鱼不简单吧，它可[6fe8ff]最适合[ffffff]现在水平的你了。</v>
          </cell>
        </row>
        <row r="1996">
          <cell r="A1996" t="str">
            <v>_Q01079_ACHIEVE</v>
          </cell>
          <cell r="B1996" t="str">
            <v>我说的没错吧，还好它的体型在该鱼类中[6fe8ff]不算最大[ffffff]。如果碰到一个体型更大的，可能连钓竿都[6fe8ff]承受不了[ffffff]它的重力。</v>
          </cell>
        </row>
        <row r="1997">
          <cell r="A1997" t="str">
            <v>_Q01080_ACHIEVE</v>
          </cell>
          <cell r="B1997" t="str">
            <v>怎么样!是不是[6fe8ff]浑身发抖[ffffff]了?现在明白了吗? 你永远都无法战胜我的。</v>
          </cell>
        </row>
        <row r="1998">
          <cell r="A1998" t="str">
            <v>_Q01081_ACHIEVE</v>
          </cell>
          <cell r="B1998" t="str">
            <v>看你[6fe8ff]稳重的背影[ffffff]，让我想起了雷哥，只是他现在变成了这个样子，让我无法接受。</v>
          </cell>
        </row>
        <row r="1999">
          <cell r="A1999" t="str">
            <v>_Q01082_ACHIEVE</v>
          </cell>
          <cell r="B1999" t="str">
            <v>为什么这群鱼身上都长有[6fe8ff]红色的斑点[ffffff]呢？难道他们是得了什么病，不行，我得对它们进行仔细得[6fe8ff]研究[ffffff]。</v>
          </cell>
        </row>
        <row r="2000">
          <cell r="A2000" t="str">
            <v>_Q01083_ACHIEVE</v>
          </cell>
          <cell r="B2000" t="str">
            <v>这种鱼真的很漂亮，看它的色泽就像[6fe8ff]彩虹的光芒[ffffff]一样，难怪水手会喜欢。</v>
          </cell>
        </row>
        <row r="2001">
          <cell r="A2001" t="str">
            <v>_Q01084_ACHIEVE</v>
          </cell>
          <cell r="B2001" t="str">
            <v>你，居然将[6fe8ff]{Fish_03_03_12}[ffffff]钓起来了，真是厉害，不过[6fe8ff]大白鲨[ffffff]可比[6fe8ff]{Fish_03_03_6}[ffffff]强壮多了。</v>
          </cell>
        </row>
        <row r="2002">
          <cell r="A2002" t="str">
            <v>_Q01085_ACHIEVE</v>
          </cell>
          <cell r="B2002" t="str">
            <v>与你对决，完全是想让你[6fe8ff]当众出丑[ffffff]而已。同时也让他们知道，你是不可能成为[6fe8ff]钓鱼冠军[ffffff]的。</v>
          </cell>
        </row>
        <row r="2003">
          <cell r="A2003" t="str">
            <v>_Q01086_ACHIEVE</v>
          </cell>
          <cell r="B2003" t="str">
            <v>可别得意太早，好戏还在后面呢，而[6fe8ff]大白鲨[ffffff]便是我们的终极试炼。</v>
          </cell>
        </row>
        <row r="2004">
          <cell r="A2004" t="str">
            <v>_Q01087_ACHIEVE</v>
          </cell>
          <cell r="B2004" t="str">
            <v>怎么样?现在知道我为什么常常叮嘱你要[6fe8ff]保持沉着[ffffff]了吧?逐渐适应鱼的呼吸节奏，慢慢让它[6fe8ff]耗尽体力[ffffff]是非常重要的手段。如果你能掌握这个，什么样的[6fe8ff]大家伙[ffffff]你都可以对付。</v>
          </cell>
        </row>
        <row r="2005">
          <cell r="A2005" t="str">
            <v>_Q01088_ACHIEVE</v>
          </cell>
          <cell r="B2005" t="str">
            <v>你现在变得稳重多了。不要被[6fe8ff]雷哥[ffffff]的[6fe8ff]挑衅[ffffff]所影响。要保持[6fe8ff]平常心[ffffff]。</v>
          </cell>
        </row>
        <row r="2006">
          <cell r="A2006" t="str">
            <v>_Q01089_ACHIEVE</v>
          </cell>
          <cell r="B2006" t="str">
            <v>谁能想到还能再次见到[6fe8ff]这种场面[ffffff]啊…这条鱼连雷哥都很少钓到!以前[6fe8ff]雷哥[ffffff]在傍晚钓到[6fe8ff]{Fish_03_03_7}[ffffff]的场面，让[6fe8ff]我和雷哥[ffffff]都永生难忘。</v>
          </cell>
        </row>
        <row r="2007">
          <cell r="A2007" t="str">
            <v>_Q01090_ACHIEVE</v>
          </cell>
          <cell r="B2007" t="str">
            <v>无法认可。但[6fe8ff]只能接受了[ffffff]…你离冠军的路还有很长，你也终究不可能是我的对手。</v>
          </cell>
        </row>
        <row r="2008">
          <cell r="A2008" t="str">
            <v>_Q01061_InGame</v>
          </cell>
          <cell r="B2008" t="str">
            <v>钓到{Fish_03_01_11}</v>
          </cell>
        </row>
        <row r="2009">
          <cell r="A2009" t="str">
            <v>_Q01062_InGame</v>
          </cell>
          <cell r="B2009" t="str">
            <v>钓鱼</v>
          </cell>
        </row>
        <row r="2010">
          <cell r="A2010" t="str">
            <v>_Q01063_InGame</v>
          </cell>
          <cell r="B2010" t="str">
            <v>钓到{Fish_03_01_12}</v>
          </cell>
        </row>
        <row r="2011">
          <cell r="A2011" t="str">
            <v>_Q01064_InGame</v>
          </cell>
          <cell r="B2011" t="str">
            <v>钓到{Fish_03_01_04}</v>
          </cell>
        </row>
        <row r="2012">
          <cell r="A2012" t="str">
            <v>_Q01065_InGame</v>
          </cell>
          <cell r="B2012" t="str">
            <v>钓到{Fish_03_01_04}</v>
          </cell>
        </row>
        <row r="2013">
          <cell r="A2013" t="str">
            <v>_Q01066_InGame</v>
          </cell>
          <cell r="B2013" t="str">
            <v>将{Fish_03_01_14}放进水族箱</v>
          </cell>
        </row>
        <row r="2014">
          <cell r="A2014" t="str">
            <v>_Q01067_InGame</v>
          </cell>
          <cell r="B2014" t="str">
            <v>对{Fish_03_01_13}使用力量技能</v>
          </cell>
        </row>
        <row r="2015">
          <cell r="A2015" t="str">
            <v>_Q01068_InGame</v>
          </cell>
          <cell r="B2015" t="str">
            <v>不用力量技能钓到{Fish_03_01_13}</v>
          </cell>
        </row>
        <row r="2016">
          <cell r="A2016" t="str">
            <v>_Q01069_InGame</v>
          </cell>
          <cell r="B2016" t="str">
            <v>钓到{Fish_03_01_07}</v>
          </cell>
        </row>
        <row r="2017">
          <cell r="A2017" t="str">
            <v>_Q01070_InGame</v>
          </cell>
          <cell r="B2017" t="str">
            <v>钓到{Fish_03_01_09}</v>
          </cell>
        </row>
        <row r="2018">
          <cell r="A2018" t="str">
            <v>_Q01071_InGame</v>
          </cell>
          <cell r="B2018" t="str">
            <v>钓到{Fish_03_02_14}</v>
          </cell>
        </row>
        <row r="2019">
          <cell r="A2019" t="str">
            <v>_Q01072_InGame</v>
          </cell>
          <cell r="B2019" t="str">
            <v>钓鱼</v>
          </cell>
        </row>
        <row r="2020">
          <cell r="A2020" t="str">
            <v>_Q01073_InGame</v>
          </cell>
          <cell r="B2020" t="str">
            <v>将{Fish_03_02_09}放进水族箱</v>
          </cell>
        </row>
        <row r="2021">
          <cell r="A2021" t="str">
            <v>_Q01074_InGame</v>
          </cell>
          <cell r="B2021" t="str">
            <v>钓到{Fish_03_02_07}</v>
          </cell>
        </row>
        <row r="2022">
          <cell r="A2022" t="str">
            <v>_Q01075_InGame</v>
          </cell>
          <cell r="B2022" t="str">
            <v>钓到{Fish_03_02_05}</v>
          </cell>
        </row>
        <row r="2023">
          <cell r="A2023" t="str">
            <v>_Q01076_InGame</v>
          </cell>
          <cell r="B2023" t="str">
            <v>钓到{Fish_03_02_02}</v>
          </cell>
        </row>
        <row r="2024">
          <cell r="A2024" t="str">
            <v>_Q01077_InGame</v>
          </cell>
          <cell r="B2024" t="str">
            <v>钓到{Fish_03_02_01}</v>
          </cell>
        </row>
        <row r="2025">
          <cell r="A2025" t="str">
            <v>_Q01078_InGame</v>
          </cell>
          <cell r="B2025" t="str">
            <v>钓到{Fish_03_02_12}</v>
          </cell>
        </row>
        <row r="2026">
          <cell r="A2026" t="str">
            <v>_Q01079_InGame</v>
          </cell>
          <cell r="B2026" t="str">
            <v>钓到{Fish_03_02_03}</v>
          </cell>
        </row>
        <row r="2027">
          <cell r="A2027" t="str">
            <v>_Q01080_InGame</v>
          </cell>
          <cell r="B2027" t="str">
            <v>钓到{Fish_03_02_11}</v>
          </cell>
        </row>
        <row r="2028">
          <cell r="A2028" t="str">
            <v>_Q01081_InGame</v>
          </cell>
          <cell r="B2028" t="str">
            <v>钓到{Fish_03_03_10}</v>
          </cell>
        </row>
        <row r="2029">
          <cell r="A2029" t="str">
            <v>_Q01082_InGame</v>
          </cell>
          <cell r="B2029" t="str">
            <v>钓到{Fish_03_03_6}</v>
          </cell>
        </row>
        <row r="2030">
          <cell r="A2030" t="str">
            <v>_Q01083_InGame</v>
          </cell>
          <cell r="B2030" t="str">
            <v>钓到{Fish_03_03_14}</v>
          </cell>
        </row>
        <row r="2031">
          <cell r="A2031" t="str">
            <v>_Q01084_InGame</v>
          </cell>
          <cell r="B2031" t="str">
            <v>钓到{Fish_03_03_6}</v>
          </cell>
        </row>
        <row r="2032">
          <cell r="A2032" t="str">
            <v>_Q01085_InGame</v>
          </cell>
          <cell r="B2032" t="str">
            <v>钓到{Fish_03_03_11}</v>
          </cell>
        </row>
        <row r="2033">
          <cell r="A2033" t="str">
            <v>_Q01086_InGame</v>
          </cell>
          <cell r="B2033" t="str">
            <v>210秒</v>
          </cell>
        </row>
        <row r="2034">
          <cell r="A2034" t="str">
            <v>_Q01087_InGame</v>
          </cell>
          <cell r="B2034" t="str">
            <v>300米以外钓到{Fish_03_03_9}</v>
          </cell>
        </row>
        <row r="2035">
          <cell r="A2035" t="str">
            <v>_Q01088_InGame</v>
          </cell>
          <cell r="B2035" t="str">
            <v>钓到4星以上的鱼种</v>
          </cell>
        </row>
        <row r="2036">
          <cell r="A2036" t="str">
            <v>_Q01089_InGame</v>
          </cell>
          <cell r="B2036" t="str">
            <v>钓到{Fish_03_03_7}</v>
          </cell>
        </row>
        <row r="2037">
          <cell r="A2037" t="str">
            <v>_Q01090_InGame</v>
          </cell>
          <cell r="B2037" t="str">
            <v>钓到{Fish_03_03_3}</v>
          </cell>
        </row>
        <row r="2038">
          <cell r="A2038" t="str">
            <v>Map_0003_01_Lv</v>
          </cell>
          <cell r="B2038" t="str">
            <v>Lv31</v>
          </cell>
        </row>
        <row r="2039">
          <cell r="A2039" t="str">
            <v>Map_0003_01_Name</v>
          </cell>
          <cell r="B2039" t="str">
            <v>天涯海角</v>
          </cell>
        </row>
        <row r="2040">
          <cell r="A2040" t="str">
            <v>Map_0003_01_INTR_01</v>
          </cell>
          <cell r="B2040" t="str">
            <v>看着一望[6fe8ff]无际的大海[ffffff]，有没有感觉到很爽</v>
          </cell>
        </row>
        <row r="2041">
          <cell r="A2041" t="str">
            <v>Map_0003_02_Lv</v>
          </cell>
          <cell r="B2041" t="str">
            <v>Lv37</v>
          </cell>
        </row>
        <row r="2042">
          <cell r="A2042" t="str">
            <v>Map_0003_02_Name</v>
          </cell>
          <cell r="B2042" t="str">
            <v>亚龙湾</v>
          </cell>
        </row>
        <row r="2043">
          <cell r="A2043" t="str">
            <v>Map_0003_02_INTR_01</v>
          </cell>
          <cell r="B2043" t="str">
            <v>看着一望[6fe8ff]无际的大海[ffffff]，有没有感觉到很爽</v>
          </cell>
        </row>
        <row r="2044">
          <cell r="A2044" t="str">
            <v>Map_0003_03_Lv</v>
          </cell>
          <cell r="B2044" t="str">
            <v>Lv43</v>
          </cell>
        </row>
        <row r="2045">
          <cell r="A2045" t="str">
            <v>Map_0003_03_Name</v>
          </cell>
          <cell r="B2045" t="str">
            <v>蜈支洲岛</v>
          </cell>
        </row>
        <row r="2046">
          <cell r="A2046" t="str">
            <v>Map_0003_03_INTR_01</v>
          </cell>
          <cell r="B2046" t="str">
            <v>看着一望[6fe8ff]无际的大海[ffffff]，有没有感觉到很爽</v>
          </cell>
        </row>
        <row r="2047">
          <cell r="A2047" t="str">
            <v>Map_0003_Name</v>
          </cell>
          <cell r="B2047" t="str">
            <v>三亚</v>
          </cell>
        </row>
        <row r="2048">
          <cell r="A2048" t="str">
            <v>painEgg_envirAward</v>
          </cell>
          <cell r="B2048" t="str">
            <v>环保奖励</v>
          </cell>
        </row>
        <row r="2049">
          <cell r="A2049" t="str">
            <v>painEgg_MarkedWords</v>
          </cell>
          <cell r="B2049" t="str">
            <v>钓到一件废弃的物品，为环保做出贡献，小小奖励，以表敬意。</v>
          </cell>
        </row>
        <row r="2050">
          <cell r="A2050" t="str">
            <v>painEgg_poptop_01</v>
          </cell>
          <cell r="B2050" t="str">
            <v>咕噜咕噜，从易拉罐里倒出浑浊的泥水。</v>
          </cell>
        </row>
        <row r="2051">
          <cell r="A2051" t="str">
            <v>painEgg_poptop_02</v>
          </cell>
          <cell r="B2051" t="str">
            <v>易拉罐里居然有一条小鱼，太不可思议了。</v>
          </cell>
        </row>
        <row r="2052">
          <cell r="A2052" t="str">
            <v>painEgg_Questionmark</v>
          </cell>
          <cell r="B2052" t="str">
            <v>？？</v>
          </cell>
        </row>
        <row r="2053">
          <cell r="A2053" t="str">
            <v>painEgg_Shoe_01</v>
          </cell>
          <cell r="B2053" t="str">
            <v>不停的挖呀挖，除了泥巴什么也没发现。</v>
          </cell>
        </row>
        <row r="2054">
          <cell r="A2054" t="str">
            <v>painEgg_Shoe_02</v>
          </cell>
          <cell r="B2054" t="str">
            <v>你为环保做出了贡献，人民会感谢你。</v>
          </cell>
        </row>
        <row r="2055">
          <cell r="A2055" t="str">
            <v>Gold_01</v>
          </cell>
          <cell r="B2055" t="str">
            <v>一叠金币</v>
          </cell>
        </row>
        <row r="2056">
          <cell r="A2056" t="str">
            <v>Gold_02</v>
          </cell>
          <cell r="B2056" t="str">
            <v>一堆金币</v>
          </cell>
        </row>
        <row r="2057">
          <cell r="A2057" t="str">
            <v>Gold_03</v>
          </cell>
          <cell r="B2057" t="str">
            <v>大金币箱</v>
          </cell>
        </row>
        <row r="2058">
          <cell r="A2058" t="str">
            <v>Gold_04</v>
          </cell>
          <cell r="B2058" t="str">
            <v>土豪金币箱</v>
          </cell>
        </row>
        <row r="2059">
          <cell r="A2059" t="str">
            <v>Gold_05</v>
          </cell>
          <cell r="B2059" t="str">
            <v>零散金币</v>
          </cell>
        </row>
        <row r="2060">
          <cell r="A2060" t="str">
            <v>Jewel_01</v>
          </cell>
          <cell r="B2060" t="str">
            <v>8元钻石礼包</v>
          </cell>
        </row>
        <row r="2061">
          <cell r="A2061" t="str">
            <v>Jewel_02</v>
          </cell>
          <cell r="B2061" t="str">
            <v>15元钻石礼包</v>
          </cell>
        </row>
        <row r="2062">
          <cell r="A2062" t="str">
            <v>Jewel_03</v>
          </cell>
          <cell r="B2062" t="str">
            <v>20元钻石礼包</v>
          </cell>
        </row>
        <row r="2063">
          <cell r="A2063" t="str">
            <v>Jewel_04</v>
          </cell>
          <cell r="B2063" t="str">
            <v>30元钻石礼包</v>
          </cell>
        </row>
        <row r="2064">
          <cell r="A2064" t="str">
            <v>Jewel_05</v>
          </cell>
          <cell r="B2064" t="str">
            <v>4元钻石礼包</v>
          </cell>
        </row>
        <row r="2065">
          <cell r="A2065" t="str">
            <v>Vit_01</v>
          </cell>
          <cell r="B2065" t="str">
            <v>大容量体力</v>
          </cell>
        </row>
        <row r="2066">
          <cell r="A2066" t="str">
            <v>Vit_02</v>
          </cell>
          <cell r="B2066" t="str">
            <v>一捆体力</v>
          </cell>
        </row>
        <row r="2067">
          <cell r="A2067" t="str">
            <v>Vit_03</v>
          </cell>
          <cell r="B2067" t="str">
            <v>一大捆体力</v>
          </cell>
        </row>
        <row r="2068">
          <cell r="A2068" t="str">
            <v>Vit_04</v>
          </cell>
          <cell r="B2068" t="str">
            <v>体力礼包</v>
          </cell>
        </row>
        <row r="2069">
          <cell r="A2069" t="str">
            <v>Vit_05</v>
          </cell>
          <cell r="B2069" t="str">
            <v>小容量体力</v>
          </cell>
        </row>
        <row r="2070">
          <cell r="A2070" t="str">
            <v>LineBreakNoti_Low_01</v>
          </cell>
          <cell r="B2070" t="str">
            <v>拉力条降到[6fe8ff]底端[ffffff]，鱼会[6fe8ff]脱钩[ffffff]哦。
赶快按住[6fe8ff]卷线轮[ffffff]吧。</v>
          </cell>
        </row>
        <row r="2071">
          <cell r="A2071" t="str">
            <v>LineBreakNoti_High_01</v>
          </cell>
          <cell r="B2071" t="str">
            <v>拉力条达到[6fe8ff]顶端[ffffff]，鱼线会[6fe8ff]断[ffffff]哦。
赶快松开[6fe8ff]卷线轮[ffffff]吧。</v>
          </cell>
        </row>
        <row r="2072">
          <cell r="A2072" t="str">
            <v>Lesson_Power_Casting_01</v>
          </cell>
          <cell r="B2072" t="str">
            <v>指针在[6fe8ff]红色[ffffff]处点击抛竿</v>
          </cell>
        </row>
        <row r="2073">
          <cell r="A2073" t="str">
            <v>Lesson_Power_Desc_01</v>
          </cell>
          <cell r="B2073" t="str">
            <v>这家伙不好对付，按住[6fe8ff]卷线轮[ffffff]使拉力条达到[6fe8ff]最右侧[ffffff]可获得怒气。</v>
          </cell>
        </row>
        <row r="2074">
          <cell r="A2074" t="str">
            <v>Lesson_Power_Desc_02</v>
          </cell>
          <cell r="B2074" t="str">
            <v>但是要注意！当达到拉力条末端的瞬间一定要松手。如果哪怕多耽搁一会儿，鱼线就会断掉。</v>
          </cell>
        </row>
        <row r="2075">
          <cell r="A2075" t="str">
            <v>_Friend_MyFriend_01</v>
          </cell>
          <cell r="B2075" t="str">
            <v>我的好友</v>
          </cell>
        </row>
        <row r="2076">
          <cell r="A2076" t="str">
            <v>_Friend_find_01</v>
          </cell>
          <cell r="B2076" t="str">
            <v>查找好友</v>
          </cell>
        </row>
        <row r="2077">
          <cell r="A2077" t="str">
            <v>_Friend_Message_01</v>
          </cell>
          <cell r="B2077" t="str">
            <v>收到的申请</v>
          </cell>
        </row>
        <row r="2078">
          <cell r="A2078" t="str">
            <v>_Friend_Message_02</v>
          </cell>
          <cell r="B2078" t="str">
            <v>修改角色信息</v>
          </cell>
        </row>
        <row r="2079">
          <cell r="A2079" t="str">
            <v>_Friend_Message_03</v>
          </cell>
          <cell r="B2079" t="str">
            <v>{0}小时前</v>
          </cell>
        </row>
        <row r="2080">
          <cell r="A2080" t="str">
            <v>_Friend_Message_04</v>
          </cell>
          <cell r="B2080" t="str">
            <v>好友上限</v>
          </cell>
        </row>
        <row r="2081">
          <cell r="A2081" t="str">
            <v>_Friend_Message_05</v>
          </cell>
          <cell r="B2081" t="str">
            <v>已发送体力</v>
          </cell>
        </row>
        <row r="2082">
          <cell r="A2082" t="str">
            <v>_Friend_Message_06</v>
          </cell>
          <cell r="B2082" t="str">
            <v>得分:</v>
          </cell>
        </row>
        <row r="2083">
          <cell r="A2083" t="str">
            <v>_Friend_Message_07</v>
          </cell>
          <cell r="B2083" t="str">
            <v>点击好友可查看好友信息.
可与好友互送体力，每天最多可送30点.</v>
          </cell>
        </row>
        <row r="2084">
          <cell r="A2084" t="str">
            <v>_Friend_Message_08</v>
          </cell>
          <cell r="B2084" t="str">
            <v>好友信息</v>
          </cell>
        </row>
        <row r="2085">
          <cell r="A2085" t="str">
            <v>_Friend_Message_09</v>
          </cell>
          <cell r="B2085" t="str">
            <v>上次登陆时间:</v>
          </cell>
        </row>
        <row r="2086">
          <cell r="A2086" t="str">
            <v>_Friend_Message_10</v>
          </cell>
          <cell r="B2086" t="str">
            <v>删除好友</v>
          </cell>
        </row>
        <row r="2087">
          <cell r="A2087" t="str">
            <v>_Friend_Message_11</v>
          </cell>
          <cell r="B2087" t="str">
            <v>是否删除该好友，删除后，您也将从该好友列表中删除。</v>
          </cell>
        </row>
        <row r="2088">
          <cell r="A2088" t="str">
            <v>_Friend_Message_12</v>
          </cell>
          <cell r="B2088" t="str">
            <v>个人信息修改</v>
          </cell>
        </row>
        <row r="2089">
          <cell r="A2089" t="str">
            <v>_Friend_Message_13</v>
          </cell>
          <cell r="B2089" t="str">
            <v>请输入3-10个汉字</v>
          </cell>
        </row>
        <row r="2090">
          <cell r="A2090" t="str">
            <v>_Friend_Message_14</v>
          </cell>
          <cell r="B2090" t="str">
            <v>本次修改需要消耗[6fe8ff]{0}钻石[ffffff]。</v>
          </cell>
        </row>
        <row r="2091">
          <cell r="A2091" t="str">
            <v>_Friend_Message_15</v>
          </cell>
          <cell r="B2091" t="str">
            <v>角色昵称</v>
          </cell>
        </row>
        <row r="2092">
          <cell r="A2092" t="str">
            <v>_Friend_Message_16</v>
          </cell>
          <cell r="B2092" t="str">
            <v>角色昵称中有屏蔽字，请重新输入。</v>
          </cell>
        </row>
        <row r="2093">
          <cell r="A2093" t="str">
            <v>_Friend_Message_17</v>
          </cell>
          <cell r="B2093" t="str">
            <v>你输入昵称太短，请重新输入。</v>
          </cell>
        </row>
        <row r="2094">
          <cell r="A2094" t="str">
            <v>_Friend_Message_18</v>
          </cell>
          <cell r="B2094" t="str">
            <v>角色昵称过长，请重新出入。</v>
          </cell>
        </row>
        <row r="2095">
          <cell r="A2095" t="str">
            <v>_Friend_Message_19</v>
          </cell>
          <cell r="B2095" t="str">
            <v>该昵称已经存在，请重新出入。</v>
          </cell>
        </row>
        <row r="2096">
          <cell r="A2096" t="str">
            <v>_Friend_Message_20</v>
          </cell>
          <cell r="B2096" t="str">
            <v>头像设置</v>
          </cell>
        </row>
        <row r="2097">
          <cell r="A2097" t="str">
            <v>_Friend_Message_21</v>
          </cell>
          <cell r="B2097" t="str">
            <v>您当前的ID为：{0}</v>
          </cell>
        </row>
        <row r="2098">
          <cell r="A2098" t="str">
            <v>_Friend_Message_22</v>
          </cell>
          <cell r="B2098" t="str">
            <v>申请</v>
          </cell>
        </row>
        <row r="2099">
          <cell r="A2099" t="str">
            <v>_Friend_Message_23</v>
          </cell>
          <cell r="B2099" t="str">
            <v>已申请</v>
          </cell>
        </row>
        <row r="2100">
          <cell r="A2100" t="str">
            <v>_Friend_Message_24</v>
          </cell>
          <cell r="B2100" t="str">
            <v>推荐好友</v>
          </cell>
        </row>
        <row r="2101">
          <cell r="A2101" t="str">
            <v>_Friend_Message_25</v>
          </cell>
          <cell r="B2101" t="str">
            <v>好友搜索</v>
          </cell>
        </row>
        <row r="2102">
          <cell r="A2102" t="str">
            <v>_Friend_Message_26</v>
          </cell>
          <cell r="B2102" t="str">
            <v>刷新</v>
          </cell>
        </row>
        <row r="2103">
          <cell r="A2103" t="str">
            <v>_Friend_Message_27</v>
          </cell>
          <cell r="B2103" t="str">
            <v>ID搜索</v>
          </cell>
        </row>
        <row r="2104">
          <cell r="A2104" t="str">
            <v>_Friend_Message_28</v>
          </cell>
          <cell r="B2104" t="str">
            <v>昵称搜索</v>
          </cell>
        </row>
        <row r="2105">
          <cell r="A2105" t="str">
            <v>_Friend_Message_29</v>
          </cell>
          <cell r="B2105" t="str">
            <v>未找到你要查找的玩家。</v>
          </cell>
        </row>
        <row r="2106">
          <cell r="A2106" t="str">
            <v>_Friend_Message_30</v>
          </cell>
          <cell r="B2106" t="str">
            <v>拒绝</v>
          </cell>
        </row>
        <row r="2107">
          <cell r="A2107" t="str">
            <v>_Friend_Message_31</v>
          </cell>
          <cell r="B2107" t="str">
            <v>接收</v>
          </cell>
        </row>
        <row r="2108">
          <cell r="A2108" t="str">
            <v>_Friend_Message_32</v>
          </cell>
          <cell r="B2108" t="str">
            <v>您已接收{0}的申请。</v>
          </cell>
        </row>
        <row r="2109">
          <cell r="A2109" t="str">
            <v>_Friend_Message_33</v>
          </cell>
          <cell r="B2109" t="str">
            <v>您已拒绝{0}的申请。</v>
          </cell>
        </row>
        <row r="2110">
          <cell r="A2110" t="str">
            <v>_Friend_Message_34</v>
          </cell>
          <cell r="B2110" t="str">
            <v>您输入的字符为空，请重新输入。</v>
          </cell>
        </row>
        <row r="2111">
          <cell r="A2111" t="str">
            <v>_Friend_Message_35</v>
          </cell>
          <cell r="B2111" t="str">
            <v>每天可与好友互送30点体力。</v>
          </cell>
        </row>
        <row r="2112">
          <cell r="A2112" t="str">
            <v>_Friend_Message_37</v>
          </cell>
          <cell r="B2112" t="str">
            <v>{0}小时前</v>
          </cell>
        </row>
        <row r="2113">
          <cell r="A2113" t="str">
            <v>_Friend_Message_38</v>
          </cell>
          <cell r="B2113" t="str">
            <v>{0}天前</v>
          </cell>
        </row>
        <row r="2114">
          <cell r="A2114" t="str">
            <v>_Friend_Message_39</v>
          </cell>
          <cell r="B2114" t="str">
            <v>删除</v>
          </cell>
        </row>
        <row r="2115">
          <cell r="A2115" t="str">
            <v>_Mailbox_message_01</v>
          </cell>
          <cell r="B2115" t="str">
            <v>邮箱</v>
          </cell>
        </row>
        <row r="2116">
          <cell r="A2116" t="str">
            <v>_Mailbox_message_02</v>
          </cell>
          <cell r="B2116" t="str">
            <v>邮件最多可存放15天</v>
          </cell>
        </row>
        <row r="2117">
          <cell r="A2117" t="str">
            <v>_Mailbox_message_03</v>
          </cell>
          <cell r="B2117" t="str">
            <v>好友赠送</v>
          </cell>
        </row>
        <row r="2118">
          <cell r="A2118" t="str">
            <v>_Mailbox_message_04</v>
          </cell>
          <cell r="B2118" t="str">
            <v>邮箱里最多可显示30封邮件，当超过之后会自动挤掉之前的邮件。</v>
          </cell>
        </row>
        <row r="2119">
          <cell r="A2119" t="str">
            <v>_Mailbox_message_05</v>
          </cell>
          <cell r="B2119" t="str">
            <v>领取</v>
          </cell>
        </row>
        <row r="2120">
          <cell r="A2120" t="str">
            <v>_Mailbox_message_06</v>
          </cell>
          <cell r="B2120" t="str">
            <v>一键领取</v>
          </cell>
        </row>
        <row r="2121">
          <cell r="A2121" t="str">
            <v>_Mailbox_message_07</v>
          </cell>
          <cell r="B2121" t="str">
            <v>体力</v>
          </cell>
        </row>
        <row r="2122">
          <cell r="A2122" t="str">
            <v>_Mailbox_message_08</v>
          </cell>
          <cell r="B2122" t="str">
            <v>数量</v>
          </cell>
        </row>
        <row r="2123">
          <cell r="A2123" t="str">
            <v>_Mailbox_message_09</v>
          </cell>
          <cell r="B2123" t="str">
            <v>日期</v>
          </cell>
        </row>
        <row r="2124">
          <cell r="A2124" t="str">
            <v>_Mailbox_message_10</v>
          </cell>
          <cell r="B2124" t="str">
            <v>好友赠送</v>
          </cell>
        </row>
        <row r="2125">
          <cell r="A2125" t="str">
            <v>_Mailbox_message_11</v>
          </cell>
          <cell r="B2125" t="str">
            <v>恭喜获得{0}点体力。</v>
          </cell>
        </row>
        <row r="2126">
          <cell r="A2126" t="str">
            <v>_Mailbox_message_12</v>
          </cell>
          <cell r="B2126" t="str">
            <v>获得体力</v>
          </cell>
        </row>
        <row r="2127">
          <cell r="A2127" t="str">
            <v>_Mailbox_message_13</v>
          </cell>
          <cell r="B2127" t="str">
            <v>当前没有可接收邮件</v>
          </cell>
        </row>
        <row r="2128">
          <cell r="A2128" t="str">
            <v>_Mailbox_message_14</v>
          </cell>
          <cell r="B2128" t="str">
            <v>恭喜，领取成功</v>
          </cell>
        </row>
        <row r="2129">
          <cell r="A2129" t="str">
            <v>_Mailbox_message_15</v>
          </cell>
          <cell r="B2129" t="str">
            <v>当前网络不稳定，请检查网络。</v>
          </cell>
        </row>
        <row r="2130">
          <cell r="A2130" t="str">
            <v>_Mailbox_message_16</v>
          </cell>
          <cell r="B2130" t="str">
            <v>内容</v>
          </cell>
        </row>
        <row r="2131">
          <cell r="A2131" t="str">
            <v>_Mailbox_message_17</v>
          </cell>
          <cell r="B2131" t="str">
            <v>{0}天后到期</v>
          </cell>
        </row>
        <row r="2132">
          <cell r="A2132" t="str">
            <v>_Mailbox_message_18</v>
          </cell>
          <cell r="B2132" t="str">
            <v>{0}小时后到期</v>
          </cell>
        </row>
        <row r="2133">
          <cell r="A2133" t="str">
            <v>Fish_01_01_01_BookDesc</v>
          </cell>
          <cell r="B2133" t="str">
            <v>从侧面看它游动，如同燕子翱翔，故又称燕鱼，几乎所有饲养热带鱼的爱好者都养过它。</v>
          </cell>
        </row>
        <row r="2134">
          <cell r="A2134" t="str">
            <v>Fish_01_01_02_BookDesc</v>
          </cell>
          <cell r="B2134" t="str">
            <v>“不食河鲀，不知鱼味，吃了河鲀，百鱼无味！”唯肝脏、生殖腺及血液含有毒素。经处理后，始可食用。</v>
          </cell>
        </row>
        <row r="2135">
          <cell r="A2135" t="str">
            <v>Fish_01_01_03_BookDesc</v>
          </cell>
          <cell r="B2135" t="str">
            <v>“它是用尽一生都难以捕到的鱼。就像赢得彩票一样，没人能预料到。”美国海洋局，欧文·斯诺德。</v>
          </cell>
        </row>
        <row r="2136">
          <cell r="A2136" t="str">
            <v>Fish_01_01_04_BookDesc</v>
          </cell>
          <cell r="B2136" t="str">
            <v>其肉质鲜嫩洁白，脂肪少。食用方法简单，尤以清蒸更为适口，刺少，特别宜于老年人和儿童食用。</v>
          </cell>
        </row>
        <row r="2137">
          <cell r="A2137" t="str">
            <v>Fish_01_01_05_BookDesc</v>
          </cell>
          <cell r="B2137" t="str">
            <v>这种鱼非常危险，不单对于小鱼非常危险，对于人类而言也有威胁，其背鳍上的刺毒性很强。</v>
          </cell>
        </row>
        <row r="2138">
          <cell r="A2138" t="str">
            <v>Fish_01_01_06_BookDesc</v>
          </cell>
          <cell r="B2138" t="str">
            <v>鱼肉可以入药，性味甘平，有滋补强壮之功，用于治疗慢性胃肠道疾病、肺痨损伤、神经衰弱等。</v>
          </cell>
        </row>
        <row r="2139">
          <cell r="A2139" t="str">
            <v>Fish_01_01_07_BookDesc</v>
          </cell>
          <cell r="B2139" t="str">
            <v>它是鱼群的首领，会因年龄的不同而产生完全不同的体色与体形，它们普遍拥有蓝、绿、红及黑的颜色。</v>
          </cell>
        </row>
        <row r="2140">
          <cell r="A2140" t="str">
            <v>Fish_01_01_08_BookDesc</v>
          </cell>
          <cell r="B2140" t="str">
            <v>它的两只眼睛长在身体的同一侧，在游动时，需要成双成对来辨别方向，常被看作是爱情的象征。</v>
          </cell>
        </row>
        <row r="2141">
          <cell r="A2141" t="str">
            <v>Fish_01_01_09_BookDesc</v>
          </cell>
          <cell r="B2141" t="str">
            <v>箭北梭鱼为底食泥鱼，能以尖吻挖掘沙泥中的虾和蟹作为食物。</v>
          </cell>
        </row>
        <row r="2142">
          <cell r="A2142" t="str">
            <v>Fish_01_01_10_BookDesc</v>
          </cell>
          <cell r="B2142" t="str">
            <v>已列入《世界自然保护联盟》2013年濒危物种红色名录_低危（LC）。</v>
          </cell>
        </row>
        <row r="2143">
          <cell r="A2143" t="str">
            <v>Fish_01_01_11_BookDesc</v>
          </cell>
          <cell r="B2143" t="str">
            <v>肉多刺少，鱼皮胶质丰富，肉质纤维幼嫩，味道鲜美，素有“海鸡肉”之称，价格昂贵。</v>
          </cell>
        </row>
        <row r="2144">
          <cell r="A2144" t="str">
            <v>Fish_01_01_12_BookDesc</v>
          </cell>
          <cell r="B2144" t="str">
            <v>小丑鱼成年后可以自主的从雄性变成雌性，而雌性却无法变成雄性，天生就领悟葵花宝典！</v>
          </cell>
        </row>
        <row r="2145">
          <cell r="A2145" t="str">
            <v>Fish_01_01_13_BookDesc</v>
          </cell>
          <cell r="B2145" t="str">
            <v>我国出口的名贵鱼类之一，肉细嫩，味鲜美、不仅畅销而且售价甚高，已成为一项创汇渔业。</v>
          </cell>
        </row>
        <row r="2146">
          <cell r="A2146" t="str">
            <v>Fish_01_01_14_BookDesc</v>
          </cell>
          <cell r="B2146" t="str">
            <v>鹦嘴鱼有很多结实小牙齿，能轻易咬碎珊瑚，并将无法消化的珊瑚或岩石排泄出来形成细沙。</v>
          </cell>
        </row>
        <row r="2147">
          <cell r="A2147" t="str">
            <v>Fish_01_02_01_BookDesc</v>
          </cell>
          <cell r="B2147" t="str">
            <v>它们成双成对地在珊瑚礁中游弋、戏耍，总是形影不离。当一尾进行摄食时，另一尾就在其周围警戒。</v>
          </cell>
        </row>
        <row r="2148">
          <cell r="A2148" t="str">
            <v>Fish_01_02_02_BookDesc</v>
          </cell>
          <cell r="B2148" t="str">
            <v>“江上往来人，但爱鲈鱼美，君看一叶舟，出没风波里。”——范仲淹</v>
          </cell>
        </row>
        <row r="2149">
          <cell r="A2149" t="str">
            <v>Fish_01_02_03_BookDesc</v>
          </cell>
          <cell r="B2149" t="str">
            <v>嘴唇薄，眶间骨窄，鳃耙细长；体银白色，上半部有三条宽宽的黑褐色纵带，于幼鱼时尤其明显。</v>
          </cell>
        </row>
        <row r="2150">
          <cell r="A2150" t="str">
            <v>Fish_01_02_04_BookDesc</v>
          </cell>
          <cell r="B2150" t="str">
            <v>在艾泽拉斯大陆中，炼金术士认为用晶鳞鱼可以炼制一种透明药剂，可以使人在水面上行走。</v>
          </cell>
        </row>
        <row r="2151">
          <cell r="A2151" t="str">
            <v>Fish_01_02_05_BookDesc</v>
          </cell>
          <cell r="B2151" t="str">
            <v>经济性食用鱼，渔民常以流刺网大量捕获。</v>
          </cell>
        </row>
        <row r="2152">
          <cell r="A2152" t="str">
            <v>Fish_01_02_06_BookDesc</v>
          </cell>
          <cell r="B2152" t="str">
            <v>神仙鱼体态高雅、游姿优美，虽然它没有艳丽的色彩，但却是水族爱好者最喜欢的热带鱼品种。</v>
          </cell>
        </row>
        <row r="2153">
          <cell r="A2153" t="str">
            <v>Fish_01_02_07_BookDesc</v>
          </cell>
          <cell r="B2153" t="str">
            <v>它刚出生时眼睛也是生在两边的，当长到大约3厘米长的时候，右侧的眼睛会逐渐移动到左侧脸上。</v>
          </cell>
        </row>
        <row r="2154">
          <cell r="A2154" t="str">
            <v>Fish_01_02_08_BookDesc</v>
          </cell>
          <cell r="B2154" t="str">
            <v>它们实行一夫多妻制，一般以一二十条组成一个大家庭，由一条雄鱼为一家之主，其余的都是它的妻子。</v>
          </cell>
        </row>
        <row r="2155">
          <cell r="A2155" t="str">
            <v>Fish_01_02_09_BookDesc</v>
          </cell>
          <cell r="B2155" t="str">
            <v>鱼体颜色会由橘色逐渐变成黑色，而且身体上还有三条白纹，所以就叫做三代小丑鱼。</v>
          </cell>
        </row>
        <row r="2156">
          <cell r="A2156" t="str">
            <v>Fish_01_02_10_BookDesc</v>
          </cell>
          <cell r="B2156" t="str">
            <v>它身体秀丽，常会演出跳环的节目，还会表演推球上坡等有趣节目，被游客称为动物园中的杂技明星。</v>
          </cell>
        </row>
        <row r="2157">
          <cell r="A2157" t="str">
            <v>Fish_01_02_11_BookDesc</v>
          </cell>
          <cell r="B2157" t="str">
            <v>它们夜间会藏到隐蔽处睡觉，并分泌一层薄粘液膜将身体全部覆盖住，防止被猎食者嗅到自身发出的气味。</v>
          </cell>
        </row>
        <row r="2158">
          <cell r="A2158" t="str">
            <v>Fish_01_02_12_BookDesc</v>
          </cell>
          <cell r="B2158" t="str">
            <v>活动于礁石区，性凶猛、机警，领域性强。具有性别转变能力，为先雌後雄，成长比较缓慢。</v>
          </cell>
        </row>
        <row r="2159">
          <cell r="A2159" t="str">
            <v>Fish_01_02_13_BookDesc</v>
          </cell>
          <cell r="B2159" t="str">
            <v>雄鱼会摩擦或碰撞雌鱼腹部，然后呈螺旋形上升到海水表面排精排卵，1天后受精卵即可孵化为仔鱼。</v>
          </cell>
        </row>
        <row r="2160">
          <cell r="A2160" t="str">
            <v>Fish_01_02_14_BookDesc</v>
          </cell>
          <cell r="B2160" t="str">
            <v>东星斑是很凶猛的掠食者，会吞掉任何它能吞掉的鱼。也会吃掉观赏用的虾及其他甲壳类动物。</v>
          </cell>
        </row>
        <row r="2161">
          <cell r="A2161" t="str">
            <v>Fish_01_03_01_BookDesc</v>
          </cell>
          <cell r="B2161" t="str">
            <v>即使非常富有经验的饲养者，也很难将其在家中成功饲养超过2年。无疑是大型神仙中最难饲育的品种。</v>
          </cell>
        </row>
        <row r="2162">
          <cell r="A2162" t="str">
            <v>Fish_01_03_02_BookDesc</v>
          </cell>
          <cell r="B2162" t="str">
            <v>产于我国南海、东海、黄海和渤海，最大的梭鱼可以长到1.8米长。头短而宽，鳞片很大。</v>
          </cell>
        </row>
        <row r="2163">
          <cell r="A2163" t="str">
            <v>Fish_01_03_03_BookDesc</v>
          </cell>
          <cell r="B2163" t="str">
            <v>鲈形目石鲈科，热带及亚热带中下层鱼类，多栖息于水深40～70米的泥或泥沙底质的海区。</v>
          </cell>
        </row>
        <row r="2164">
          <cell r="A2164" t="str">
            <v>Fish_01_03_04_BookDesc</v>
          </cell>
          <cell r="B2164" t="str">
            <v>俗称很多：网纹石斑鱼、蜂巢格仔、六角格仔、蝴蝶斑、牛屎斑、石斑、过鱼 、花石斑等。</v>
          </cell>
        </row>
        <row r="2165">
          <cell r="A2165" t="str">
            <v>Fish_01_03_05_BookDesc</v>
          </cell>
          <cell r="B2165" t="str">
            <v>鱼籽比鱼肉更为珍贵，它的鱼子酱盛到盘子里犹如红色的珍珠，令人食指大动，故而“身价”极高。</v>
          </cell>
        </row>
        <row r="2166">
          <cell r="A2166" t="str">
            <v>Fish_01_03_06_BookDesc</v>
          </cell>
          <cell r="B2166" t="str">
            <v>比目鱼中，眼睛长在身体右侧的称为鲽，在左侧的称为鲆。鲽鱼通常躲在沙中，且体色会随周围环境而变。</v>
          </cell>
        </row>
        <row r="2167">
          <cell r="A2167" t="str">
            <v>Fish_01_03_07_BookDesc</v>
          </cell>
          <cell r="B2167" t="str">
            <v>鲭鱼可鲜食外，还可腌制、熏制，加工茄汁鱼罐头和五香鱼罐头等。由于体内脂肪多，还可炼制鱼肝油。</v>
          </cell>
        </row>
        <row r="2168">
          <cell r="A2168" t="str">
            <v>Fish_01_03_08_BookDesc</v>
          </cell>
          <cell r="B2168" t="str">
            <v>它是世界上最大的珊瑚鱼类，成年后通体铁蓝色并长出突出的嘴唇。在香港其售价高达每公斤130美元。</v>
          </cell>
        </row>
        <row r="2169">
          <cell r="A2169" t="str">
            <v>Fish_01_03_09_BookDesc</v>
          </cell>
          <cell r="B2169" t="str">
            <v>潮汕用于包饺子的“铁脯”其实就是鲽鱼干，用鲽鱼晒干所制。</v>
          </cell>
        </row>
        <row r="2170">
          <cell r="A2170" t="str">
            <v>Fish_01_03_10_BookDesc</v>
          </cell>
          <cell r="B2170" t="str">
            <v>小丑鱼是对雀鲷科海葵鱼亚科鱼类的俗称，因为脸上都有一条或两条白色条纹，好似京剧中的丑角而得名。</v>
          </cell>
        </row>
        <row r="2171">
          <cell r="A2171" t="str">
            <v>Fish_01_03_11_BookDesc</v>
          </cell>
          <cell r="B2171" t="str">
            <v>它的体形特征，一般体中长，侧扁，色彩艳丽，变异甚多，被港澳地区推为中国四大名鱼之一。</v>
          </cell>
        </row>
        <row r="2172">
          <cell r="A2172" t="str">
            <v>Fish_01_03_12_BookDesc</v>
          </cell>
          <cell r="B2172" t="str">
            <v>受惊吓和睡觉时会躲入沙中，属肉食性，不仅能捕食多刺的成年海胆，连有毒的食物也照吃不误。</v>
          </cell>
        </row>
        <row r="2173">
          <cell r="A2173" t="str">
            <v>Fish_01_03_13_BookDesc</v>
          </cell>
          <cell r="B2173" t="str">
            <v>它的鱼皮胶质对增强上皮组织的完整生长和促进胶原细胞的合成有重要作用，被称为美容护肤之鱼。</v>
          </cell>
        </row>
        <row r="2174">
          <cell r="A2174" t="str">
            <v>Fish_01_03_14_BookDesc</v>
          </cell>
          <cell r="B2174" t="str">
            <v>常栖息于沿海岸岩礁、起伏而又多石砾的海区、珊瑚礁、沉船或人工鱼礁等水域。</v>
          </cell>
        </row>
        <row r="2175">
          <cell r="A2175" t="str">
            <v>Fish_02_01_01_BookDesc</v>
          </cell>
          <cell r="B2175" t="str">
            <v>南方大口鲶具有生长速度快、养殖效益高、病害少、耐低温等优点，是适合推广养殖的名优鱼类品种。</v>
          </cell>
        </row>
        <row r="2176">
          <cell r="A2176" t="str">
            <v>Fish_02_01_02_BookDesc</v>
          </cell>
          <cell r="B2176" t="str">
            <v>它是鲤鱼的一种，身上有三条比较粗大的鱼鳞，故得名。食用如果炖煮1小时以上会更加入味哦。</v>
          </cell>
        </row>
        <row r="2177">
          <cell r="A2177" t="str">
            <v>Fish_02_01_03_BookDesc</v>
          </cell>
          <cell r="B2177" t="str">
            <v>它喜欢占地，活动范围较小。性情较驯，不喜跳跃，易受惊吓。幼鱼爱集群活动，成鱼分散。</v>
          </cell>
        </row>
        <row r="2178">
          <cell r="A2178" t="str">
            <v>Fish_02_01_04_BookDesc</v>
          </cell>
          <cell r="B2178" t="str">
            <v>它原为虹鳟鱼变种，因全身金黄，所以得名。肉质细嫩，味道鲜美，具有很高的观赏价值和食用价值。</v>
          </cell>
        </row>
        <row r="2179">
          <cell r="A2179" t="str">
            <v>Fish_02_01_05_BookDesc</v>
          </cell>
          <cell r="B2179" t="str">
            <v>太阳鱼从孵化到成熟，需经过一年半到二年时间。宰杀洗净后跟鸡蛋一起蒸着吃非常非常非常棒。</v>
          </cell>
        </row>
        <row r="2180">
          <cell r="A2180" t="str">
            <v>Fish_02_01_06_BookDesc</v>
          </cell>
          <cell r="B2180" t="str">
            <v>又名三文鱼，是世界名贵鱼类之一。它鳞小刺少，肉色橙红，肉质细嫩鲜美，口感爽滑，可直接生食。</v>
          </cell>
        </row>
        <row r="2181">
          <cell r="A2181" t="str">
            <v>Fish_02_01_07_BookDesc</v>
          </cell>
          <cell r="B2181" t="str">
            <v xml:space="preserve">在大海里畅游三年，它依然能径直地游回最初的孵化地。科学家认为它们可以通过地球磁场判断经纬度。 </v>
          </cell>
        </row>
        <row r="2182">
          <cell r="A2182" t="str">
            <v>Fish_02_01_08_BookDesc</v>
          </cell>
          <cell r="B2182" t="str">
            <v>味甘、性平，入脾、胃、大肠经；有健脾、开胃、益气、利水、通乳、除湿之功效。</v>
          </cell>
        </row>
        <row r="2183">
          <cell r="A2183" t="str">
            <v>Fish_02_01_09_BookDesc</v>
          </cell>
          <cell r="B2183" t="str">
            <v>行动迅猛，善于跳跃，性情暴躁，容易受惊，拉网时，可飞越1米多高的屏障。野生捕获的成鱼很难存活。</v>
          </cell>
        </row>
        <row r="2184">
          <cell r="A2184" t="str">
            <v>Fish_02_01_10_BookDesc</v>
          </cell>
          <cell r="B2184" t="str">
            <v>受惊吓时体表会分泌有毒的黏液，能对鱼类及哺乳类的红血球造成溶血作用，能毒毙鱼缸中的鱼。</v>
          </cell>
        </row>
        <row r="2185">
          <cell r="A2185" t="str">
            <v>Fish_02_01_11_BookDesc</v>
          </cell>
          <cell r="B2185" t="str">
            <v>它的背、臀、腹鳍刺均有毒腺分布，被刺后肿痛甚烈，发热、畏寒，是淡水刺毒鱼中最危险的鱼之一。</v>
          </cell>
        </row>
        <row r="2186">
          <cell r="A2186" t="str">
            <v>Fish_02_01_12_BookDesc</v>
          </cell>
          <cell r="B2186" t="str">
            <v>是尼罗罗非鱼和莫桑比克罗非鱼杂交的突变种，因鱼体为红色，所以称之红罗非鱼。</v>
          </cell>
        </row>
        <row r="2187">
          <cell r="A2187" t="str">
            <v>Fish_02_01_13_BookDesc</v>
          </cell>
          <cell r="B2187" t="str">
            <v>“西红海内产风鱼，可以占风。…以其身首所向，即为风起之方。”《坤舆图说外纪·海族》</v>
          </cell>
        </row>
        <row r="2188">
          <cell r="A2188" t="str">
            <v>Fish_02_01_14_BookDesc</v>
          </cell>
          <cell r="B2188" t="str">
            <v>银鲨拥有六年以上的寿命，不过人工繁育银鲨相当困难，暂时还没有在水族箱中繁殖成功的案例。</v>
          </cell>
        </row>
        <row r="2189">
          <cell r="A2189" t="str">
            <v>Fish_02_02_01_BookDesc</v>
          </cell>
          <cell r="B2189" t="str">
            <v>喜欢集群游动，个性温和，有清除残饵的习性，此鱼敏感而易受惊吓，善于跳跃。</v>
          </cell>
        </row>
        <row r="2190">
          <cell r="A2190" t="str">
            <v>Fish_02_02_02_BookDesc</v>
          </cell>
          <cell r="B2190" t="str">
            <v>《嘉枯本草》中记载：多食宜人，作蛙尤良。暴干甚香美，虽有小毒，不至发病。</v>
          </cell>
        </row>
        <row r="2191">
          <cell r="A2191" t="str">
            <v>Fish_02_02_03_BookDesc</v>
          </cell>
          <cell r="B2191" t="str">
            <v>古代楚地巫风炽烈，对于名字有很多忌讳，以前曾因森林茂盛多有虎出没而忌说虎，遂将腐乳称为猫鱼。</v>
          </cell>
        </row>
        <row r="2192">
          <cell r="A2192" t="str">
            <v>Fish_02_02_04_BookDesc</v>
          </cell>
          <cell r="B2192" t="str">
            <v>肉味美、个体大、体形美、钓率高等诸多优点。除食用外，还是集游钓和观赏于一体的理想品种。</v>
          </cell>
        </row>
        <row r="2193">
          <cell r="A2193" t="str">
            <v>Fish_02_02_05_BookDesc</v>
          </cell>
          <cell r="B2193" t="str">
            <v>太阳鱼原产于北美，主食浮游动物及水生昆虫，也吃水生植物、小杂鱼和小型软体动物。</v>
          </cell>
        </row>
        <row r="2194">
          <cell r="A2194" t="str">
            <v>Fish_02_02_06_BookDesc</v>
          </cell>
          <cell r="B2194" t="str">
            <v>它分布广，除青藏高原外，全国各水系都有。生殖期在4～6月，急流中产卵。</v>
          </cell>
        </row>
        <row r="2195">
          <cell r="A2195" t="str">
            <v>Fish_02_02_07_BookDesc</v>
          </cell>
          <cell r="B2195" t="str">
            <v>它有很强的跳跃能力。当天气闷热、下雨涨水时，往往会跃出水面，似蛇一样在岸上爬动前进。</v>
          </cell>
        </row>
        <row r="2196">
          <cell r="A2196" t="str">
            <v>Fish_02_02_08_BookDesc</v>
          </cell>
          <cell r="B2196" t="str">
            <v>它以植物为主食，喜欢聚众而行，择食而居。肉质细嫩，营养价值和药用价值很高。</v>
          </cell>
        </row>
        <row r="2197">
          <cell r="A2197" t="str">
            <v>Fish_02_02_09_BookDesc</v>
          </cell>
          <cell r="B2197" t="str">
            <v>主要供人垂钓，且全年可钓，白条鱼一般离水10分钟左右就死亡了，因此出钓时，需携一小桶备用。</v>
          </cell>
        </row>
        <row r="2198">
          <cell r="A2198" t="str">
            <v>Fish_02_02_10_BookDesc</v>
          </cell>
          <cell r="B2198" t="str">
            <v>又名过鱼，多栖息于岩礁底质海区，一般不结成大群，常年均可捕到。</v>
          </cell>
        </row>
        <row r="2199">
          <cell r="A2199" t="str">
            <v>Fish_02_02_11_BookDesc</v>
          </cell>
          <cell r="B2199" t="str">
            <v>我国四大淡水名鱼之一，有诗赞曰：西塞山前白鹭飞，桃花流水鳜鱼肥。</v>
          </cell>
        </row>
        <row r="2200">
          <cell r="A2200" t="str">
            <v>Fish_02_02_12_BookDesc</v>
          </cell>
          <cell r="B2200" t="str">
            <v>食量较大，生长快，体格健壮，要用大型水族箱，加盖防跳。性情温和活泼，喜欢集群游动。</v>
          </cell>
        </row>
        <row r="2201">
          <cell r="A2201" t="str">
            <v>Fish_02_02_13_BookDesc</v>
          </cell>
          <cell r="B2201" t="str">
            <v>在海洋中时，身体颜色为亮银色。洄游到其产卵的溪流时，颜色变成淡灰色，肚子为浅白色。</v>
          </cell>
        </row>
        <row r="2202">
          <cell r="A2202" t="str">
            <v>Fish_02_02_14_BookDesc</v>
          </cell>
          <cell r="B2202" t="str">
            <v xml:space="preserve">鲟鱼邮票于1994在沈阳发行印制，1套4枚4种。是我国唯一的珍稀鱼类邮票。 </v>
          </cell>
        </row>
        <row r="2203">
          <cell r="A2203" t="str">
            <v>Fish_02_03_01_BookDesc</v>
          </cell>
          <cell r="B2203" t="str">
            <v>夜行性动物，大型鱼会袭击水鸟和老鼠，底层凶猛性鱼类。</v>
          </cell>
        </row>
        <row r="2204">
          <cell r="A2204" t="str">
            <v>Fish_02_03_02_BookDesc</v>
          </cell>
          <cell r="B2204" t="str">
            <v>主要分布于太平洋西部、我国沿海及通海的淡水水体中，在东海、渤海较多。</v>
          </cell>
        </row>
        <row r="2205">
          <cell r="A2205" t="str">
            <v>Fish_02_03_03_BookDesc</v>
          </cell>
          <cell r="B2205" t="str">
            <v>生活在海洋咸水内，但会进入淡水中产卵。在它们栖息的地方，经常会传来拍击水面的声响。</v>
          </cell>
        </row>
        <row r="2206">
          <cell r="A2206" t="str">
            <v>Fish_02_03_04_BookDesc</v>
          </cell>
          <cell r="B2206" t="str">
            <v>又名三文鱼，和我国东北产的大马哈鱼和驼背大马哈鱼属于同一科目。</v>
          </cell>
        </row>
        <row r="2207">
          <cell r="A2207" t="str">
            <v>Fish_02_03_05_BookDesc</v>
          </cell>
          <cell r="B2207" t="str">
            <v>水产市场销售价格比较稳定，而且上市量较少，越来越多的人对其青睐有加。</v>
          </cell>
        </row>
        <row r="2208">
          <cell r="A2208" t="str">
            <v>Fish_02_03_06_BookDesc</v>
          </cell>
          <cell r="B2208" t="str">
            <v>产卵期时，它们会不吃东西，穿越瀑布并躲过熊的拦截，从大海中游回河溪，产卵后不久即死亡。</v>
          </cell>
        </row>
        <row r="2209">
          <cell r="A2209" t="str">
            <v>Fish_02_03_07_BookDesc</v>
          </cell>
          <cell r="B2209" t="str">
            <v>鲇鱼同鲶鱼，又叫土鲇，是鲇科中分布最广的鱼类。它在世界各地均有分布。</v>
          </cell>
        </row>
        <row r="2210">
          <cell r="A2210" t="str">
            <v>Fish_02_03_08_BookDesc</v>
          </cell>
          <cell r="B2210" t="str">
            <v>冬季会进入冬眠状态（尤其是在冰面下），沉伏于河底，不吃任何东西。</v>
          </cell>
        </row>
        <row r="2211">
          <cell r="A2211" t="str">
            <v>Fish_02_03_09_BookDesc</v>
          </cell>
          <cell r="B2211" t="str">
            <v>淡水中生性最粗暴的肉食鱼，它的食谱除了鱼，还有蛙、鼠或野鸭等。一天可以吃和自己体重相当的食物。</v>
          </cell>
        </row>
        <row r="2212">
          <cell r="A2212" t="str">
            <v>Fish_02_03_10_BookDesc</v>
          </cell>
          <cell r="B2212" t="str">
            <v>雌鱼与雄鱼将卵子、精子排到河蚌周围，随着河蚌的呼吸，受精软会进入河蚌的鳃部，完成孵化的过程。</v>
          </cell>
        </row>
        <row r="2213">
          <cell r="A2213" t="str">
            <v>Fish_02_03_11_BookDesc</v>
          </cell>
          <cell r="B2213" t="str">
            <v>特别喜食河中的小型虾类。繁殖力及适应性强，能容忍较污浊之水域。</v>
          </cell>
        </row>
        <row r="2214">
          <cell r="A2214" t="str">
            <v>Fish_02_03_12_BookDesc</v>
          </cell>
          <cell r="B2214" t="str">
            <v>李时珍说：越州有一姓邵的女子，十八岁时就已患痨病多年，偶尔喝了几次鲑鱼汤病就好了。</v>
          </cell>
        </row>
        <row r="2215">
          <cell r="A2215" t="str">
            <v>Fish_02_03_13_BookDesc</v>
          </cell>
          <cell r="B2215" t="str">
            <v>春天开始活动，觅食。入冬后不食，潜伏在深水区或洞穴里过冬，如果没有什么东西去侵动，一般不游动。</v>
          </cell>
        </row>
        <row r="2216">
          <cell r="A2216" t="str">
            <v>Fish_02_03_14_BookDesc</v>
          </cell>
          <cell r="B2216" t="str">
            <v>可食用，有提高智商、增强记忆、补充营养、延缓衰老的作用。</v>
          </cell>
        </row>
        <row r="2217">
          <cell r="A2217" t="str">
            <v>Fish_03_01_01_BookDesc</v>
          </cell>
          <cell r="B2217" t="str">
            <v>它是游动速度最快的海洋动物之一，只有极为凶残的鲨鱼和大海豚方能与它匹敌。时速可达55海里。</v>
          </cell>
        </row>
        <row r="2218">
          <cell r="A2218" t="str">
            <v>Fish_03_01_02_BookDesc</v>
          </cell>
          <cell r="B2218" t="str">
            <v>近海暖水性鱼类。夜晚有趋光性。主要摄食小型鱼类、毛虾等。</v>
          </cell>
        </row>
        <row r="2219">
          <cell r="A2219" t="str">
            <v>Fish_03_01_03_BookDesc</v>
          </cell>
          <cell r="B2219" t="str">
            <v>它的鳃肌已退化，因此必须不停地游动，以使新鲜水流流过鳃部以获取氧气。若它停下，就会窒息而死。</v>
          </cell>
        </row>
        <row r="2220">
          <cell r="A2220" t="str">
            <v>Fish_03_01_04_BookDesc</v>
          </cell>
          <cell r="B2220" t="str">
            <v>白天在各海域都能钓到的鱼,它生命力顽强,要挣扎很多次才能钓上来,不过他的营养价值也比较高。</v>
          </cell>
        </row>
        <row r="2221">
          <cell r="A2221" t="str">
            <v>Fish_03_01_05_BookDesc</v>
          </cell>
          <cell r="B2221" t="str">
            <v>个体较小，但肉质极为鲜美，胜过许多名贵鱼。宜观赏、垂钩、食用，属新兴的养殖品种。</v>
          </cell>
        </row>
        <row r="2222">
          <cell r="A2222" t="str">
            <v>Fish_03_01_06_BookDesc</v>
          </cell>
          <cell r="B2222" t="str">
            <v>屠本峻在《海味索隐》中说它"不嫌入淤而食泥"。它常常用下颌刮食海底泥沙中的低等藻类和有机碎屑。</v>
          </cell>
        </row>
        <row r="2223">
          <cell r="A2223" t="str">
            <v>Fish_03_01_07_BookDesc</v>
          </cell>
          <cell r="B2223" t="str">
            <v>体态高雅、游姿优美，这种调皮而活泼的小鱼经常喜欢啃咬其他神仙鱼的臀鳍和尾鳍，</v>
          </cell>
        </row>
        <row r="2224">
          <cell r="A2224" t="str">
            <v>Fish_03_01_08_BookDesc</v>
          </cell>
          <cell r="B2224" t="str">
            <v>古人留下了许多吟颂它的千古名句，如“凤凰双栖鱼比目”、“得成比目何辞死，愿作鸳鸯不羡仙”。</v>
          </cell>
        </row>
        <row r="2225">
          <cell r="A2225" t="str">
            <v>Fish_03_01_09_BookDesc</v>
          </cell>
          <cell r="B2225" t="str">
            <v>海鲈鱼有别于淡水鲈鱼，体型较大，分为白鲈和黑鲈。海鲈鱼体型粗而较长，鳞片十分粗糙。</v>
          </cell>
        </row>
        <row r="2226">
          <cell r="A2226" t="str">
            <v>Fish_03_01_10_BookDesc</v>
          </cell>
          <cell r="B2226" t="str">
            <v>雌雄同体，具有性别转换的特征。首次性成熟时为雌性，次年再转换成雄性，因此，雄性明显少于雌性。</v>
          </cell>
        </row>
        <row r="2227">
          <cell r="A2227" t="str">
            <v>Fish_03_01_11_BookDesc</v>
          </cell>
          <cell r="B2227" t="str">
            <v>深水鱼，无鳞，鳍像大蝴蝶的翅膀，身子透明，在亮光下整个骨骼清晰可见，不产卵，直接产出小鱼。</v>
          </cell>
        </row>
        <row r="2228">
          <cell r="A2228" t="str">
            <v>Fish_03_01_12_BookDesc</v>
          </cell>
          <cell r="B2228" t="str">
            <v>又称包公，因为它长得的确很黑，让人们想起了以肤色黑和公正廉洁著称的包青天。</v>
          </cell>
        </row>
        <row r="2229">
          <cell r="A2229" t="str">
            <v>Fish_03_01_13_BookDesc</v>
          </cell>
          <cell r="B2229" t="str">
            <v>肉质富含的蛋白质，坊间传说对伤口的愈合有特殊功效，是手术後病患最常食用的鱼种之一。</v>
          </cell>
        </row>
        <row r="2230">
          <cell r="A2230" t="str">
            <v>Fish_03_01_14_BookDesc</v>
          </cell>
          <cell r="B2230" t="str">
            <v>广泛分布于世界各地热带暖水区域，是珊瑚礁鱼类中数量最庞大的鱼类。</v>
          </cell>
        </row>
        <row r="2231">
          <cell r="A2231" t="str">
            <v>Fish_03_02_01_BookDesc</v>
          </cell>
          <cell r="B2231" t="str">
            <v>它俗称黄花鱼，也叫江鱼。它出水能叫，夜间发光。头中有像棋子的小石头，所以叫石首鱼。</v>
          </cell>
        </row>
        <row r="2232">
          <cell r="A2232" t="str">
            <v>Fish_03_02_02_BookDesc</v>
          </cell>
          <cell r="B2232" t="str">
            <v>如果久放一段时间，鱼肉中的组氨酸会很快地分解，生成有毒性的组氨物质，人吃了会食物中毒。</v>
          </cell>
        </row>
        <row r="2233">
          <cell r="A2233" t="str">
            <v>Fish_03_02_03_BookDesc</v>
          </cell>
          <cell r="B2233" t="str">
            <v>它会像陆地上的狐狸一样，危难之时便躺下装死。由于海豚不吃死去的猎物，所以它常常能躲过追杀。</v>
          </cell>
        </row>
        <row r="2234">
          <cell r="A2234" t="str">
            <v>Fish_03_02_04_BookDesc</v>
          </cell>
          <cell r="B2234" t="str">
            <v>有毒。会于食后30分钟至3小时内，出现颜面及上半身潮红，酷似酒醉，心悸、头痛或出现荨麻疹。</v>
          </cell>
        </row>
        <row r="2235">
          <cell r="A2235" t="str">
            <v>Fish_03_02_05_BookDesc</v>
          </cell>
          <cell r="B2235" t="str">
            <v>它和蝶鱼在外表上极为相像，最明显的分辨方法是：它的鳃盖上有棘刺，而蝶鱼则没有。</v>
          </cell>
        </row>
        <row r="2236">
          <cell r="A2236" t="str">
            <v>Fish_03_02_06_BookDesc</v>
          </cell>
          <cell r="B2236" t="str">
            <v>多数种能藉连在鳔上的强大肌肉的活动而发出声音，鳔起共鸣室的作用，使声音扩大，故英文名意为鼓鱼。</v>
          </cell>
        </row>
        <row r="2237">
          <cell r="A2237" t="str">
            <v>Fish_03_02_07_BookDesc</v>
          </cell>
          <cell r="B2237" t="str">
            <v>鲈多生活在水下50米处，在黄昏及清晨觅食，属肉食性，繁殖期时会作短暂洄游。</v>
          </cell>
        </row>
        <row r="2238">
          <cell r="A2238" t="str">
            <v>Fish_03_02_08_BookDesc</v>
          </cell>
          <cell r="B2238" t="str">
            <v>有益心血管。丰富的不饱和脂肪酸，对血液循环有利，是心血管病人的良好食物。</v>
          </cell>
        </row>
        <row r="2239">
          <cell r="A2239" t="str">
            <v>Fish_03_02_09_BookDesc</v>
          </cell>
          <cell r="B2239" t="str">
            <v>蝶鱼是色彩最艳丽的海水鱼之一。它们是典型的珊瑚礁鱼类，有着侧面压缩的体形和稍微突出的吻部。</v>
          </cell>
        </row>
        <row r="2240">
          <cell r="A2240" t="str">
            <v>Fish_03_02_10_BookDesc</v>
          </cell>
          <cell r="B2240" t="str">
            <v>游水时，身体左右摆动，但看起来却像尾巴上下挥动着往前游。</v>
          </cell>
        </row>
        <row r="2241">
          <cell r="A2241" t="str">
            <v>Fish_03_02_11_BookDesc</v>
          </cell>
          <cell r="B2241" t="str">
            <v>它和肺鱼或腔棘鱼一样，被认为是具有漫长久远的历史而保存下来的“活化石”。</v>
          </cell>
        </row>
        <row r="2242">
          <cell r="A2242" t="str">
            <v>Fish_03_02_12_BookDesc</v>
          </cell>
          <cell r="B2242" t="str">
            <v>可食用，可改善肾阳不足、虚弱、久喘不止、男子阳痿不育、以及跌打损伤后的内伤疼痛。</v>
          </cell>
        </row>
        <row r="2243">
          <cell r="A2243" t="str">
            <v>Fish_03_02_13_BookDesc</v>
          </cell>
          <cell r="B2243" t="str">
            <v>它是具有很高观赏价值的小型珊瑚礁鱼类。颜色艳丽，身体娇小，大的不过10厘米，小的仅有2到3厘米。</v>
          </cell>
        </row>
        <row r="2244">
          <cell r="A2244" t="str">
            <v>Fish_03_02_14_BookDesc</v>
          </cell>
          <cell r="B2244" t="str">
            <v>适合烧、清蒸、油炸、扒，还可做鱼肉丸子。在西餐中，也用于煎、炸、烤、煮等类菜肴。</v>
          </cell>
        </row>
        <row r="2245">
          <cell r="A2245" t="str">
            <v>Fish_03_03_1_BookDesc</v>
          </cell>
          <cell r="B2245" t="str">
            <v>鲹的分布与暖流的关系甚为密切，主要分布于印度洋、太平洋，可随暖流到达纬度较高的海区。</v>
          </cell>
        </row>
        <row r="2246">
          <cell r="A2246" t="str">
            <v>Fish_03_03_2_BookDesc</v>
          </cell>
          <cell r="B2246" t="str">
            <v>将生鱼或熟鱼用熏材燃烧的烟加以熏制而成的。银色鲭鱼是制作熏鱼的上乘食材。</v>
          </cell>
        </row>
        <row r="2247">
          <cell r="A2247" t="str">
            <v>Fish_03_03_3_BookDesc</v>
          </cell>
          <cell r="B2247" t="str">
            <v>又称噬人鲨，是最大的食肉鱼类，可以认为已经是食物链最终极猎食者，即最高级消费者。</v>
          </cell>
        </row>
        <row r="2248">
          <cell r="A2248" t="str">
            <v>Fish_03_03_4_BookDesc</v>
          </cell>
          <cell r="B2248" t="str">
            <v>它有暖胃和中、平降肝阳、祛风、治痹、截疟、益肠明眼目之功效。主治虚劳、高血压、头痛、久疟。</v>
          </cell>
        </row>
        <row r="2249">
          <cell r="A2249" t="str">
            <v>Fish_03_03_5_BookDesc</v>
          </cell>
          <cell r="B2249" t="str">
            <v>能补肝肾、健脾胃、化痰止咳，对肝肾不足的人有很好的补益作用，还可以治胎动不安、产后少乳等症。</v>
          </cell>
        </row>
        <row r="2250">
          <cell r="A2250" t="str">
            <v>Fish_03_03_6_BookDesc</v>
          </cell>
          <cell r="B2250" t="str">
            <v>梭鱼主要是用来作观赏用途，但亦可作食用，不过却含有珊瑚礁鱼毒素。</v>
          </cell>
        </row>
        <row r="2251">
          <cell r="A2251" t="str">
            <v>Fish_03_03_7_BookDesc</v>
          </cell>
          <cell r="B2251" t="str">
            <v>在吉尼斯世界纪录中速度最快的海洋动物，最快可达190公里每小时。</v>
          </cell>
        </row>
        <row r="2252">
          <cell r="A2252" t="str">
            <v>Fish_03_03_8_BookDesc</v>
          </cell>
          <cell r="B2252" t="str">
            <v>又称变色龙，是两只眼睛长在一边的奇鱼，被认为需两鱼并肩而行，故名比目鱼。</v>
          </cell>
        </row>
        <row r="2253">
          <cell r="A2253" t="str">
            <v>Fish_03_03_9_BookDesc</v>
          </cell>
          <cell r="B2253" t="str">
            <v>俗名白面弄鱼，以甲壳类如螃蟹，龙虾等及鱼类为对象。</v>
          </cell>
        </row>
        <row r="2254">
          <cell r="A2254" t="str">
            <v>Fish_03_03_10_BookDesc</v>
          </cell>
          <cell r="B2254" t="str">
            <v>随着鱼龄的变化体色也有不同。幼鱼期为棕褐色。成鱼后身体为银白色。</v>
          </cell>
        </row>
        <row r="2255">
          <cell r="A2255" t="str">
            <v>Fish_03_03_11_BookDesc</v>
          </cell>
          <cell r="B2255" t="str">
            <v>是常见之鱼种，一般渔法以延绳钓、一支钓、拖网、流刺网、围网、定置网捕获。</v>
          </cell>
        </row>
        <row r="2256">
          <cell r="A2256" t="str">
            <v>Fish_03_03_12_BookDesc</v>
          </cell>
          <cell r="B2256" t="str">
            <v>拿骚石斑鱼是独居的，不害羞，潜水员可以随时接近它们，于日间觅食，主要吃其他鱼类及细小的甲壳类。</v>
          </cell>
        </row>
        <row r="2257">
          <cell r="A2257" t="str">
            <v>Fish_03_03_13_BookDesc</v>
          </cell>
          <cell r="B2257" t="str">
            <v>白天，它们总是成群地盘旋在珊瑚礁上。当天敌出现时，就迅速钻进珊瑚丛中躲藏起来。</v>
          </cell>
        </row>
        <row r="2258">
          <cell r="A2258" t="str">
            <v>Fish_03_03_14_BookDesc</v>
          </cell>
          <cell r="B2258" t="str">
            <v>因为颜色跟鹦鹉一样绚丽闻名，体色不一。同种中雌雄差异很大，成鱼和幼体鱼之间差别也很大。</v>
          </cell>
        </row>
        <row r="2259">
          <cell r="A2259" t="str">
            <v>CDk_code=1</v>
          </cell>
          <cell r="B2259" t="str">
            <v>领取失败，请检查输入是否正确</v>
          </cell>
        </row>
        <row r="2260">
          <cell r="A2260" t="str">
            <v>CDk_code=2</v>
          </cell>
          <cell r="B2260" t="str">
            <v>已领过奖励，无法再次领取</v>
          </cell>
        </row>
        <row r="2261">
          <cell r="A2261" t="str">
            <v>CDk_icon</v>
          </cell>
          <cell r="B2261" t="str">
            <v>兑换礼包</v>
          </cell>
        </row>
        <row r="2262">
          <cell r="A2262" t="str">
            <v>CDk_Success</v>
          </cell>
          <cell r="B2262" t="str">
            <v>成功兑换</v>
          </cell>
        </row>
        <row r="2263">
          <cell r="A2263" t="str">
            <v>CDk_text</v>
          </cell>
          <cell r="B2263" t="str">
            <v>请输入兑换码：</v>
          </cell>
        </row>
        <row r="2264">
          <cell r="A2264" t="str">
            <v>CDk_netsplit</v>
          </cell>
          <cell r="B2264" t="str">
            <v>网络连接失败，请检查网络。</v>
          </cell>
        </row>
        <row r="2265">
          <cell r="A2265" t="str">
            <v>CDkey_Character</v>
          </cell>
          <cell r="B2265" t="str">
            <v>兑换码</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176"/>
  <sheetViews>
    <sheetView tabSelected="1" workbookViewId="0">
      <pane xSplit="2" ySplit="1" topLeftCell="C138" activePane="bottomRight" state="frozen"/>
      <selection pane="topRight" activeCell="C1" sqref="C1"/>
      <selection pane="bottomLeft" activeCell="A2" sqref="A2"/>
      <selection pane="bottomRight" activeCell="B176" sqref="B176:B183"/>
    </sheetView>
  </sheetViews>
  <sheetFormatPr baseColWidth="10" defaultColWidth="8.83203125" defaultRowHeight="14" x14ac:dyDescent="0"/>
  <sheetData>
    <row r="1" spans="1:28">
      <c r="A1" t="s">
        <v>81</v>
      </c>
      <c r="B1" t="s">
        <v>82</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row>
    <row r="2" spans="1:28">
      <c r="A2" t="s">
        <v>109</v>
      </c>
      <c r="M2" t="s">
        <v>415</v>
      </c>
      <c r="AA2" t="s">
        <v>110</v>
      </c>
      <c r="AB2" t="s">
        <v>111</v>
      </c>
    </row>
    <row r="3" spans="1:28">
      <c r="A3" t="s">
        <v>112</v>
      </c>
      <c r="B3" t="s">
        <v>113</v>
      </c>
      <c r="C3">
        <v>0</v>
      </c>
      <c r="D3">
        <v>0</v>
      </c>
      <c r="E3">
        <v>0</v>
      </c>
      <c r="F3">
        <v>0</v>
      </c>
      <c r="G3">
        <v>0</v>
      </c>
      <c r="H3">
        <v>0</v>
      </c>
      <c r="I3">
        <v>0</v>
      </c>
      <c r="J3" t="s">
        <v>114</v>
      </c>
      <c r="K3">
        <v>0</v>
      </c>
      <c r="L3">
        <v>0</v>
      </c>
      <c r="M3">
        <v>0</v>
      </c>
      <c r="N3">
        <v>0</v>
      </c>
      <c r="O3">
        <v>0</v>
      </c>
      <c r="P3">
        <v>0.74</v>
      </c>
      <c r="Q3">
        <v>0</v>
      </c>
      <c r="R3">
        <v>0.2</v>
      </c>
      <c r="S3">
        <v>0</v>
      </c>
      <c r="T3">
        <v>0.15</v>
      </c>
      <c r="U3">
        <v>0</v>
      </c>
      <c r="V3">
        <v>0.15</v>
      </c>
      <c r="W3">
        <v>0</v>
      </c>
      <c r="X3">
        <v>0.12000000000000001</v>
      </c>
      <c r="Y3">
        <v>0</v>
      </c>
      <c r="Z3">
        <v>0.12000000000000001</v>
      </c>
      <c r="AA3">
        <v>0</v>
      </c>
      <c r="AB3">
        <v>0</v>
      </c>
    </row>
    <row r="4" spans="1:28">
      <c r="A4" t="s">
        <v>115</v>
      </c>
      <c r="B4" t="s">
        <v>116</v>
      </c>
      <c r="C4">
        <v>0</v>
      </c>
      <c r="D4">
        <v>0</v>
      </c>
      <c r="E4">
        <v>0</v>
      </c>
      <c r="F4">
        <v>0</v>
      </c>
      <c r="G4">
        <v>0</v>
      </c>
      <c r="H4">
        <v>0</v>
      </c>
      <c r="I4">
        <v>0</v>
      </c>
      <c r="J4" t="s">
        <v>114</v>
      </c>
      <c r="K4">
        <v>0</v>
      </c>
      <c r="L4">
        <v>0</v>
      </c>
      <c r="M4">
        <v>0</v>
      </c>
      <c r="N4">
        <v>0</v>
      </c>
      <c r="O4">
        <v>0</v>
      </c>
      <c r="P4">
        <v>0.74</v>
      </c>
      <c r="Q4">
        <v>0</v>
      </c>
      <c r="R4">
        <v>0.2</v>
      </c>
      <c r="S4">
        <v>0</v>
      </c>
      <c r="T4">
        <v>0.15</v>
      </c>
      <c r="U4">
        <v>0</v>
      </c>
      <c r="V4">
        <v>0.15</v>
      </c>
      <c r="W4">
        <v>0</v>
      </c>
      <c r="X4">
        <v>0.12000000000000001</v>
      </c>
      <c r="Y4">
        <v>0</v>
      </c>
      <c r="Z4">
        <v>0.12000000000000001</v>
      </c>
      <c r="AA4">
        <v>0</v>
      </c>
      <c r="AB4">
        <v>0</v>
      </c>
    </row>
    <row r="5" spans="1:28">
      <c r="A5" t="s">
        <v>117</v>
      </c>
      <c r="B5" t="s">
        <v>118</v>
      </c>
      <c r="C5">
        <v>0</v>
      </c>
      <c r="D5">
        <v>0</v>
      </c>
      <c r="E5">
        <v>0</v>
      </c>
      <c r="F5">
        <v>0</v>
      </c>
      <c r="G5">
        <v>0</v>
      </c>
      <c r="H5">
        <v>0</v>
      </c>
      <c r="I5">
        <v>0</v>
      </c>
      <c r="J5" t="s">
        <v>114</v>
      </c>
      <c r="K5">
        <v>0</v>
      </c>
      <c r="L5">
        <v>0</v>
      </c>
      <c r="M5">
        <v>0</v>
      </c>
      <c r="N5">
        <v>0</v>
      </c>
      <c r="O5">
        <v>0</v>
      </c>
      <c r="P5">
        <v>0.74</v>
      </c>
      <c r="Q5">
        <v>0</v>
      </c>
      <c r="R5">
        <v>0.2</v>
      </c>
      <c r="S5">
        <v>0</v>
      </c>
      <c r="T5">
        <v>0.15</v>
      </c>
      <c r="U5">
        <v>0</v>
      </c>
      <c r="V5">
        <v>0.15</v>
      </c>
      <c r="W5">
        <v>0</v>
      </c>
      <c r="X5">
        <v>0.12000000000000001</v>
      </c>
      <c r="Y5">
        <v>0</v>
      </c>
      <c r="Z5">
        <v>0.12000000000000001</v>
      </c>
      <c r="AA5">
        <v>0</v>
      </c>
      <c r="AB5">
        <v>0</v>
      </c>
    </row>
    <row r="6" spans="1:28">
      <c r="A6" t="s">
        <v>119</v>
      </c>
      <c r="B6" t="s">
        <v>118</v>
      </c>
      <c r="C6">
        <v>0</v>
      </c>
      <c r="D6">
        <v>0</v>
      </c>
      <c r="E6">
        <v>0</v>
      </c>
      <c r="F6">
        <v>0</v>
      </c>
      <c r="G6">
        <v>0</v>
      </c>
      <c r="H6">
        <v>0</v>
      </c>
      <c r="I6">
        <v>0</v>
      </c>
      <c r="J6" t="s">
        <v>114</v>
      </c>
      <c r="K6">
        <v>0</v>
      </c>
      <c r="L6">
        <v>0</v>
      </c>
      <c r="M6">
        <v>0</v>
      </c>
      <c r="N6">
        <v>0</v>
      </c>
      <c r="O6">
        <v>0</v>
      </c>
      <c r="P6">
        <v>0.74</v>
      </c>
      <c r="Q6">
        <v>0</v>
      </c>
      <c r="R6">
        <v>0.2</v>
      </c>
      <c r="S6">
        <v>0</v>
      </c>
      <c r="T6">
        <v>0.15</v>
      </c>
      <c r="U6">
        <v>0</v>
      </c>
      <c r="V6">
        <v>0.15</v>
      </c>
      <c r="W6">
        <v>0</v>
      </c>
      <c r="X6">
        <v>0.12000000000000001</v>
      </c>
      <c r="Y6">
        <v>0</v>
      </c>
      <c r="Z6">
        <v>0.12000000000000001</v>
      </c>
      <c r="AA6">
        <v>0</v>
      </c>
      <c r="AB6">
        <v>0</v>
      </c>
    </row>
    <row r="7" spans="1:28">
      <c r="A7" t="s">
        <v>120</v>
      </c>
      <c r="B7" t="s">
        <v>121</v>
      </c>
      <c r="C7">
        <v>275</v>
      </c>
      <c r="D7">
        <v>2.75</v>
      </c>
      <c r="E7">
        <v>1.83</v>
      </c>
      <c r="F7">
        <v>4.58</v>
      </c>
      <c r="G7">
        <v>2.7493560522562666</v>
      </c>
      <c r="H7">
        <v>1.831816892760685</v>
      </c>
      <c r="I7">
        <v>4.5811729450169514</v>
      </c>
      <c r="J7">
        <v>2.500890216222857</v>
      </c>
      <c r="K7">
        <v>4.205533613793061E-2</v>
      </c>
      <c r="L7">
        <v>0.1051757786873142</v>
      </c>
      <c r="M7">
        <v>5.6000000000000001E-2</v>
      </c>
      <c r="N7">
        <v>4.205533613793061E-2</v>
      </c>
      <c r="O7">
        <v>0</v>
      </c>
      <c r="P7">
        <v>0.74</v>
      </c>
      <c r="Q7">
        <v>0</v>
      </c>
      <c r="R7">
        <v>0.2</v>
      </c>
      <c r="S7">
        <v>0</v>
      </c>
      <c r="T7">
        <v>0.15</v>
      </c>
      <c r="U7">
        <v>0</v>
      </c>
      <c r="V7">
        <v>0.15</v>
      </c>
      <c r="W7">
        <v>0</v>
      </c>
      <c r="X7">
        <v>0.12000000000000001</v>
      </c>
      <c r="Y7">
        <v>0</v>
      </c>
      <c r="Z7">
        <v>0.12000000000000001</v>
      </c>
      <c r="AA7">
        <v>14.5191</v>
      </c>
      <c r="AB7">
        <v>3</v>
      </c>
    </row>
    <row r="8" spans="1:28">
      <c r="A8" t="s">
        <v>122</v>
      </c>
      <c r="B8" t="s">
        <v>123</v>
      </c>
      <c r="C8">
        <v>254</v>
      </c>
      <c r="D8">
        <v>2.54</v>
      </c>
      <c r="E8">
        <v>1.69</v>
      </c>
      <c r="F8">
        <v>4.2300000000000004</v>
      </c>
      <c r="G8">
        <v>2.5406704011216221</v>
      </c>
      <c r="H8">
        <v>1.6927756431882659</v>
      </c>
      <c r="I8">
        <v>4.233446044309888</v>
      </c>
      <c r="J8">
        <v>2.500890216222857</v>
      </c>
      <c r="K8">
        <v>0.2072727281083723</v>
      </c>
      <c r="L8">
        <v>0.51836633781604868</v>
      </c>
      <c r="M8">
        <v>0.27600000000000002</v>
      </c>
      <c r="N8">
        <v>0.2072727281083723</v>
      </c>
      <c r="O8">
        <v>0</v>
      </c>
      <c r="P8">
        <v>0.74</v>
      </c>
      <c r="Q8">
        <v>0</v>
      </c>
      <c r="R8">
        <v>0.2</v>
      </c>
      <c r="S8">
        <v>0</v>
      </c>
      <c r="T8">
        <v>0.15</v>
      </c>
      <c r="U8">
        <v>0</v>
      </c>
      <c r="V8">
        <v>0.15</v>
      </c>
      <c r="W8">
        <v>0</v>
      </c>
      <c r="X8">
        <v>0.12000000000000001</v>
      </c>
      <c r="Y8">
        <v>0</v>
      </c>
      <c r="Z8">
        <v>0.12000000000000001</v>
      </c>
      <c r="AA8">
        <v>5.4446000000000003</v>
      </c>
      <c r="AB8">
        <v>1.5</v>
      </c>
    </row>
    <row r="9" spans="1:28">
      <c r="A9" t="s">
        <v>124</v>
      </c>
      <c r="B9" t="s">
        <v>125</v>
      </c>
      <c r="C9">
        <v>170</v>
      </c>
      <c r="D9">
        <v>1.7</v>
      </c>
      <c r="E9">
        <v>1.1299999999999999</v>
      </c>
      <c r="F9">
        <v>2.83</v>
      </c>
      <c r="G9">
        <v>1.6979027086033449</v>
      </c>
      <c r="H9">
        <v>1.1312637595015378</v>
      </c>
      <c r="I9">
        <v>2.8291664681048827</v>
      </c>
      <c r="J9">
        <v>2.5008902162228566</v>
      </c>
      <c r="K9">
        <v>0.12466403212315144</v>
      </c>
      <c r="L9">
        <v>0.31177105825168139</v>
      </c>
      <c r="M9">
        <v>0.16600000000000001</v>
      </c>
      <c r="N9">
        <v>0.12466403212315144</v>
      </c>
      <c r="O9">
        <v>0</v>
      </c>
      <c r="P9">
        <v>0.74</v>
      </c>
      <c r="Q9">
        <v>0</v>
      </c>
      <c r="R9">
        <v>0.2</v>
      </c>
      <c r="S9">
        <v>0</v>
      </c>
      <c r="T9">
        <v>0.15</v>
      </c>
      <c r="U9">
        <v>0</v>
      </c>
      <c r="V9">
        <v>0.15</v>
      </c>
      <c r="W9">
        <v>0</v>
      </c>
      <c r="X9">
        <v>0.12000000000000001</v>
      </c>
      <c r="Y9">
        <v>0</v>
      </c>
      <c r="Z9">
        <v>0.12000000000000001</v>
      </c>
      <c r="AA9">
        <v>3.6297999999999999</v>
      </c>
      <c r="AB9">
        <v>2.5</v>
      </c>
    </row>
    <row r="10" spans="1:28">
      <c r="A10" t="s">
        <v>126</v>
      </c>
      <c r="B10" t="s">
        <v>127</v>
      </c>
      <c r="C10">
        <v>82</v>
      </c>
      <c r="D10">
        <v>0.82</v>
      </c>
      <c r="E10">
        <v>0.55000000000000004</v>
      </c>
      <c r="F10">
        <v>1.37</v>
      </c>
      <c r="G10">
        <v>0.81927415108631996</v>
      </c>
      <c r="H10">
        <v>0.54585881247737555</v>
      </c>
      <c r="I10">
        <v>1.3651329635636955</v>
      </c>
      <c r="J10">
        <v>2.5008902162228566</v>
      </c>
      <c r="K10">
        <v>6.683794493349686E-2</v>
      </c>
      <c r="L10">
        <v>0.16715436255662436</v>
      </c>
      <c r="M10">
        <v>8.8999999999999996E-2</v>
      </c>
      <c r="N10">
        <v>6.683794493349686E-2</v>
      </c>
      <c r="O10">
        <v>0</v>
      </c>
      <c r="P10">
        <v>0.74</v>
      </c>
      <c r="Q10">
        <v>0</v>
      </c>
      <c r="R10">
        <v>0.2</v>
      </c>
      <c r="S10">
        <v>0</v>
      </c>
      <c r="T10">
        <v>0.15</v>
      </c>
      <c r="U10">
        <v>0</v>
      </c>
      <c r="V10">
        <v>0.15</v>
      </c>
      <c r="W10">
        <v>0</v>
      </c>
      <c r="X10">
        <v>0.12000000000000001</v>
      </c>
      <c r="Y10">
        <v>0</v>
      </c>
      <c r="Z10">
        <v>0.12000000000000001</v>
      </c>
      <c r="AA10">
        <v>5.4446000000000003</v>
      </c>
      <c r="AB10">
        <v>1.5</v>
      </c>
    </row>
    <row r="11" spans="1:28">
      <c r="A11" t="s">
        <v>128</v>
      </c>
      <c r="B11" t="s">
        <v>129</v>
      </c>
      <c r="C11">
        <v>127</v>
      </c>
      <c r="D11">
        <v>1.27</v>
      </c>
      <c r="E11">
        <v>0.85</v>
      </c>
      <c r="F11">
        <v>2.12</v>
      </c>
      <c r="G11">
        <v>1.2703352005608111</v>
      </c>
      <c r="H11">
        <v>0.84638782159413295</v>
      </c>
      <c r="I11">
        <v>2.116723022154944</v>
      </c>
      <c r="J11">
        <v>2.500890216222857</v>
      </c>
      <c r="K11">
        <v>0.2072727281083723</v>
      </c>
      <c r="L11">
        <v>0.51836633781604868</v>
      </c>
      <c r="M11">
        <v>0.27600000000000002</v>
      </c>
      <c r="N11">
        <v>0.2072727281083723</v>
      </c>
      <c r="O11">
        <v>0</v>
      </c>
      <c r="P11">
        <v>0.74</v>
      </c>
      <c r="Q11">
        <v>0</v>
      </c>
      <c r="R11">
        <v>0.2</v>
      </c>
      <c r="S11">
        <v>0</v>
      </c>
      <c r="T11">
        <v>0.15</v>
      </c>
      <c r="U11">
        <v>0</v>
      </c>
      <c r="V11">
        <v>0.15</v>
      </c>
      <c r="W11">
        <v>0</v>
      </c>
      <c r="X11">
        <v>0.12000000000000001</v>
      </c>
      <c r="Y11">
        <v>0</v>
      </c>
      <c r="Z11">
        <v>0.12000000000000001</v>
      </c>
      <c r="AA11">
        <v>2.7223000000000002</v>
      </c>
      <c r="AB11">
        <v>1.5</v>
      </c>
    </row>
    <row r="12" spans="1:28">
      <c r="A12" t="s">
        <v>130</v>
      </c>
      <c r="B12" t="s">
        <v>131</v>
      </c>
      <c r="C12">
        <v>75</v>
      </c>
      <c r="D12">
        <v>0.75</v>
      </c>
      <c r="E12">
        <v>0.5</v>
      </c>
      <c r="F12">
        <v>1.25</v>
      </c>
      <c r="G12">
        <v>0.74869997327738602</v>
      </c>
      <c r="H12">
        <v>0.49883726683325702</v>
      </c>
      <c r="I12">
        <v>1.247537240110643</v>
      </c>
      <c r="J12">
        <v>2.5008902162228566</v>
      </c>
      <c r="K12">
        <v>9.1620553729063109E-2</v>
      </c>
      <c r="L12">
        <v>0.22913294642593449</v>
      </c>
      <c r="M12">
        <v>0.122</v>
      </c>
      <c r="N12">
        <v>9.1620553729063109E-2</v>
      </c>
      <c r="O12">
        <v>0</v>
      </c>
      <c r="P12">
        <v>0.74</v>
      </c>
      <c r="Q12">
        <v>0</v>
      </c>
      <c r="R12">
        <v>0.2</v>
      </c>
      <c r="S12">
        <v>0</v>
      </c>
      <c r="T12">
        <v>0.15</v>
      </c>
      <c r="U12">
        <v>0</v>
      </c>
      <c r="V12">
        <v>0.15</v>
      </c>
      <c r="W12">
        <v>0</v>
      </c>
      <c r="X12">
        <v>0.12000000000000001</v>
      </c>
      <c r="Y12">
        <v>0</v>
      </c>
      <c r="Z12">
        <v>0.12000000000000001</v>
      </c>
      <c r="AA12">
        <v>5.4446000000000003</v>
      </c>
      <c r="AB12">
        <v>1</v>
      </c>
    </row>
    <row r="13" spans="1:28">
      <c r="A13" t="s">
        <v>132</v>
      </c>
      <c r="B13" t="s">
        <v>116</v>
      </c>
      <c r="C13">
        <v>254</v>
      </c>
      <c r="D13">
        <v>2.54</v>
      </c>
      <c r="E13">
        <v>1.69</v>
      </c>
      <c r="F13">
        <v>4.2300000000000004</v>
      </c>
      <c r="G13">
        <v>2.5406704011216221</v>
      </c>
      <c r="H13">
        <v>1.6927756431882659</v>
      </c>
      <c r="I13">
        <v>4.233446044309888</v>
      </c>
      <c r="J13">
        <v>2.500890216222857</v>
      </c>
      <c r="K13">
        <v>0.2072727281083723</v>
      </c>
      <c r="L13">
        <v>0.51836633781604868</v>
      </c>
      <c r="M13">
        <v>0.27600000000000002</v>
      </c>
      <c r="N13">
        <v>0.2072727281083723</v>
      </c>
      <c r="O13">
        <v>0</v>
      </c>
      <c r="P13">
        <v>0.74</v>
      </c>
      <c r="Q13">
        <v>0</v>
      </c>
      <c r="R13">
        <v>0.2</v>
      </c>
      <c r="S13">
        <v>0</v>
      </c>
      <c r="T13">
        <v>0.15</v>
      </c>
      <c r="U13">
        <v>0</v>
      </c>
      <c r="V13">
        <v>0.15</v>
      </c>
      <c r="W13">
        <v>0</v>
      </c>
      <c r="X13">
        <v>0.12000000000000001</v>
      </c>
      <c r="Y13">
        <v>0</v>
      </c>
      <c r="Z13">
        <v>0.12000000000000001</v>
      </c>
      <c r="AA13">
        <v>5.4446000000000003</v>
      </c>
      <c r="AB13">
        <v>1.5</v>
      </c>
    </row>
    <row r="14" spans="1:28">
      <c r="A14" t="s">
        <v>133</v>
      </c>
      <c r="B14" t="s">
        <v>134</v>
      </c>
      <c r="C14">
        <v>103</v>
      </c>
      <c r="D14">
        <v>1.03</v>
      </c>
      <c r="E14">
        <v>0.68</v>
      </c>
      <c r="F14">
        <v>1.71</v>
      </c>
      <c r="G14">
        <v>1.0279282419996902</v>
      </c>
      <c r="H14">
        <v>0.68487903438172582</v>
      </c>
      <c r="I14">
        <v>1.7128072763814159</v>
      </c>
      <c r="J14">
        <v>2.500890216222857</v>
      </c>
      <c r="K14">
        <v>5.0316205736452693E-2</v>
      </c>
      <c r="L14">
        <v>0.12583530664375092</v>
      </c>
      <c r="M14">
        <v>6.7000000000000004E-2</v>
      </c>
      <c r="N14">
        <v>5.0316205736452693E-2</v>
      </c>
      <c r="O14">
        <v>0</v>
      </c>
      <c r="P14">
        <v>0.74</v>
      </c>
      <c r="Q14">
        <v>0</v>
      </c>
      <c r="R14">
        <v>0.2</v>
      </c>
      <c r="S14">
        <v>0</v>
      </c>
      <c r="T14">
        <v>0.15</v>
      </c>
      <c r="U14">
        <v>0</v>
      </c>
      <c r="V14">
        <v>0.15</v>
      </c>
      <c r="W14">
        <v>0</v>
      </c>
      <c r="X14">
        <v>0.12000000000000001</v>
      </c>
      <c r="Y14">
        <v>0</v>
      </c>
      <c r="Z14">
        <v>0.12000000000000001</v>
      </c>
      <c r="AA14">
        <v>5.4446000000000003</v>
      </c>
      <c r="AB14">
        <v>2.5</v>
      </c>
    </row>
    <row r="15" spans="1:28">
      <c r="A15" t="s">
        <v>135</v>
      </c>
      <c r="B15" t="s">
        <v>136</v>
      </c>
      <c r="C15">
        <v>281</v>
      </c>
      <c r="D15">
        <v>2.81</v>
      </c>
      <c r="E15">
        <v>1.87</v>
      </c>
      <c r="F15">
        <v>4.68</v>
      </c>
      <c r="G15">
        <v>2.8057838342821388</v>
      </c>
      <c r="H15">
        <v>1.8694131016079107</v>
      </c>
      <c r="I15">
        <v>4.6751969358900496</v>
      </c>
      <c r="J15">
        <v>2.500890216222857</v>
      </c>
      <c r="K15">
        <v>0.19075098891132811</v>
      </c>
      <c r="L15">
        <v>0.47704728190317514</v>
      </c>
      <c r="M15">
        <v>0.254</v>
      </c>
      <c r="N15">
        <v>0.19075098891132811</v>
      </c>
      <c r="O15">
        <v>0</v>
      </c>
      <c r="P15">
        <v>0.74</v>
      </c>
      <c r="Q15">
        <v>0</v>
      </c>
      <c r="R15">
        <v>0.2</v>
      </c>
      <c r="S15">
        <v>0</v>
      </c>
      <c r="T15">
        <v>0.15</v>
      </c>
      <c r="U15">
        <v>0</v>
      </c>
      <c r="V15">
        <v>0.15</v>
      </c>
      <c r="W15">
        <v>0</v>
      </c>
      <c r="X15">
        <v>0.12000000000000001</v>
      </c>
      <c r="Y15">
        <v>0</v>
      </c>
      <c r="Z15">
        <v>0.12000000000000001</v>
      </c>
      <c r="AA15">
        <v>5.4446000000000003</v>
      </c>
      <c r="AB15">
        <v>1.8</v>
      </c>
    </row>
    <row r="16" spans="1:28">
      <c r="A16" t="s">
        <v>137</v>
      </c>
      <c r="B16" t="s">
        <v>138</v>
      </c>
      <c r="C16">
        <v>122</v>
      </c>
      <c r="D16">
        <v>1.22</v>
      </c>
      <c r="E16">
        <v>0.82</v>
      </c>
      <c r="F16">
        <v>2.04</v>
      </c>
      <c r="G16">
        <v>1.2243085628593326</v>
      </c>
      <c r="H16">
        <v>0.81572159617405549</v>
      </c>
      <c r="I16">
        <v>2.040030159033388</v>
      </c>
      <c r="J16">
        <v>2.5008902162228575</v>
      </c>
      <c r="K16">
        <v>9.9881423327585192E-2</v>
      </c>
      <c r="L16">
        <v>0.24979247438237126</v>
      </c>
      <c r="M16">
        <v>0.13300000000000001</v>
      </c>
      <c r="N16">
        <v>9.9881423327585192E-2</v>
      </c>
      <c r="O16">
        <v>0</v>
      </c>
      <c r="P16">
        <v>0.74</v>
      </c>
      <c r="Q16">
        <v>0</v>
      </c>
      <c r="R16">
        <v>0.2</v>
      </c>
      <c r="S16">
        <v>0</v>
      </c>
      <c r="T16">
        <v>0.15</v>
      </c>
      <c r="U16">
        <v>0</v>
      </c>
      <c r="V16">
        <v>0.15</v>
      </c>
      <c r="W16">
        <v>0</v>
      </c>
      <c r="X16">
        <v>0.12000000000000001</v>
      </c>
      <c r="Y16">
        <v>0</v>
      </c>
      <c r="Z16">
        <v>0.12000000000000001</v>
      </c>
      <c r="AA16">
        <v>5.4446000000000003</v>
      </c>
      <c r="AB16">
        <v>1.5</v>
      </c>
    </row>
    <row r="17" spans="1:28">
      <c r="A17" t="s">
        <v>139</v>
      </c>
      <c r="B17" t="s">
        <v>140</v>
      </c>
      <c r="C17">
        <v>284</v>
      </c>
      <c r="D17">
        <v>2.84</v>
      </c>
      <c r="E17">
        <v>1.9</v>
      </c>
      <c r="F17">
        <v>4.74</v>
      </c>
      <c r="G17">
        <v>2.8444462099513808</v>
      </c>
      <c r="H17">
        <v>1.8951727309607755</v>
      </c>
      <c r="I17">
        <v>4.7396189409121563</v>
      </c>
      <c r="J17">
        <v>2.500890216222857</v>
      </c>
      <c r="K17">
        <v>0.23205533690393851</v>
      </c>
      <c r="L17">
        <v>0.58034492168535867</v>
      </c>
      <c r="M17">
        <v>0.309</v>
      </c>
      <c r="N17">
        <v>0.23205533690393851</v>
      </c>
      <c r="O17">
        <v>0</v>
      </c>
      <c r="P17">
        <v>0.74</v>
      </c>
      <c r="Q17">
        <v>0</v>
      </c>
      <c r="R17">
        <v>0.2</v>
      </c>
      <c r="S17">
        <v>0</v>
      </c>
      <c r="T17">
        <v>0.15</v>
      </c>
      <c r="U17">
        <v>0</v>
      </c>
      <c r="V17">
        <v>0.15</v>
      </c>
      <c r="W17">
        <v>0</v>
      </c>
      <c r="X17">
        <v>0.12000000000000001</v>
      </c>
      <c r="Y17">
        <v>0</v>
      </c>
      <c r="Z17">
        <v>0.12000000000000001</v>
      </c>
      <c r="AA17">
        <v>5.4446000000000003</v>
      </c>
      <c r="AB17">
        <v>1.5</v>
      </c>
    </row>
    <row r="18" spans="1:28">
      <c r="A18" t="s">
        <v>141</v>
      </c>
      <c r="B18" t="s">
        <v>142</v>
      </c>
      <c r="C18">
        <v>72</v>
      </c>
      <c r="D18">
        <v>0.72</v>
      </c>
      <c r="E18">
        <v>0.48</v>
      </c>
      <c r="F18">
        <v>1.2</v>
      </c>
      <c r="G18">
        <v>0.71801554814306678</v>
      </c>
      <c r="H18">
        <v>0.47839311655320554</v>
      </c>
      <c r="I18">
        <v>1.1964086646962724</v>
      </c>
      <c r="J18">
        <v>2.5008902162228566</v>
      </c>
      <c r="K18">
        <v>5.8577075334974776E-2</v>
      </c>
      <c r="L18">
        <v>0.14649483460018764</v>
      </c>
      <c r="M18">
        <v>7.8E-2</v>
      </c>
      <c r="N18">
        <v>5.8577075334974776E-2</v>
      </c>
      <c r="O18">
        <v>0</v>
      </c>
      <c r="P18">
        <v>0.74</v>
      </c>
      <c r="Q18">
        <v>0</v>
      </c>
      <c r="R18">
        <v>0.2</v>
      </c>
      <c r="S18">
        <v>0</v>
      </c>
      <c r="T18">
        <v>0.15</v>
      </c>
      <c r="U18">
        <v>0</v>
      </c>
      <c r="V18">
        <v>0.15</v>
      </c>
      <c r="W18">
        <v>0</v>
      </c>
      <c r="X18">
        <v>0.12000000000000001</v>
      </c>
      <c r="Y18">
        <v>0</v>
      </c>
      <c r="Z18">
        <v>0.12000000000000001</v>
      </c>
      <c r="AA18">
        <v>5.4446000000000003</v>
      </c>
      <c r="AB18">
        <v>1.5</v>
      </c>
    </row>
    <row r="19" spans="1:28">
      <c r="A19" t="s">
        <v>143</v>
      </c>
      <c r="B19" t="s">
        <v>144</v>
      </c>
      <c r="C19">
        <v>95</v>
      </c>
      <c r="D19">
        <v>0.95</v>
      </c>
      <c r="E19">
        <v>0.63</v>
      </c>
      <c r="F19">
        <v>1.59</v>
      </c>
      <c r="G19">
        <v>0.95123465000066909</v>
      </c>
      <c r="H19">
        <v>0.63378029899784949</v>
      </c>
      <c r="I19">
        <v>1.5850149489985186</v>
      </c>
      <c r="J19">
        <v>2.5008902162228566</v>
      </c>
      <c r="K19">
        <v>0.11640316252462936</v>
      </c>
      <c r="L19">
        <v>0.29111153029524467</v>
      </c>
      <c r="M19">
        <v>0.155</v>
      </c>
      <c r="N19">
        <v>0.11640316252462936</v>
      </c>
      <c r="O19">
        <v>0</v>
      </c>
      <c r="P19">
        <v>0.74</v>
      </c>
      <c r="Q19">
        <v>0</v>
      </c>
      <c r="R19">
        <v>0.2</v>
      </c>
      <c r="S19">
        <v>0</v>
      </c>
      <c r="T19">
        <v>0.15</v>
      </c>
      <c r="U19">
        <v>0</v>
      </c>
      <c r="V19">
        <v>0.15</v>
      </c>
      <c r="W19">
        <v>0</v>
      </c>
      <c r="X19">
        <v>0.12000000000000001</v>
      </c>
      <c r="Y19">
        <v>0</v>
      </c>
      <c r="Z19">
        <v>0.12000000000000001</v>
      </c>
      <c r="AA19">
        <v>3.6297999999999999</v>
      </c>
      <c r="AB19">
        <v>1.5</v>
      </c>
    </row>
    <row r="20" spans="1:28">
      <c r="A20" t="s">
        <v>145</v>
      </c>
      <c r="B20" t="s">
        <v>146</v>
      </c>
      <c r="C20">
        <v>163</v>
      </c>
      <c r="D20">
        <v>1.63</v>
      </c>
      <c r="E20">
        <v>1.0900000000000001</v>
      </c>
      <c r="F20">
        <v>2.71</v>
      </c>
      <c r="G20">
        <v>1.6293429746323442</v>
      </c>
      <c r="H20">
        <v>1.0855843798707354</v>
      </c>
      <c r="I20">
        <v>2.7149273545030796</v>
      </c>
      <c r="J20">
        <v>2.500890216222857</v>
      </c>
      <c r="K20">
        <v>0.13292490172167351</v>
      </c>
      <c r="L20">
        <v>0.33243058620811811</v>
      </c>
      <c r="M20">
        <v>0.17699999999999999</v>
      </c>
      <c r="N20">
        <v>0.13292490172167351</v>
      </c>
      <c r="O20">
        <v>0</v>
      </c>
      <c r="P20">
        <v>0.74</v>
      </c>
      <c r="Q20">
        <v>0</v>
      </c>
      <c r="R20">
        <v>0.2</v>
      </c>
      <c r="S20">
        <v>0</v>
      </c>
      <c r="T20">
        <v>0.15</v>
      </c>
      <c r="U20">
        <v>0</v>
      </c>
      <c r="V20">
        <v>0.15</v>
      </c>
      <c r="W20">
        <v>0</v>
      </c>
      <c r="X20">
        <v>0.12000000000000001</v>
      </c>
      <c r="Y20">
        <v>0</v>
      </c>
      <c r="Z20">
        <v>0.12000000000000001</v>
      </c>
      <c r="AA20">
        <v>5.4446000000000003</v>
      </c>
      <c r="AB20">
        <v>1.5</v>
      </c>
    </row>
    <row r="21" spans="1:28">
      <c r="A21" t="s">
        <v>147</v>
      </c>
      <c r="B21" t="s">
        <v>148</v>
      </c>
      <c r="C21">
        <v>27</v>
      </c>
      <c r="D21">
        <v>0.27</v>
      </c>
      <c r="E21">
        <v>0.18</v>
      </c>
      <c r="F21">
        <v>0.46</v>
      </c>
      <c r="G21">
        <v>0.27352973262593028</v>
      </c>
      <c r="H21">
        <v>0.18224499678217354</v>
      </c>
      <c r="I21">
        <v>0.45577472940810382</v>
      </c>
      <c r="J21">
        <v>2.5008902162228566</v>
      </c>
      <c r="K21">
        <v>5.8577075334974776E-2</v>
      </c>
      <c r="L21">
        <v>0.14649483460018764</v>
      </c>
      <c r="M21">
        <v>7.8E-2</v>
      </c>
      <c r="N21">
        <v>5.8577075334974776E-2</v>
      </c>
      <c r="O21">
        <v>0</v>
      </c>
      <c r="P21">
        <v>0.74</v>
      </c>
      <c r="Q21">
        <v>0</v>
      </c>
      <c r="R21">
        <v>0.2</v>
      </c>
      <c r="S21">
        <v>0</v>
      </c>
      <c r="T21">
        <v>0.15</v>
      </c>
      <c r="U21">
        <v>0</v>
      </c>
      <c r="V21">
        <v>0.15</v>
      </c>
      <c r="W21">
        <v>0</v>
      </c>
      <c r="X21">
        <v>0.12000000000000001</v>
      </c>
      <c r="Y21">
        <v>0</v>
      </c>
      <c r="Z21">
        <v>0.12000000000000001</v>
      </c>
      <c r="AA21">
        <v>1.5556000000000001</v>
      </c>
      <c r="AB21">
        <v>2</v>
      </c>
    </row>
    <row r="22" spans="1:28">
      <c r="A22" t="s">
        <v>149</v>
      </c>
      <c r="B22" t="s">
        <v>150</v>
      </c>
      <c r="C22">
        <v>163</v>
      </c>
      <c r="D22">
        <v>1.63</v>
      </c>
      <c r="E22">
        <v>1.0900000000000001</v>
      </c>
      <c r="F22">
        <v>2.72</v>
      </c>
      <c r="G22">
        <v>1.6324114171457764</v>
      </c>
      <c r="H22">
        <v>1.0876287948987406</v>
      </c>
      <c r="I22">
        <v>2.7200402120445171</v>
      </c>
      <c r="J22">
        <v>2.500890216222857</v>
      </c>
      <c r="K22">
        <v>9.9881423327585192E-2</v>
      </c>
      <c r="L22">
        <v>0.24979247438237126</v>
      </c>
      <c r="M22">
        <v>0.13300000000000001</v>
      </c>
      <c r="N22">
        <v>9.9881423327585192E-2</v>
      </c>
      <c r="O22">
        <v>0</v>
      </c>
      <c r="P22">
        <v>0.74</v>
      </c>
      <c r="Q22">
        <v>0</v>
      </c>
      <c r="R22">
        <v>0.2</v>
      </c>
      <c r="S22">
        <v>0</v>
      </c>
      <c r="T22">
        <v>0.15</v>
      </c>
      <c r="U22">
        <v>0</v>
      </c>
      <c r="V22">
        <v>0.15</v>
      </c>
      <c r="W22">
        <v>0</v>
      </c>
      <c r="X22">
        <v>0.12000000000000001</v>
      </c>
      <c r="Y22">
        <v>0</v>
      </c>
      <c r="Z22">
        <v>0.12000000000000001</v>
      </c>
      <c r="AA22">
        <v>5.4446000000000003</v>
      </c>
      <c r="AB22">
        <v>2</v>
      </c>
    </row>
    <row r="23" spans="1:28">
      <c r="A23" t="s">
        <v>151</v>
      </c>
      <c r="B23" t="s">
        <v>152</v>
      </c>
      <c r="C23">
        <v>338</v>
      </c>
      <c r="D23">
        <v>3.38</v>
      </c>
      <c r="E23">
        <v>2.25</v>
      </c>
      <c r="F23">
        <v>5.64</v>
      </c>
      <c r="G23">
        <v>3.3829827247329356</v>
      </c>
      <c r="H23">
        <v>2.253984127664284</v>
      </c>
      <c r="I23">
        <v>5.6369668523972196</v>
      </c>
      <c r="J23">
        <v>2.5008902162228575</v>
      </c>
      <c r="K23">
        <v>0.33118577208620353</v>
      </c>
      <c r="L23">
        <v>0.8282592571625994</v>
      </c>
      <c r="M23">
        <v>0.441</v>
      </c>
      <c r="N23">
        <v>0.33118577208620353</v>
      </c>
      <c r="O23">
        <v>0</v>
      </c>
      <c r="P23">
        <v>0.74</v>
      </c>
      <c r="Q23">
        <v>0</v>
      </c>
      <c r="R23">
        <v>0.2</v>
      </c>
      <c r="S23">
        <v>0</v>
      </c>
      <c r="T23">
        <v>0.15</v>
      </c>
      <c r="U23">
        <v>0</v>
      </c>
      <c r="V23">
        <v>0.15</v>
      </c>
      <c r="W23">
        <v>0</v>
      </c>
      <c r="X23">
        <v>0.12000000000000001</v>
      </c>
      <c r="Y23">
        <v>0</v>
      </c>
      <c r="Z23">
        <v>0.12000000000000001</v>
      </c>
      <c r="AA23">
        <v>4.5372000000000003</v>
      </c>
      <c r="AB23">
        <v>1.5</v>
      </c>
    </row>
    <row r="24" spans="1:28">
      <c r="A24" t="s">
        <v>153</v>
      </c>
      <c r="B24" t="s">
        <v>154</v>
      </c>
      <c r="C24">
        <v>375.99999999999994</v>
      </c>
      <c r="D24">
        <v>3.76</v>
      </c>
      <c r="E24">
        <v>2.5</v>
      </c>
      <c r="F24">
        <v>6.26</v>
      </c>
      <c r="G24">
        <v>3.7557736364406571</v>
      </c>
      <c r="H24">
        <v>2.5023639942783058</v>
      </c>
      <c r="I24">
        <v>6.2581376307189629</v>
      </c>
      <c r="J24">
        <v>2.5008902162228566</v>
      </c>
      <c r="K24">
        <v>0.30640316329063727</v>
      </c>
      <c r="L24">
        <v>0.76628067329328908</v>
      </c>
      <c r="M24">
        <v>0.40799999999999997</v>
      </c>
      <c r="N24">
        <v>0.30640316329063727</v>
      </c>
      <c r="O24">
        <v>0</v>
      </c>
      <c r="P24">
        <v>0.74</v>
      </c>
      <c r="Q24">
        <v>0</v>
      </c>
      <c r="R24">
        <v>0.2</v>
      </c>
      <c r="S24">
        <v>0</v>
      </c>
      <c r="T24">
        <v>0.15</v>
      </c>
      <c r="U24">
        <v>0</v>
      </c>
      <c r="V24">
        <v>0.15</v>
      </c>
      <c r="W24">
        <v>0</v>
      </c>
      <c r="X24">
        <v>0.12000000000000001</v>
      </c>
      <c r="Y24">
        <v>0</v>
      </c>
      <c r="Z24">
        <v>0.12000000000000001</v>
      </c>
      <c r="AA24">
        <v>5.4446000000000003</v>
      </c>
      <c r="AB24">
        <v>1.5</v>
      </c>
    </row>
    <row r="25" spans="1:28">
      <c r="A25" t="s">
        <v>155</v>
      </c>
      <c r="B25" t="s">
        <v>156</v>
      </c>
      <c r="C25">
        <v>130</v>
      </c>
      <c r="D25">
        <v>1.3</v>
      </c>
      <c r="E25">
        <v>0.87</v>
      </c>
      <c r="F25">
        <v>2.17</v>
      </c>
      <c r="G25">
        <v>1.3034743797058752</v>
      </c>
      <c r="H25">
        <v>0.86846750389658833</v>
      </c>
      <c r="I25">
        <v>2.1719418836024635</v>
      </c>
      <c r="J25">
        <v>2.500890216222857</v>
      </c>
      <c r="K25">
        <v>0.13292490172167351</v>
      </c>
      <c r="L25">
        <v>0.33243058620811811</v>
      </c>
      <c r="M25">
        <v>0.17699999999999999</v>
      </c>
      <c r="N25">
        <v>0.13292490172167351</v>
      </c>
      <c r="O25">
        <v>0</v>
      </c>
      <c r="P25">
        <v>0.74</v>
      </c>
      <c r="Q25">
        <v>0</v>
      </c>
      <c r="R25">
        <v>0.2</v>
      </c>
      <c r="S25">
        <v>0</v>
      </c>
      <c r="T25">
        <v>0.15</v>
      </c>
      <c r="U25">
        <v>0</v>
      </c>
      <c r="V25">
        <v>0.15</v>
      </c>
      <c r="W25">
        <v>0</v>
      </c>
      <c r="X25">
        <v>0.12000000000000001</v>
      </c>
      <c r="Y25">
        <v>0</v>
      </c>
      <c r="Z25">
        <v>0.12000000000000001</v>
      </c>
      <c r="AA25">
        <v>5.4446000000000003</v>
      </c>
      <c r="AB25">
        <v>1.2</v>
      </c>
    </row>
    <row r="26" spans="1:28">
      <c r="A26" t="s">
        <v>157</v>
      </c>
      <c r="B26" t="s">
        <v>158</v>
      </c>
      <c r="C26">
        <v>289</v>
      </c>
      <c r="D26">
        <v>2.89</v>
      </c>
      <c r="E26">
        <v>1.92</v>
      </c>
      <c r="F26">
        <v>4.8099999999999996</v>
      </c>
      <c r="G26">
        <v>2.8884802705396657</v>
      </c>
      <c r="H26">
        <v>1.9245113595375558</v>
      </c>
      <c r="I26">
        <v>4.8129916300772217</v>
      </c>
      <c r="J26">
        <v>2.5008902162228566</v>
      </c>
      <c r="K26">
        <v>0.26509881529802687</v>
      </c>
      <c r="L26">
        <v>0.66298303351110555</v>
      </c>
      <c r="M26">
        <v>0.35299999999999998</v>
      </c>
      <c r="N26">
        <v>0.26509881529802687</v>
      </c>
      <c r="O26">
        <v>0</v>
      </c>
      <c r="P26">
        <v>0.74</v>
      </c>
      <c r="Q26">
        <v>0</v>
      </c>
      <c r="R26">
        <v>0.2</v>
      </c>
      <c r="S26">
        <v>0</v>
      </c>
      <c r="T26">
        <v>0.15</v>
      </c>
      <c r="U26">
        <v>0</v>
      </c>
      <c r="V26">
        <v>0.15</v>
      </c>
      <c r="W26">
        <v>0</v>
      </c>
      <c r="X26">
        <v>0.12000000000000001</v>
      </c>
      <c r="Y26">
        <v>0</v>
      </c>
      <c r="Z26">
        <v>0.12000000000000001</v>
      </c>
      <c r="AA26">
        <v>3.6297999999999999</v>
      </c>
      <c r="AB26">
        <v>2</v>
      </c>
    </row>
    <row r="27" spans="1:28">
      <c r="A27" t="s">
        <v>159</v>
      </c>
      <c r="B27" t="s">
        <v>160</v>
      </c>
      <c r="C27">
        <v>123</v>
      </c>
      <c r="D27">
        <v>1.23</v>
      </c>
      <c r="E27">
        <v>0.82</v>
      </c>
      <c r="F27">
        <v>2.0499999999999998</v>
      </c>
      <c r="G27">
        <v>1.2273770053727642</v>
      </c>
      <c r="H27">
        <v>0.81776601120206072</v>
      </c>
      <c r="I27">
        <v>2.045143016574825</v>
      </c>
      <c r="J27">
        <v>2.500890216222857</v>
      </c>
      <c r="K27">
        <v>7.5098814532018943E-2</v>
      </c>
      <c r="L27">
        <v>0.1878138905130611</v>
      </c>
      <c r="M27">
        <v>0.1</v>
      </c>
      <c r="N27">
        <v>7.5098814532018943E-2</v>
      </c>
      <c r="O27">
        <v>0</v>
      </c>
      <c r="P27">
        <v>0.74</v>
      </c>
      <c r="Q27">
        <v>0</v>
      </c>
      <c r="R27">
        <v>0.2</v>
      </c>
      <c r="S27">
        <v>0</v>
      </c>
      <c r="T27">
        <v>0.15</v>
      </c>
      <c r="U27">
        <v>0</v>
      </c>
      <c r="V27">
        <v>0.15</v>
      </c>
      <c r="W27">
        <v>0</v>
      </c>
      <c r="X27">
        <v>0.12000000000000001</v>
      </c>
      <c r="Y27">
        <v>0</v>
      </c>
      <c r="Z27">
        <v>0.12000000000000001</v>
      </c>
      <c r="AA27">
        <v>5.4446000000000003</v>
      </c>
      <c r="AB27">
        <v>2</v>
      </c>
    </row>
    <row r="28" spans="1:28">
      <c r="A28" t="s">
        <v>161</v>
      </c>
      <c r="B28" t="s">
        <v>162</v>
      </c>
      <c r="C28">
        <v>135</v>
      </c>
      <c r="D28">
        <v>1.35</v>
      </c>
      <c r="E28">
        <v>0.9</v>
      </c>
      <c r="F28">
        <v>2.25</v>
      </c>
      <c r="G28">
        <v>1.3531831484234726</v>
      </c>
      <c r="H28">
        <v>0.90158702735027196</v>
      </c>
      <c r="I28">
        <v>2.2547701757737446</v>
      </c>
      <c r="J28">
        <v>2.500890216222857</v>
      </c>
      <c r="K28">
        <v>0.33118577208620353</v>
      </c>
      <c r="L28">
        <v>0.8282592571625994</v>
      </c>
      <c r="M28">
        <v>0.441</v>
      </c>
      <c r="N28">
        <v>0.33118577208620353</v>
      </c>
      <c r="O28">
        <v>0</v>
      </c>
      <c r="P28">
        <v>0.74</v>
      </c>
      <c r="Q28">
        <v>0</v>
      </c>
      <c r="R28">
        <v>0.2</v>
      </c>
      <c r="S28">
        <v>0</v>
      </c>
      <c r="T28">
        <v>0.15</v>
      </c>
      <c r="U28">
        <v>0</v>
      </c>
      <c r="V28">
        <v>0.15</v>
      </c>
      <c r="W28">
        <v>0</v>
      </c>
      <c r="X28">
        <v>0.12000000000000001</v>
      </c>
      <c r="Y28">
        <v>0</v>
      </c>
      <c r="Z28">
        <v>0.12000000000000001</v>
      </c>
      <c r="AA28">
        <v>2.7223000000000002</v>
      </c>
      <c r="AB28">
        <v>1</v>
      </c>
    </row>
    <row r="29" spans="1:28">
      <c r="A29" t="s">
        <v>163</v>
      </c>
      <c r="B29" t="s">
        <v>164</v>
      </c>
      <c r="C29">
        <v>112.00000000000001</v>
      </c>
      <c r="D29">
        <v>1.1200000000000001</v>
      </c>
      <c r="E29">
        <v>0.75</v>
      </c>
      <c r="F29">
        <v>1.87</v>
      </c>
      <c r="G29">
        <v>1.123049959916079</v>
      </c>
      <c r="H29">
        <v>0.74825590024988553</v>
      </c>
      <c r="I29">
        <v>1.8713058601659647</v>
      </c>
      <c r="J29">
        <v>2.500890216222857</v>
      </c>
      <c r="K29">
        <v>9.1620553729063109E-2</v>
      </c>
      <c r="L29">
        <v>0.22913294642593449</v>
      </c>
      <c r="M29">
        <v>0.122</v>
      </c>
      <c r="N29">
        <v>9.1620553729063109E-2</v>
      </c>
      <c r="O29">
        <v>0</v>
      </c>
      <c r="P29">
        <v>0.74</v>
      </c>
      <c r="Q29">
        <v>0</v>
      </c>
      <c r="R29">
        <v>0.2</v>
      </c>
      <c r="S29">
        <v>0</v>
      </c>
      <c r="T29">
        <v>0.15</v>
      </c>
      <c r="U29">
        <v>0</v>
      </c>
      <c r="V29">
        <v>0.15</v>
      </c>
      <c r="W29">
        <v>0</v>
      </c>
      <c r="X29">
        <v>0.12000000000000001</v>
      </c>
      <c r="Y29">
        <v>0</v>
      </c>
      <c r="Z29">
        <v>0.12000000000000001</v>
      </c>
      <c r="AA29">
        <v>5.4446000000000003</v>
      </c>
      <c r="AB29">
        <v>1.5</v>
      </c>
    </row>
    <row r="30" spans="1:28">
      <c r="A30" t="s">
        <v>165</v>
      </c>
      <c r="B30" t="s">
        <v>166</v>
      </c>
      <c r="C30">
        <v>214</v>
      </c>
      <c r="D30">
        <v>2.14</v>
      </c>
      <c r="E30">
        <v>1.42</v>
      </c>
      <c r="F30">
        <v>3.56</v>
      </c>
      <c r="G30">
        <v>2.1356359893486099</v>
      </c>
      <c r="H30">
        <v>1.4229128594915856</v>
      </c>
      <c r="I30">
        <v>3.5585488488401955</v>
      </c>
      <c r="J30">
        <v>2.500890216222857</v>
      </c>
      <c r="K30">
        <v>0.17422924971428394</v>
      </c>
      <c r="L30">
        <v>0.4357282259903017</v>
      </c>
      <c r="M30">
        <v>0.23200000000000001</v>
      </c>
      <c r="N30">
        <v>0.17422924971428394</v>
      </c>
      <c r="O30">
        <v>0</v>
      </c>
      <c r="P30">
        <v>0.74</v>
      </c>
      <c r="Q30">
        <v>0</v>
      </c>
      <c r="R30">
        <v>0.2</v>
      </c>
      <c r="S30">
        <v>0</v>
      </c>
      <c r="T30">
        <v>0.15</v>
      </c>
      <c r="U30">
        <v>0</v>
      </c>
      <c r="V30">
        <v>0.15</v>
      </c>
      <c r="W30">
        <v>0</v>
      </c>
      <c r="X30">
        <v>0.12000000000000001</v>
      </c>
      <c r="Y30">
        <v>0</v>
      </c>
      <c r="Z30">
        <v>0.12000000000000001</v>
      </c>
      <c r="AA30">
        <v>5.4446000000000003</v>
      </c>
      <c r="AB30">
        <v>1.5</v>
      </c>
    </row>
    <row r="31" spans="1:28">
      <c r="A31" t="s">
        <v>167</v>
      </c>
      <c r="B31" t="s">
        <v>168</v>
      </c>
      <c r="C31">
        <v>244</v>
      </c>
      <c r="D31">
        <v>2.44</v>
      </c>
      <c r="E31">
        <v>1.63</v>
      </c>
      <c r="F31">
        <v>4.0599999999999996</v>
      </c>
      <c r="G31">
        <v>2.4394117981783698</v>
      </c>
      <c r="H31">
        <v>1.6253099472640957</v>
      </c>
      <c r="I31">
        <v>4.0647217454424656</v>
      </c>
      <c r="J31">
        <v>2.5008902162228575</v>
      </c>
      <c r="K31">
        <v>0.1990118585098502</v>
      </c>
      <c r="L31">
        <v>0.49770680985961196</v>
      </c>
      <c r="M31">
        <v>0.26500000000000001</v>
      </c>
      <c r="N31">
        <v>0.1990118585098502</v>
      </c>
      <c r="O31">
        <v>0</v>
      </c>
      <c r="P31">
        <v>0.74</v>
      </c>
      <c r="Q31">
        <v>0</v>
      </c>
      <c r="R31">
        <v>0.2</v>
      </c>
      <c r="S31">
        <v>0</v>
      </c>
      <c r="T31">
        <v>0.15</v>
      </c>
      <c r="U31">
        <v>0</v>
      </c>
      <c r="V31">
        <v>0.15</v>
      </c>
      <c r="W31">
        <v>0</v>
      </c>
      <c r="X31">
        <v>0.12000000000000001</v>
      </c>
      <c r="Y31">
        <v>0</v>
      </c>
      <c r="Z31">
        <v>0.12000000000000001</v>
      </c>
      <c r="AA31">
        <v>5.4446000000000003</v>
      </c>
      <c r="AB31">
        <v>1.5</v>
      </c>
    </row>
    <row r="32" spans="1:28">
      <c r="A32" t="s">
        <v>169</v>
      </c>
      <c r="B32" t="s">
        <v>170</v>
      </c>
      <c r="C32">
        <v>202.99999999999997</v>
      </c>
      <c r="D32">
        <v>2.0299999999999998</v>
      </c>
      <c r="E32">
        <v>1.36</v>
      </c>
      <c r="F32">
        <v>3.39</v>
      </c>
      <c r="G32">
        <v>2.0343773864053567</v>
      </c>
      <c r="H32">
        <v>1.3554471635674157</v>
      </c>
      <c r="I32">
        <v>3.3898245499727722</v>
      </c>
      <c r="J32">
        <v>2.500890216222857</v>
      </c>
      <c r="K32">
        <v>0.16596838011576187</v>
      </c>
      <c r="L32">
        <v>0.41506869803386498</v>
      </c>
      <c r="M32">
        <v>0.221</v>
      </c>
      <c r="N32">
        <v>0.16596838011576187</v>
      </c>
      <c r="O32">
        <v>0</v>
      </c>
      <c r="P32">
        <v>0.74</v>
      </c>
      <c r="Q32">
        <v>0</v>
      </c>
      <c r="R32">
        <v>0.2</v>
      </c>
      <c r="S32">
        <v>0</v>
      </c>
      <c r="T32">
        <v>0.15</v>
      </c>
      <c r="U32">
        <v>0</v>
      </c>
      <c r="V32">
        <v>0.15</v>
      </c>
      <c r="W32">
        <v>0</v>
      </c>
      <c r="X32">
        <v>0.12000000000000001</v>
      </c>
      <c r="Y32">
        <v>0</v>
      </c>
      <c r="Z32">
        <v>0.12000000000000001</v>
      </c>
      <c r="AA32">
        <v>5.4446000000000003</v>
      </c>
      <c r="AB32">
        <v>1.5</v>
      </c>
    </row>
    <row r="33" spans="1:28">
      <c r="A33" t="s">
        <v>171</v>
      </c>
      <c r="B33" t="s">
        <v>172</v>
      </c>
      <c r="C33">
        <v>425.99999999999994</v>
      </c>
      <c r="D33">
        <v>4.26</v>
      </c>
      <c r="E33">
        <v>2.84</v>
      </c>
      <c r="F33">
        <v>7.1</v>
      </c>
      <c r="G33">
        <v>4.263907716664983</v>
      </c>
      <c r="H33">
        <v>2.8409191229159592</v>
      </c>
      <c r="I33">
        <v>7.1048268395809417</v>
      </c>
      <c r="J33">
        <v>2.5008902162228566</v>
      </c>
      <c r="K33">
        <v>0.28988142409359313</v>
      </c>
      <c r="L33">
        <v>0.72496161738041576</v>
      </c>
      <c r="M33">
        <v>0.38600000000000001</v>
      </c>
      <c r="N33">
        <v>0.28988142409359313</v>
      </c>
      <c r="O33">
        <v>0</v>
      </c>
      <c r="P33">
        <v>0.74</v>
      </c>
      <c r="Q33">
        <v>0</v>
      </c>
      <c r="R33">
        <v>0.2</v>
      </c>
      <c r="S33">
        <v>0</v>
      </c>
      <c r="T33">
        <v>0.15</v>
      </c>
      <c r="U33">
        <v>0</v>
      </c>
      <c r="V33">
        <v>0.15</v>
      </c>
      <c r="W33">
        <v>0</v>
      </c>
      <c r="X33">
        <v>0.12000000000000001</v>
      </c>
      <c r="Y33">
        <v>0</v>
      </c>
      <c r="Z33">
        <v>0.12000000000000001</v>
      </c>
      <c r="AA33">
        <v>5.4446000000000003</v>
      </c>
      <c r="AB33">
        <v>1.8</v>
      </c>
    </row>
    <row r="34" spans="1:28">
      <c r="A34" t="s">
        <v>173</v>
      </c>
      <c r="B34" t="s">
        <v>174</v>
      </c>
      <c r="C34">
        <v>325</v>
      </c>
      <c r="D34">
        <v>3.25</v>
      </c>
      <c r="E34">
        <v>2.17</v>
      </c>
      <c r="F34">
        <v>5.41</v>
      </c>
      <c r="G34">
        <v>3.2494806217243921</v>
      </c>
      <c r="H34">
        <v>2.1650355146574558</v>
      </c>
      <c r="I34">
        <v>5.4145161363818479</v>
      </c>
      <c r="J34">
        <v>2.5008902162228566</v>
      </c>
      <c r="K34">
        <v>0.26509881529802687</v>
      </c>
      <c r="L34">
        <v>0.66298303351110555</v>
      </c>
      <c r="M34">
        <v>0.35299999999999998</v>
      </c>
      <c r="N34">
        <v>0.26509881529802687</v>
      </c>
      <c r="O34">
        <v>0</v>
      </c>
      <c r="P34">
        <v>0.74</v>
      </c>
      <c r="Q34">
        <v>0</v>
      </c>
      <c r="R34">
        <v>0.2</v>
      </c>
      <c r="S34">
        <v>0</v>
      </c>
      <c r="T34">
        <v>0.15</v>
      </c>
      <c r="U34">
        <v>0</v>
      </c>
      <c r="V34">
        <v>0.15</v>
      </c>
      <c r="W34">
        <v>0</v>
      </c>
      <c r="X34">
        <v>0.12000000000000001</v>
      </c>
      <c r="Y34">
        <v>0</v>
      </c>
      <c r="Z34">
        <v>0.12000000000000001</v>
      </c>
      <c r="AA34">
        <v>5.4446000000000003</v>
      </c>
      <c r="AB34">
        <v>1.5</v>
      </c>
    </row>
    <row r="35" spans="1:28">
      <c r="A35" t="s">
        <v>175</v>
      </c>
      <c r="B35" t="s">
        <v>176</v>
      </c>
      <c r="C35">
        <v>204</v>
      </c>
      <c r="D35">
        <v>2.04</v>
      </c>
      <c r="E35">
        <v>1.36</v>
      </c>
      <c r="F35">
        <v>3.41</v>
      </c>
      <c r="G35">
        <v>2.043601481005803</v>
      </c>
      <c r="H35">
        <v>1.3615929126040507</v>
      </c>
      <c r="I35">
        <v>3.4051943936098539</v>
      </c>
      <c r="J35">
        <v>2.500890216222857</v>
      </c>
      <c r="K35">
        <v>8.3359684130541026E-2</v>
      </c>
      <c r="L35">
        <v>0.2084734184694978</v>
      </c>
      <c r="M35">
        <v>0.111</v>
      </c>
      <c r="N35">
        <v>8.3359684130541026E-2</v>
      </c>
      <c r="O35">
        <v>0</v>
      </c>
      <c r="P35">
        <v>0.74</v>
      </c>
      <c r="Q35">
        <v>0</v>
      </c>
      <c r="R35">
        <v>0.2</v>
      </c>
      <c r="S35">
        <v>0</v>
      </c>
      <c r="T35">
        <v>0.15</v>
      </c>
      <c r="U35">
        <v>0</v>
      </c>
      <c r="V35">
        <v>0.15</v>
      </c>
      <c r="W35">
        <v>0</v>
      </c>
      <c r="X35">
        <v>0.12000000000000001</v>
      </c>
      <c r="Y35">
        <v>0</v>
      </c>
      <c r="Z35">
        <v>0.12000000000000001</v>
      </c>
      <c r="AA35">
        <v>10.8893</v>
      </c>
      <c r="AB35">
        <v>1.5</v>
      </c>
    </row>
    <row r="36" spans="1:28">
      <c r="A36" t="s">
        <v>177</v>
      </c>
      <c r="B36" t="s">
        <v>178</v>
      </c>
      <c r="C36">
        <v>387</v>
      </c>
      <c r="D36">
        <v>3.87</v>
      </c>
      <c r="E36">
        <v>2.58</v>
      </c>
      <c r="F36">
        <v>6.44</v>
      </c>
      <c r="G36">
        <v>3.866284907256119</v>
      </c>
      <c r="H36">
        <v>2.5759944767885945</v>
      </c>
      <c r="I36">
        <v>6.4422793840447135</v>
      </c>
      <c r="J36">
        <v>2.500890216222857</v>
      </c>
      <c r="K36">
        <v>0.15770751051723977</v>
      </c>
      <c r="L36">
        <v>0.39440917007742826</v>
      </c>
      <c r="M36">
        <v>0.21</v>
      </c>
      <c r="N36">
        <v>0.15770751051723977</v>
      </c>
      <c r="O36">
        <v>0</v>
      </c>
      <c r="P36">
        <v>0.74</v>
      </c>
      <c r="Q36">
        <v>0</v>
      </c>
      <c r="R36">
        <v>0.2</v>
      </c>
      <c r="S36">
        <v>0</v>
      </c>
      <c r="T36">
        <v>0.15</v>
      </c>
      <c r="U36">
        <v>0</v>
      </c>
      <c r="V36">
        <v>0.15</v>
      </c>
      <c r="W36">
        <v>0</v>
      </c>
      <c r="X36">
        <v>0.12000000000000001</v>
      </c>
      <c r="Y36">
        <v>0</v>
      </c>
      <c r="Z36">
        <v>0.12000000000000001</v>
      </c>
      <c r="AA36">
        <v>8.1669999999999998</v>
      </c>
      <c r="AB36">
        <v>2</v>
      </c>
    </row>
    <row r="37" spans="1:28">
      <c r="A37" t="s">
        <v>179</v>
      </c>
      <c r="B37" t="s">
        <v>180</v>
      </c>
      <c r="C37">
        <v>163</v>
      </c>
      <c r="D37">
        <v>1.63</v>
      </c>
      <c r="E37">
        <v>1.0900000000000001</v>
      </c>
      <c r="F37">
        <v>2.71</v>
      </c>
      <c r="G37">
        <v>1.6293429746323442</v>
      </c>
      <c r="H37">
        <v>1.0855843798707354</v>
      </c>
      <c r="I37">
        <v>2.7149273545030796</v>
      </c>
      <c r="J37">
        <v>2.500890216222857</v>
      </c>
      <c r="K37">
        <v>0.13292490172167351</v>
      </c>
      <c r="L37">
        <v>0.33243058620811811</v>
      </c>
      <c r="M37">
        <v>0.17699999999999999</v>
      </c>
      <c r="N37">
        <v>0.13292490172167351</v>
      </c>
      <c r="O37">
        <v>0</v>
      </c>
      <c r="P37">
        <v>0.74</v>
      </c>
      <c r="Q37">
        <v>0</v>
      </c>
      <c r="R37">
        <v>0.2</v>
      </c>
      <c r="S37">
        <v>0</v>
      </c>
      <c r="T37">
        <v>0.15</v>
      </c>
      <c r="U37">
        <v>0</v>
      </c>
      <c r="V37">
        <v>0.15</v>
      </c>
      <c r="W37">
        <v>0</v>
      </c>
      <c r="X37">
        <v>0.12000000000000001</v>
      </c>
      <c r="Y37">
        <v>0</v>
      </c>
      <c r="Z37">
        <v>0.12000000000000001</v>
      </c>
      <c r="AA37">
        <v>5.4446000000000003</v>
      </c>
      <c r="AB37">
        <v>1.5</v>
      </c>
    </row>
    <row r="38" spans="1:28">
      <c r="A38" t="s">
        <v>181</v>
      </c>
      <c r="B38" t="s">
        <v>182</v>
      </c>
      <c r="C38">
        <v>152</v>
      </c>
      <c r="D38">
        <v>1.52</v>
      </c>
      <c r="E38">
        <v>1.01</v>
      </c>
      <c r="F38">
        <v>2.54</v>
      </c>
      <c r="G38">
        <v>1.521947486662228</v>
      </c>
      <c r="H38">
        <v>1.0140298538905552</v>
      </c>
      <c r="I38">
        <v>2.5359773405527832</v>
      </c>
      <c r="J38">
        <v>2.5008902162228575</v>
      </c>
      <c r="K38">
        <v>0.37249012007881394</v>
      </c>
      <c r="L38">
        <v>0.93155689694478305</v>
      </c>
      <c r="M38">
        <v>0.496</v>
      </c>
      <c r="N38">
        <v>0.37249012007881394</v>
      </c>
      <c r="O38">
        <v>0</v>
      </c>
      <c r="P38">
        <v>0.74</v>
      </c>
      <c r="Q38">
        <v>0</v>
      </c>
      <c r="R38">
        <v>0.2</v>
      </c>
      <c r="S38">
        <v>0</v>
      </c>
      <c r="T38">
        <v>0.15</v>
      </c>
      <c r="U38">
        <v>0</v>
      </c>
      <c r="V38">
        <v>0.15</v>
      </c>
      <c r="W38">
        <v>0</v>
      </c>
      <c r="X38">
        <v>0.12000000000000001</v>
      </c>
      <c r="Y38">
        <v>0</v>
      </c>
      <c r="Z38">
        <v>0.12000000000000001</v>
      </c>
      <c r="AA38">
        <v>2.7223000000000002</v>
      </c>
      <c r="AB38">
        <v>1</v>
      </c>
    </row>
    <row r="39" spans="1:28">
      <c r="A39" t="s">
        <v>183</v>
      </c>
      <c r="B39" t="s">
        <v>184</v>
      </c>
      <c r="C39">
        <v>338</v>
      </c>
      <c r="D39">
        <v>3.38</v>
      </c>
      <c r="E39">
        <v>2.25</v>
      </c>
      <c r="F39">
        <v>5.63</v>
      </c>
      <c r="G39">
        <v>3.3814236498019663</v>
      </c>
      <c r="H39">
        <v>2.2529453608616774</v>
      </c>
      <c r="I39">
        <v>5.6343690106636437</v>
      </c>
      <c r="J39">
        <v>2.5008902162228575</v>
      </c>
      <c r="K39">
        <v>0.41379446807142439</v>
      </c>
      <c r="L39">
        <v>1.0348545367269668</v>
      </c>
      <c r="M39">
        <v>0.55100000000000005</v>
      </c>
      <c r="N39">
        <v>0.41379446807142439</v>
      </c>
      <c r="O39">
        <v>0</v>
      </c>
      <c r="P39">
        <v>0.74</v>
      </c>
      <c r="Q39">
        <v>0</v>
      </c>
      <c r="R39">
        <v>0.2</v>
      </c>
      <c r="S39">
        <v>0</v>
      </c>
      <c r="T39">
        <v>0.15</v>
      </c>
      <c r="U39">
        <v>0</v>
      </c>
      <c r="V39">
        <v>0.15</v>
      </c>
      <c r="W39">
        <v>0</v>
      </c>
      <c r="X39">
        <v>0.12000000000000001</v>
      </c>
      <c r="Y39">
        <v>0</v>
      </c>
      <c r="Z39">
        <v>0.12000000000000001</v>
      </c>
      <c r="AA39">
        <v>5.4446000000000003</v>
      </c>
      <c r="AB39">
        <v>1</v>
      </c>
    </row>
    <row r="40" spans="1:28">
      <c r="A40" t="s">
        <v>185</v>
      </c>
      <c r="B40" t="s">
        <v>186</v>
      </c>
      <c r="C40">
        <v>136</v>
      </c>
      <c r="D40">
        <v>1.36</v>
      </c>
      <c r="E40">
        <v>0.91</v>
      </c>
      <c r="F40">
        <v>2.27</v>
      </c>
      <c r="G40">
        <v>1.3623884759637681</v>
      </c>
      <c r="H40">
        <v>0.90772027243428743</v>
      </c>
      <c r="I40">
        <v>2.2701087483980555</v>
      </c>
      <c r="J40">
        <v>2.5008902162228566</v>
      </c>
      <c r="K40">
        <v>8.3359684130541026E-2</v>
      </c>
      <c r="L40">
        <v>0.2084734184694978</v>
      </c>
      <c r="M40">
        <v>0.111</v>
      </c>
      <c r="N40">
        <v>8.3359684130541026E-2</v>
      </c>
      <c r="O40">
        <v>0</v>
      </c>
      <c r="P40">
        <v>0.74</v>
      </c>
      <c r="Q40">
        <v>0</v>
      </c>
      <c r="R40">
        <v>0.2</v>
      </c>
      <c r="S40">
        <v>0</v>
      </c>
      <c r="T40">
        <v>0.15</v>
      </c>
      <c r="U40">
        <v>0</v>
      </c>
      <c r="V40">
        <v>0.15</v>
      </c>
      <c r="W40">
        <v>0</v>
      </c>
      <c r="X40">
        <v>0.12000000000000001</v>
      </c>
      <c r="Y40">
        <v>0</v>
      </c>
      <c r="Z40">
        <v>0.12000000000000001</v>
      </c>
      <c r="AA40">
        <v>5.4446000000000003</v>
      </c>
      <c r="AB40">
        <v>2</v>
      </c>
    </row>
    <row r="41" spans="1:28">
      <c r="A41" t="s">
        <v>187</v>
      </c>
      <c r="B41" t="s">
        <v>188</v>
      </c>
      <c r="C41">
        <v>75</v>
      </c>
      <c r="D41">
        <v>0.75</v>
      </c>
      <c r="E41">
        <v>0.5</v>
      </c>
      <c r="F41">
        <v>1.24</v>
      </c>
      <c r="G41">
        <v>0.74564522564568581</v>
      </c>
      <c r="H41">
        <v>0.49680197631121742</v>
      </c>
      <c r="I41">
        <v>1.2424472019569033</v>
      </c>
      <c r="J41">
        <v>2.500890216222857</v>
      </c>
      <c r="K41">
        <v>0.18249011931280601</v>
      </c>
      <c r="L41">
        <v>0.45638775394673842</v>
      </c>
      <c r="M41">
        <v>0.24299999999999999</v>
      </c>
      <c r="N41">
        <v>0.18249011931280601</v>
      </c>
      <c r="O41">
        <v>0</v>
      </c>
      <c r="P41">
        <v>0.74</v>
      </c>
      <c r="Q41">
        <v>0</v>
      </c>
      <c r="R41">
        <v>0.2</v>
      </c>
      <c r="S41">
        <v>0</v>
      </c>
      <c r="T41">
        <v>0.15</v>
      </c>
      <c r="U41">
        <v>0</v>
      </c>
      <c r="V41">
        <v>0.15</v>
      </c>
      <c r="W41">
        <v>0</v>
      </c>
      <c r="X41">
        <v>0.12000000000000001</v>
      </c>
      <c r="Y41">
        <v>0</v>
      </c>
      <c r="Z41">
        <v>0.12000000000000001</v>
      </c>
      <c r="AA41">
        <v>1.8149</v>
      </c>
      <c r="AB41">
        <v>1.5</v>
      </c>
    </row>
    <row r="42" spans="1:28">
      <c r="A42" t="s">
        <v>189</v>
      </c>
      <c r="B42" t="s">
        <v>118</v>
      </c>
      <c r="C42">
        <v>1217</v>
      </c>
      <c r="D42">
        <v>12.17</v>
      </c>
      <c r="E42">
        <v>8.11</v>
      </c>
      <c r="F42">
        <v>20.27</v>
      </c>
      <c r="G42">
        <v>12.165909841499253</v>
      </c>
      <c r="H42">
        <v>8.1057959536281103</v>
      </c>
      <c r="I42">
        <v>20.271705795127364</v>
      </c>
      <c r="J42">
        <v>2.500890216222857</v>
      </c>
      <c r="K42">
        <v>0.6203162080344764</v>
      </c>
      <c r="L42">
        <v>1.5513427356378846</v>
      </c>
      <c r="M42">
        <v>0.82599999999999996</v>
      </c>
      <c r="N42">
        <v>0.6203162080344764</v>
      </c>
      <c r="O42">
        <v>0</v>
      </c>
      <c r="P42">
        <v>0.74</v>
      </c>
      <c r="Q42">
        <v>0</v>
      </c>
      <c r="R42">
        <v>0.2</v>
      </c>
      <c r="S42">
        <v>0</v>
      </c>
      <c r="T42">
        <v>0.15</v>
      </c>
      <c r="U42">
        <v>0</v>
      </c>
      <c r="V42">
        <v>0.15</v>
      </c>
      <c r="W42">
        <v>0</v>
      </c>
      <c r="X42">
        <v>0.12000000000000001</v>
      </c>
      <c r="Y42">
        <v>0</v>
      </c>
      <c r="Z42">
        <v>0.12000000000000001</v>
      </c>
      <c r="AA42">
        <v>6.5335999999999999</v>
      </c>
      <c r="AB42">
        <v>2</v>
      </c>
    </row>
    <row r="43" spans="1:28">
      <c r="A43" t="s">
        <v>190</v>
      </c>
      <c r="B43" t="s">
        <v>191</v>
      </c>
      <c r="C43">
        <v>221</v>
      </c>
      <c r="D43">
        <v>2.21</v>
      </c>
      <c r="E43">
        <v>1.47</v>
      </c>
      <c r="F43">
        <v>3.68</v>
      </c>
      <c r="G43">
        <v>2.2092786096709758</v>
      </c>
      <c r="H43">
        <v>1.471978820163709</v>
      </c>
      <c r="I43">
        <v>3.6812574298346847</v>
      </c>
      <c r="J43">
        <v>2.5008902162228575</v>
      </c>
      <c r="K43">
        <v>0.10814229292610726</v>
      </c>
      <c r="L43">
        <v>0.27045200233880795</v>
      </c>
      <c r="M43">
        <v>0.14399999999999999</v>
      </c>
      <c r="N43">
        <v>0.10814229292610726</v>
      </c>
      <c r="O43">
        <v>0</v>
      </c>
      <c r="P43">
        <v>0.74</v>
      </c>
      <c r="Q43">
        <v>0</v>
      </c>
      <c r="R43">
        <v>0.2</v>
      </c>
      <c r="S43">
        <v>0</v>
      </c>
      <c r="T43">
        <v>0.15</v>
      </c>
      <c r="U43">
        <v>0</v>
      </c>
      <c r="V43">
        <v>0.15</v>
      </c>
      <c r="W43">
        <v>0</v>
      </c>
      <c r="X43">
        <v>0.12000000000000001</v>
      </c>
      <c r="Y43">
        <v>0</v>
      </c>
      <c r="Z43">
        <v>0.12000000000000001</v>
      </c>
      <c r="AA43">
        <v>5.4446000000000003</v>
      </c>
      <c r="AB43">
        <v>2.5</v>
      </c>
    </row>
    <row r="44" spans="1:28">
      <c r="A44" t="s">
        <v>192</v>
      </c>
      <c r="B44" t="s">
        <v>193</v>
      </c>
      <c r="C44">
        <v>102</v>
      </c>
      <c r="D44">
        <v>1.02</v>
      </c>
      <c r="E44">
        <v>0.68</v>
      </c>
      <c r="F44">
        <v>1.7</v>
      </c>
      <c r="G44">
        <v>1.0187229144593943</v>
      </c>
      <c r="H44">
        <v>0.67874578929771034</v>
      </c>
      <c r="I44">
        <v>1.6974687037571046</v>
      </c>
      <c r="J44">
        <v>2.500890216222857</v>
      </c>
      <c r="K44">
        <v>0.12466403212315144</v>
      </c>
      <c r="L44">
        <v>0.31177105825168139</v>
      </c>
      <c r="M44">
        <v>0.16600000000000001</v>
      </c>
      <c r="N44">
        <v>0.12466403212315144</v>
      </c>
      <c r="O44">
        <v>0</v>
      </c>
      <c r="P44">
        <v>0.74</v>
      </c>
      <c r="Q44">
        <v>0</v>
      </c>
      <c r="R44">
        <v>0.2</v>
      </c>
      <c r="S44">
        <v>0</v>
      </c>
      <c r="T44">
        <v>0.15</v>
      </c>
      <c r="U44">
        <v>0</v>
      </c>
      <c r="V44">
        <v>0.15</v>
      </c>
      <c r="W44">
        <v>0</v>
      </c>
      <c r="X44">
        <v>0.12000000000000001</v>
      </c>
      <c r="Y44">
        <v>0</v>
      </c>
      <c r="Z44">
        <v>0.12000000000000001</v>
      </c>
      <c r="AA44">
        <v>5.4446000000000003</v>
      </c>
      <c r="AB44">
        <v>1</v>
      </c>
    </row>
    <row r="45" spans="1:28">
      <c r="A45" t="s">
        <v>194</v>
      </c>
      <c r="B45" t="s">
        <v>195</v>
      </c>
      <c r="C45">
        <v>284</v>
      </c>
      <c r="D45">
        <v>2.84</v>
      </c>
      <c r="E45">
        <v>1.9</v>
      </c>
      <c r="F45">
        <v>4.74</v>
      </c>
      <c r="G45">
        <v>2.8444462099513808</v>
      </c>
      <c r="H45">
        <v>1.8951727309607755</v>
      </c>
      <c r="I45">
        <v>4.7396189409121563</v>
      </c>
      <c r="J45">
        <v>2.500890216222857</v>
      </c>
      <c r="K45">
        <v>0.23205533690393851</v>
      </c>
      <c r="L45">
        <v>0.58034492168535867</v>
      </c>
      <c r="M45">
        <v>0.309</v>
      </c>
      <c r="N45">
        <v>0.23205533690393851</v>
      </c>
      <c r="O45">
        <v>0</v>
      </c>
      <c r="P45">
        <v>0.74</v>
      </c>
      <c r="Q45">
        <v>0</v>
      </c>
      <c r="R45">
        <v>0.2</v>
      </c>
      <c r="S45">
        <v>0</v>
      </c>
      <c r="T45">
        <v>0.15</v>
      </c>
      <c r="U45">
        <v>0</v>
      </c>
      <c r="V45">
        <v>0.15</v>
      </c>
      <c r="W45">
        <v>0</v>
      </c>
      <c r="X45">
        <v>0.12000000000000001</v>
      </c>
      <c r="Y45">
        <v>0</v>
      </c>
      <c r="Z45">
        <v>0.12000000000000001</v>
      </c>
      <c r="AA45">
        <v>5.4446000000000003</v>
      </c>
      <c r="AB45">
        <v>1.5</v>
      </c>
    </row>
    <row r="46" spans="1:28">
      <c r="A46" t="s">
        <v>196</v>
      </c>
      <c r="B46" t="s">
        <v>197</v>
      </c>
      <c r="C46">
        <v>325</v>
      </c>
      <c r="D46">
        <v>3.25</v>
      </c>
      <c r="E46">
        <v>2.17</v>
      </c>
      <c r="F46">
        <v>5.41</v>
      </c>
      <c r="G46">
        <v>3.2494806217243921</v>
      </c>
      <c r="H46">
        <v>2.1650355146574558</v>
      </c>
      <c r="I46">
        <v>5.4145161363818479</v>
      </c>
      <c r="J46">
        <v>2.5008902162228566</v>
      </c>
      <c r="K46">
        <v>0.26509881529802687</v>
      </c>
      <c r="L46">
        <v>0.66298303351110555</v>
      </c>
      <c r="M46">
        <v>0.35299999999999998</v>
      </c>
      <c r="N46">
        <v>0.26509881529802687</v>
      </c>
      <c r="O46">
        <v>0</v>
      </c>
      <c r="P46">
        <v>0.74</v>
      </c>
      <c r="Q46">
        <v>0</v>
      </c>
      <c r="R46">
        <v>0.2</v>
      </c>
      <c r="S46">
        <v>0</v>
      </c>
      <c r="T46">
        <v>0.15</v>
      </c>
      <c r="U46">
        <v>0</v>
      </c>
      <c r="V46">
        <v>0.15</v>
      </c>
      <c r="W46">
        <v>0</v>
      </c>
      <c r="X46">
        <v>0.12000000000000001</v>
      </c>
      <c r="Y46">
        <v>0</v>
      </c>
      <c r="Z46">
        <v>0.12000000000000001</v>
      </c>
      <c r="AA46">
        <v>5.4446000000000003</v>
      </c>
      <c r="AB46">
        <v>1.5</v>
      </c>
    </row>
    <row r="47" spans="1:28">
      <c r="A47" t="s">
        <v>198</v>
      </c>
      <c r="B47" t="s">
        <v>199</v>
      </c>
      <c r="C47">
        <v>771</v>
      </c>
      <c r="D47">
        <v>7.71</v>
      </c>
      <c r="E47">
        <v>5.14</v>
      </c>
      <c r="F47">
        <v>12.85</v>
      </c>
      <c r="G47">
        <v>7.714064478767825</v>
      </c>
      <c r="H47">
        <v>5.1396593804049511</v>
      </c>
      <c r="I47">
        <v>12.853723859172776</v>
      </c>
      <c r="J47">
        <v>2.5008902162228575</v>
      </c>
      <c r="K47">
        <v>0.31466403288915934</v>
      </c>
      <c r="L47">
        <v>0.78694020124972597</v>
      </c>
      <c r="M47">
        <v>0.41899999999999998</v>
      </c>
      <c r="N47">
        <v>0.31466403288915934</v>
      </c>
      <c r="O47">
        <v>0</v>
      </c>
      <c r="P47">
        <v>0.74</v>
      </c>
      <c r="Q47">
        <v>0</v>
      </c>
      <c r="R47">
        <v>0.2</v>
      </c>
      <c r="S47">
        <v>0</v>
      </c>
      <c r="T47">
        <v>0.15</v>
      </c>
      <c r="U47">
        <v>0</v>
      </c>
      <c r="V47">
        <v>0.15</v>
      </c>
      <c r="W47">
        <v>0</v>
      </c>
      <c r="X47">
        <v>0.12000000000000001</v>
      </c>
      <c r="Y47">
        <v>0</v>
      </c>
      <c r="Z47">
        <v>0.12000000000000001</v>
      </c>
      <c r="AA47">
        <v>5.4446000000000003</v>
      </c>
      <c r="AB47">
        <v>3</v>
      </c>
    </row>
    <row r="48" spans="1:28">
      <c r="A48" t="s">
        <v>200</v>
      </c>
      <c r="B48" t="s">
        <v>201</v>
      </c>
      <c r="C48">
        <v>284</v>
      </c>
      <c r="D48">
        <v>2.84</v>
      </c>
      <c r="E48">
        <v>1.9</v>
      </c>
      <c r="F48">
        <v>4.74</v>
      </c>
      <c r="G48">
        <v>2.8444462099513808</v>
      </c>
      <c r="H48">
        <v>1.8951727309607755</v>
      </c>
      <c r="I48">
        <v>4.7396189409121563</v>
      </c>
      <c r="J48">
        <v>2.500890216222857</v>
      </c>
      <c r="K48">
        <v>0.23205533690393851</v>
      </c>
      <c r="L48">
        <v>0.58034492168535867</v>
      </c>
      <c r="M48">
        <v>0.309</v>
      </c>
      <c r="N48">
        <v>0.23205533690393851</v>
      </c>
      <c r="O48">
        <v>0</v>
      </c>
      <c r="P48">
        <v>0.74</v>
      </c>
      <c r="Q48">
        <v>0</v>
      </c>
      <c r="R48">
        <v>0.2</v>
      </c>
      <c r="S48">
        <v>0</v>
      </c>
      <c r="T48">
        <v>0.15</v>
      </c>
      <c r="U48">
        <v>0</v>
      </c>
      <c r="V48">
        <v>0.15</v>
      </c>
      <c r="W48">
        <v>0</v>
      </c>
      <c r="X48">
        <v>0.12000000000000001</v>
      </c>
      <c r="Y48">
        <v>0</v>
      </c>
      <c r="Z48">
        <v>0.12000000000000001</v>
      </c>
      <c r="AA48">
        <v>5.4446000000000003</v>
      </c>
      <c r="AB48">
        <v>1.5</v>
      </c>
    </row>
    <row r="49" spans="1:28">
      <c r="A49" t="s">
        <v>202</v>
      </c>
      <c r="B49" t="s">
        <v>203</v>
      </c>
      <c r="C49">
        <v>163</v>
      </c>
      <c r="D49">
        <v>1.63</v>
      </c>
      <c r="E49">
        <v>1.0900000000000001</v>
      </c>
      <c r="F49">
        <v>2.72</v>
      </c>
      <c r="G49">
        <v>1.6324114171457764</v>
      </c>
      <c r="H49">
        <v>1.0876287948987406</v>
      </c>
      <c r="I49">
        <v>2.7200402120445171</v>
      </c>
      <c r="J49">
        <v>2.500890216222857</v>
      </c>
      <c r="K49">
        <v>9.9881423327585192E-2</v>
      </c>
      <c r="L49">
        <v>0.24979247438237126</v>
      </c>
      <c r="M49">
        <v>0.13300000000000001</v>
      </c>
      <c r="N49">
        <v>9.9881423327585192E-2</v>
      </c>
      <c r="O49">
        <v>0</v>
      </c>
      <c r="P49">
        <v>0.74</v>
      </c>
      <c r="Q49">
        <v>0</v>
      </c>
      <c r="R49">
        <v>0.2</v>
      </c>
      <c r="S49">
        <v>0</v>
      </c>
      <c r="T49">
        <v>0.15</v>
      </c>
      <c r="U49">
        <v>0</v>
      </c>
      <c r="V49">
        <v>0.15</v>
      </c>
      <c r="W49">
        <v>0</v>
      </c>
      <c r="X49">
        <v>0.12000000000000001</v>
      </c>
      <c r="Y49">
        <v>0</v>
      </c>
      <c r="Z49">
        <v>0.12000000000000001</v>
      </c>
      <c r="AA49">
        <v>5.4446000000000003</v>
      </c>
      <c r="AB49">
        <v>2</v>
      </c>
    </row>
    <row r="50" spans="1:28">
      <c r="A50" t="s">
        <v>204</v>
      </c>
      <c r="B50" t="s">
        <v>205</v>
      </c>
      <c r="C50">
        <v>495</v>
      </c>
      <c r="D50">
        <v>4.95</v>
      </c>
      <c r="E50">
        <v>3.3</v>
      </c>
      <c r="F50">
        <v>8.25</v>
      </c>
      <c r="G50">
        <v>4.9487840856629859</v>
      </c>
      <c r="H50">
        <v>3.2972325571667089</v>
      </c>
      <c r="I50">
        <v>8.2460166428296944</v>
      </c>
      <c r="J50">
        <v>2.500890216222857</v>
      </c>
      <c r="K50">
        <v>0.50466403365516732</v>
      </c>
      <c r="L50">
        <v>1.2621093442477704</v>
      </c>
      <c r="M50">
        <v>0.67200000000000004</v>
      </c>
      <c r="N50">
        <v>0.50466403365516732</v>
      </c>
      <c r="O50">
        <v>0</v>
      </c>
      <c r="P50">
        <v>0.74</v>
      </c>
      <c r="Q50">
        <v>0</v>
      </c>
      <c r="R50">
        <v>0.2</v>
      </c>
      <c r="S50">
        <v>0</v>
      </c>
      <c r="T50">
        <v>0.15</v>
      </c>
      <c r="U50">
        <v>0</v>
      </c>
      <c r="V50">
        <v>0.15</v>
      </c>
      <c r="W50">
        <v>0</v>
      </c>
      <c r="X50">
        <v>0.12000000000000001</v>
      </c>
      <c r="Y50">
        <v>0</v>
      </c>
      <c r="Z50">
        <v>0.12000000000000001</v>
      </c>
      <c r="AA50">
        <v>5.4446000000000003</v>
      </c>
      <c r="AB50">
        <v>1.2</v>
      </c>
    </row>
    <row r="51" spans="1:28">
      <c r="A51" t="s">
        <v>206</v>
      </c>
      <c r="B51" t="s">
        <v>207</v>
      </c>
      <c r="C51">
        <v>244</v>
      </c>
      <c r="D51">
        <v>2.44</v>
      </c>
      <c r="E51">
        <v>1.63</v>
      </c>
      <c r="F51">
        <v>4.0599999999999996</v>
      </c>
      <c r="G51">
        <v>2.4394117981783698</v>
      </c>
      <c r="H51">
        <v>1.6253099472640957</v>
      </c>
      <c r="I51">
        <v>4.0647217454424656</v>
      </c>
      <c r="J51">
        <v>2.5008902162228575</v>
      </c>
      <c r="K51">
        <v>0.1990118585098502</v>
      </c>
      <c r="L51">
        <v>0.49770680985961196</v>
      </c>
      <c r="M51">
        <v>0.26500000000000001</v>
      </c>
      <c r="N51">
        <v>0.1990118585098502</v>
      </c>
      <c r="O51">
        <v>0</v>
      </c>
      <c r="P51">
        <v>0.74</v>
      </c>
      <c r="Q51">
        <v>0</v>
      </c>
      <c r="R51">
        <v>0.2</v>
      </c>
      <c r="S51">
        <v>0</v>
      </c>
      <c r="T51">
        <v>0.15</v>
      </c>
      <c r="U51">
        <v>0</v>
      </c>
      <c r="V51">
        <v>0.15</v>
      </c>
      <c r="W51">
        <v>0</v>
      </c>
      <c r="X51">
        <v>0.12000000000000001</v>
      </c>
      <c r="Y51">
        <v>0</v>
      </c>
      <c r="Z51">
        <v>0.12000000000000001</v>
      </c>
      <c r="AA51">
        <v>5.4446000000000003</v>
      </c>
      <c r="AB51">
        <v>1.5</v>
      </c>
    </row>
    <row r="52" spans="1:28">
      <c r="A52" t="s">
        <v>208</v>
      </c>
      <c r="B52" t="s">
        <v>209</v>
      </c>
      <c r="C52">
        <v>269</v>
      </c>
      <c r="D52">
        <v>2.69</v>
      </c>
      <c r="E52">
        <v>1.79</v>
      </c>
      <c r="F52">
        <v>4.4800000000000004</v>
      </c>
      <c r="G52">
        <v>2.6879556417663517</v>
      </c>
      <c r="H52">
        <v>1.790907564532513</v>
      </c>
      <c r="I52">
        <v>4.4788632062988647</v>
      </c>
      <c r="J52">
        <v>2.5008902162228561</v>
      </c>
      <c r="K52">
        <v>0.4385770768669906</v>
      </c>
      <c r="L52">
        <v>1.0968331205962765</v>
      </c>
      <c r="M52">
        <v>0.58399999999999996</v>
      </c>
      <c r="N52">
        <v>0.4385770768669906</v>
      </c>
      <c r="O52">
        <v>0</v>
      </c>
      <c r="P52">
        <v>0.74</v>
      </c>
      <c r="Q52">
        <v>0</v>
      </c>
      <c r="R52">
        <v>0.2</v>
      </c>
      <c r="S52">
        <v>0</v>
      </c>
      <c r="T52">
        <v>0.15</v>
      </c>
      <c r="U52">
        <v>0</v>
      </c>
      <c r="V52">
        <v>0.15</v>
      </c>
      <c r="W52">
        <v>0</v>
      </c>
      <c r="X52">
        <v>0.12000000000000001</v>
      </c>
      <c r="Y52">
        <v>0</v>
      </c>
      <c r="Z52">
        <v>0.12000000000000001</v>
      </c>
      <c r="AA52">
        <v>2.7223000000000002</v>
      </c>
      <c r="AB52">
        <v>1.5</v>
      </c>
    </row>
    <row r="53" spans="1:28">
      <c r="A53" t="s">
        <v>210</v>
      </c>
      <c r="B53" t="s">
        <v>211</v>
      </c>
      <c r="C53">
        <v>112.00000000000001</v>
      </c>
      <c r="D53">
        <v>1.1200000000000001</v>
      </c>
      <c r="E53">
        <v>0.75</v>
      </c>
      <c r="F53">
        <v>1.87</v>
      </c>
      <c r="G53">
        <v>1.123049959916079</v>
      </c>
      <c r="H53">
        <v>0.74825590024988553</v>
      </c>
      <c r="I53">
        <v>1.8713058601659647</v>
      </c>
      <c r="J53">
        <v>2.500890216222857</v>
      </c>
      <c r="K53">
        <v>9.1620553729063109E-2</v>
      </c>
      <c r="L53">
        <v>0.22913294642593449</v>
      </c>
      <c r="M53">
        <v>0.122</v>
      </c>
      <c r="N53">
        <v>9.1620553729063109E-2</v>
      </c>
      <c r="O53">
        <v>0</v>
      </c>
      <c r="P53">
        <v>0.74</v>
      </c>
      <c r="Q53">
        <v>0</v>
      </c>
      <c r="R53">
        <v>0.2</v>
      </c>
      <c r="S53">
        <v>0</v>
      </c>
      <c r="T53">
        <v>0.15</v>
      </c>
      <c r="U53">
        <v>0</v>
      </c>
      <c r="V53">
        <v>0.15</v>
      </c>
      <c r="W53">
        <v>0</v>
      </c>
      <c r="X53">
        <v>0.12000000000000001</v>
      </c>
      <c r="Y53">
        <v>0</v>
      </c>
      <c r="Z53">
        <v>0.12000000000000001</v>
      </c>
      <c r="AA53">
        <v>5.4446000000000003</v>
      </c>
      <c r="AB53">
        <v>1.5</v>
      </c>
    </row>
    <row r="54" spans="1:28">
      <c r="A54" t="s">
        <v>212</v>
      </c>
      <c r="B54" t="s">
        <v>213</v>
      </c>
      <c r="C54">
        <v>202.99999999999997</v>
      </c>
      <c r="D54">
        <v>2.0299999999999998</v>
      </c>
      <c r="E54">
        <v>1.36</v>
      </c>
      <c r="F54">
        <v>3.39</v>
      </c>
      <c r="G54">
        <v>2.0343773864053567</v>
      </c>
      <c r="H54">
        <v>1.3554471635674157</v>
      </c>
      <c r="I54">
        <v>3.3898245499727722</v>
      </c>
      <c r="J54">
        <v>2.500890216222857</v>
      </c>
      <c r="K54">
        <v>0.16596838011576187</v>
      </c>
      <c r="L54">
        <v>0.41506869803386498</v>
      </c>
      <c r="M54">
        <v>0.221</v>
      </c>
      <c r="N54">
        <v>0.16596838011576187</v>
      </c>
      <c r="O54">
        <v>0</v>
      </c>
      <c r="P54">
        <v>0.74</v>
      </c>
      <c r="Q54">
        <v>0</v>
      </c>
      <c r="R54">
        <v>0.2</v>
      </c>
      <c r="S54">
        <v>0</v>
      </c>
      <c r="T54">
        <v>0.15</v>
      </c>
      <c r="U54">
        <v>0</v>
      </c>
      <c r="V54">
        <v>0.15</v>
      </c>
      <c r="W54">
        <v>0</v>
      </c>
      <c r="X54">
        <v>0.12000000000000001</v>
      </c>
      <c r="Y54">
        <v>0</v>
      </c>
      <c r="Z54">
        <v>0.12000000000000001</v>
      </c>
      <c r="AA54">
        <v>5.4446000000000003</v>
      </c>
      <c r="AB54">
        <v>1.5</v>
      </c>
    </row>
    <row r="55" spans="1:28">
      <c r="A55" t="s">
        <v>214</v>
      </c>
      <c r="B55" t="s">
        <v>215</v>
      </c>
      <c r="C55">
        <v>405.99999999999994</v>
      </c>
      <c r="D55">
        <v>4.0599999999999996</v>
      </c>
      <c r="E55">
        <v>2.7</v>
      </c>
      <c r="F55">
        <v>6.76</v>
      </c>
      <c r="G55">
        <v>4.0595494452704184</v>
      </c>
      <c r="H55">
        <v>2.7047610820508159</v>
      </c>
      <c r="I55">
        <v>6.7643105273212338</v>
      </c>
      <c r="J55">
        <v>2.500890216222857</v>
      </c>
      <c r="K55">
        <v>0.33118577208620353</v>
      </c>
      <c r="L55">
        <v>0.8282592571625994</v>
      </c>
      <c r="M55">
        <v>0.441</v>
      </c>
      <c r="N55">
        <v>0.33118577208620353</v>
      </c>
      <c r="O55">
        <v>0</v>
      </c>
      <c r="P55">
        <v>0.74</v>
      </c>
      <c r="Q55">
        <v>0</v>
      </c>
      <c r="R55">
        <v>0.2</v>
      </c>
      <c r="S55">
        <v>0</v>
      </c>
      <c r="T55">
        <v>0.15</v>
      </c>
      <c r="U55">
        <v>0</v>
      </c>
      <c r="V55">
        <v>0.15</v>
      </c>
      <c r="W55">
        <v>0</v>
      </c>
      <c r="X55">
        <v>0.12000000000000001</v>
      </c>
      <c r="Y55">
        <v>0</v>
      </c>
      <c r="Z55">
        <v>0.12000000000000001</v>
      </c>
      <c r="AA55">
        <v>5.4446000000000003</v>
      </c>
      <c r="AB55">
        <v>1.5</v>
      </c>
    </row>
    <row r="56" spans="1:28">
      <c r="A56" t="s">
        <v>216</v>
      </c>
      <c r="B56" t="s">
        <v>217</v>
      </c>
      <c r="C56">
        <v>41</v>
      </c>
      <c r="D56">
        <v>0.41</v>
      </c>
      <c r="E56">
        <v>0.28000000000000003</v>
      </c>
      <c r="F56">
        <v>0.69</v>
      </c>
      <c r="G56">
        <v>0.41423973931330799</v>
      </c>
      <c r="H56">
        <v>0.27599602878069546</v>
      </c>
      <c r="I56">
        <v>0.69023576809400344</v>
      </c>
      <c r="J56">
        <v>2.5008902162228575</v>
      </c>
      <c r="K56">
        <v>3.379446653940852E-2</v>
      </c>
      <c r="L56">
        <v>8.4516250730877485E-2</v>
      </c>
      <c r="M56">
        <v>4.4999999999999998E-2</v>
      </c>
      <c r="N56">
        <v>3.379446653940852E-2</v>
      </c>
      <c r="O56">
        <v>0</v>
      </c>
      <c r="P56">
        <v>0.74</v>
      </c>
      <c r="Q56">
        <v>0</v>
      </c>
      <c r="R56">
        <v>0.2</v>
      </c>
      <c r="S56">
        <v>0</v>
      </c>
      <c r="T56">
        <v>0.15</v>
      </c>
      <c r="U56">
        <v>0</v>
      </c>
      <c r="V56">
        <v>0.15</v>
      </c>
      <c r="W56">
        <v>0</v>
      </c>
      <c r="X56">
        <v>0.12000000000000001</v>
      </c>
      <c r="Y56">
        <v>0</v>
      </c>
      <c r="Z56">
        <v>0.12000000000000001</v>
      </c>
      <c r="AA56">
        <v>5.4446000000000003</v>
      </c>
      <c r="AB56">
        <v>1.5</v>
      </c>
    </row>
    <row r="57" spans="1:28">
      <c r="A57" t="s">
        <v>218</v>
      </c>
      <c r="B57" t="s">
        <v>219</v>
      </c>
      <c r="C57">
        <v>254</v>
      </c>
      <c r="D57">
        <v>2.54</v>
      </c>
      <c r="E57">
        <v>1.69</v>
      </c>
      <c r="F57">
        <v>4.2300000000000004</v>
      </c>
      <c r="G57">
        <v>2.5406704011216221</v>
      </c>
      <c r="H57">
        <v>1.6927756431882659</v>
      </c>
      <c r="I57">
        <v>4.233446044309888</v>
      </c>
      <c r="J57">
        <v>2.500890216222857</v>
      </c>
      <c r="K57">
        <v>0.2072727281083723</v>
      </c>
      <c r="L57">
        <v>0.51836633781604868</v>
      </c>
      <c r="M57">
        <v>0.27600000000000002</v>
      </c>
      <c r="N57">
        <v>0.2072727281083723</v>
      </c>
      <c r="O57">
        <v>0</v>
      </c>
      <c r="P57">
        <v>0.74</v>
      </c>
      <c r="Q57">
        <v>0</v>
      </c>
      <c r="R57">
        <v>0.2</v>
      </c>
      <c r="S57">
        <v>0</v>
      </c>
      <c r="T57">
        <v>0.15</v>
      </c>
      <c r="U57">
        <v>0</v>
      </c>
      <c r="V57">
        <v>0.15</v>
      </c>
      <c r="W57">
        <v>0</v>
      </c>
      <c r="X57">
        <v>0.12000000000000001</v>
      </c>
      <c r="Y57">
        <v>0</v>
      </c>
      <c r="Z57">
        <v>0.12000000000000001</v>
      </c>
      <c r="AA57">
        <v>5.4446000000000003</v>
      </c>
      <c r="AB57">
        <v>1.5</v>
      </c>
    </row>
    <row r="58" spans="1:28">
      <c r="A58" t="s">
        <v>220</v>
      </c>
      <c r="B58" t="s">
        <v>221</v>
      </c>
      <c r="C58">
        <v>405.99999999999994</v>
      </c>
      <c r="D58">
        <v>4.0599999999999996</v>
      </c>
      <c r="E58">
        <v>2.7</v>
      </c>
      <c r="F58">
        <v>6.76</v>
      </c>
      <c r="G58">
        <v>4.0595494452704184</v>
      </c>
      <c r="H58">
        <v>2.7047610820508159</v>
      </c>
      <c r="I58">
        <v>6.7643105273212338</v>
      </c>
      <c r="J58">
        <v>2.500890216222857</v>
      </c>
      <c r="K58">
        <v>0.33118577208620353</v>
      </c>
      <c r="L58">
        <v>0.8282592571625994</v>
      </c>
      <c r="M58">
        <v>0.441</v>
      </c>
      <c r="N58">
        <v>0.33118577208620353</v>
      </c>
      <c r="O58">
        <v>0</v>
      </c>
      <c r="P58">
        <v>0.74</v>
      </c>
      <c r="Q58">
        <v>0</v>
      </c>
      <c r="R58">
        <v>0.2</v>
      </c>
      <c r="S58">
        <v>0</v>
      </c>
      <c r="T58">
        <v>0.15</v>
      </c>
      <c r="U58">
        <v>0</v>
      </c>
      <c r="V58">
        <v>0.15</v>
      </c>
      <c r="W58">
        <v>0</v>
      </c>
      <c r="X58">
        <v>0.12000000000000001</v>
      </c>
      <c r="Y58">
        <v>0</v>
      </c>
      <c r="Z58">
        <v>0.12000000000000001</v>
      </c>
      <c r="AA58">
        <v>5.4446000000000003</v>
      </c>
      <c r="AB58">
        <v>1.5</v>
      </c>
    </row>
    <row r="59" spans="1:28">
      <c r="A59" t="s">
        <v>222</v>
      </c>
      <c r="B59" t="s">
        <v>223</v>
      </c>
      <c r="C59">
        <v>172</v>
      </c>
      <c r="D59">
        <v>1.72</v>
      </c>
      <c r="E59">
        <v>1.1499999999999999</v>
      </c>
      <c r="F59">
        <v>2.87</v>
      </c>
      <c r="G59">
        <v>1.7232584158055841</v>
      </c>
      <c r="H59">
        <v>1.1481575382257736</v>
      </c>
      <c r="I59">
        <v>2.8714159540313577</v>
      </c>
      <c r="J59">
        <v>2.5008902162228566</v>
      </c>
      <c r="K59">
        <v>5.8577075334974776E-2</v>
      </c>
      <c r="L59">
        <v>0.14649483460018764</v>
      </c>
      <c r="M59">
        <v>7.8E-2</v>
      </c>
      <c r="N59">
        <v>5.8577075334974776E-2</v>
      </c>
      <c r="O59">
        <v>0</v>
      </c>
      <c r="P59">
        <v>0.74</v>
      </c>
      <c r="Q59">
        <v>0</v>
      </c>
      <c r="R59">
        <v>0.2</v>
      </c>
      <c r="S59">
        <v>0</v>
      </c>
      <c r="T59">
        <v>0.15</v>
      </c>
      <c r="U59">
        <v>0</v>
      </c>
      <c r="V59">
        <v>0.15</v>
      </c>
      <c r="W59">
        <v>0</v>
      </c>
      <c r="X59">
        <v>0.12000000000000001</v>
      </c>
      <c r="Y59">
        <v>0</v>
      </c>
      <c r="Z59">
        <v>0.12000000000000001</v>
      </c>
      <c r="AA59">
        <v>6.5335999999999999</v>
      </c>
      <c r="AB59">
        <v>3</v>
      </c>
    </row>
    <row r="60" spans="1:28">
      <c r="A60" t="s">
        <v>224</v>
      </c>
      <c r="B60" t="s">
        <v>225</v>
      </c>
      <c r="C60">
        <v>202.99999999999997</v>
      </c>
      <c r="D60">
        <v>2.0299999999999998</v>
      </c>
      <c r="E60">
        <v>1.35</v>
      </c>
      <c r="F60">
        <v>3.38</v>
      </c>
      <c r="G60">
        <v>2.0313089438919247</v>
      </c>
      <c r="H60">
        <v>1.3534027485394104</v>
      </c>
      <c r="I60">
        <v>3.3847116924313352</v>
      </c>
      <c r="J60">
        <v>2.500890216222857</v>
      </c>
      <c r="K60">
        <v>0.2485770761009827</v>
      </c>
      <c r="L60">
        <v>0.62166397759823222</v>
      </c>
      <c r="M60">
        <v>0.33100000000000002</v>
      </c>
      <c r="N60">
        <v>0.2485770761009827</v>
      </c>
      <c r="O60">
        <v>0</v>
      </c>
      <c r="P60">
        <v>0.74</v>
      </c>
      <c r="Q60">
        <v>0</v>
      </c>
      <c r="R60">
        <v>0.2</v>
      </c>
      <c r="S60">
        <v>0</v>
      </c>
      <c r="T60">
        <v>0.15</v>
      </c>
      <c r="U60">
        <v>0</v>
      </c>
      <c r="V60">
        <v>0.15</v>
      </c>
      <c r="W60">
        <v>0</v>
      </c>
      <c r="X60">
        <v>0.12000000000000001</v>
      </c>
      <c r="Y60">
        <v>0</v>
      </c>
      <c r="Z60">
        <v>0.12000000000000001</v>
      </c>
      <c r="AA60">
        <v>5.4446000000000003</v>
      </c>
      <c r="AB60">
        <v>1</v>
      </c>
    </row>
    <row r="61" spans="1:28">
      <c r="A61" t="s">
        <v>226</v>
      </c>
      <c r="B61" t="s">
        <v>227</v>
      </c>
      <c r="C61">
        <v>169</v>
      </c>
      <c r="D61">
        <v>1.69</v>
      </c>
      <c r="E61">
        <v>1.1299999999999999</v>
      </c>
      <c r="F61">
        <v>2.82</v>
      </c>
      <c r="G61">
        <v>1.6937802674144149</v>
      </c>
      <c r="H61">
        <v>1.1285170954588439</v>
      </c>
      <c r="I61">
        <v>2.8222973628732588</v>
      </c>
      <c r="J61">
        <v>2.500890216222857</v>
      </c>
      <c r="K61">
        <v>0.2072727281083723</v>
      </c>
      <c r="L61">
        <v>0.51836633781604868</v>
      </c>
      <c r="M61">
        <v>0.27600000000000002</v>
      </c>
      <c r="N61">
        <v>0.2072727281083723</v>
      </c>
      <c r="O61">
        <v>0</v>
      </c>
      <c r="P61">
        <v>0.74</v>
      </c>
      <c r="Q61">
        <v>0</v>
      </c>
      <c r="R61">
        <v>0.2</v>
      </c>
      <c r="S61">
        <v>0</v>
      </c>
      <c r="T61">
        <v>0.15</v>
      </c>
      <c r="U61">
        <v>0</v>
      </c>
      <c r="V61">
        <v>0.15</v>
      </c>
      <c r="W61">
        <v>0</v>
      </c>
      <c r="X61">
        <v>0.12000000000000001</v>
      </c>
      <c r="Y61">
        <v>0</v>
      </c>
      <c r="Z61">
        <v>0.12000000000000001</v>
      </c>
      <c r="AA61">
        <v>2.7223000000000002</v>
      </c>
      <c r="AB61">
        <v>2</v>
      </c>
    </row>
    <row r="62" spans="1:28">
      <c r="A62" t="s">
        <v>228</v>
      </c>
      <c r="B62" t="s">
        <v>229</v>
      </c>
      <c r="C62">
        <v>123</v>
      </c>
      <c r="D62">
        <v>1.23</v>
      </c>
      <c r="E62">
        <v>0.82</v>
      </c>
      <c r="F62">
        <v>2.0499999999999998</v>
      </c>
      <c r="G62">
        <v>1.2273770053727642</v>
      </c>
      <c r="H62">
        <v>0.81776601120206072</v>
      </c>
      <c r="I62">
        <v>2.045143016574825</v>
      </c>
      <c r="J62">
        <v>2.500890216222857</v>
      </c>
      <c r="K62">
        <v>7.5098814532018943E-2</v>
      </c>
      <c r="L62">
        <v>0.1878138905130611</v>
      </c>
      <c r="M62">
        <v>0.1</v>
      </c>
      <c r="N62">
        <v>7.5098814532018943E-2</v>
      </c>
      <c r="O62">
        <v>0</v>
      </c>
      <c r="P62">
        <v>0.74</v>
      </c>
      <c r="Q62">
        <v>0</v>
      </c>
      <c r="R62">
        <v>0.2</v>
      </c>
      <c r="S62">
        <v>0</v>
      </c>
      <c r="T62">
        <v>0.15</v>
      </c>
      <c r="U62">
        <v>0</v>
      </c>
      <c r="V62">
        <v>0.15</v>
      </c>
      <c r="W62">
        <v>0</v>
      </c>
      <c r="X62">
        <v>0.12000000000000001</v>
      </c>
      <c r="Y62">
        <v>0</v>
      </c>
      <c r="Z62">
        <v>0.12000000000000001</v>
      </c>
      <c r="AA62">
        <v>5.4446000000000003</v>
      </c>
      <c r="AB62">
        <v>2</v>
      </c>
    </row>
    <row r="63" spans="1:28">
      <c r="A63" t="s">
        <v>230</v>
      </c>
      <c r="B63" t="s">
        <v>231</v>
      </c>
      <c r="C63">
        <v>81</v>
      </c>
      <c r="D63">
        <v>0.81</v>
      </c>
      <c r="E63">
        <v>0.54</v>
      </c>
      <c r="F63">
        <v>1.36</v>
      </c>
      <c r="G63">
        <v>0.81417503376401357</v>
      </c>
      <c r="H63">
        <v>0.54246141720676155</v>
      </c>
      <c r="I63">
        <v>1.3566364509707751</v>
      </c>
      <c r="J63">
        <v>2.5008902162228566</v>
      </c>
      <c r="K63">
        <v>0.1494466409187177</v>
      </c>
      <c r="L63">
        <v>0.37374964212099154</v>
      </c>
      <c r="M63">
        <v>0.19900000000000001</v>
      </c>
      <c r="N63">
        <v>0.1494466409187177</v>
      </c>
      <c r="O63">
        <v>0</v>
      </c>
      <c r="P63">
        <v>0.74</v>
      </c>
      <c r="Q63">
        <v>0</v>
      </c>
      <c r="R63">
        <v>0.2</v>
      </c>
      <c r="S63">
        <v>0</v>
      </c>
      <c r="T63">
        <v>0.15</v>
      </c>
      <c r="U63">
        <v>0</v>
      </c>
      <c r="V63">
        <v>0.15</v>
      </c>
      <c r="W63">
        <v>0</v>
      </c>
      <c r="X63">
        <v>0.12000000000000001</v>
      </c>
      <c r="Y63">
        <v>0</v>
      </c>
      <c r="Z63">
        <v>0.12000000000000001</v>
      </c>
      <c r="AA63">
        <v>3.6297999999999999</v>
      </c>
      <c r="AB63">
        <v>1</v>
      </c>
    </row>
    <row r="64" spans="1:28">
      <c r="A64" t="s">
        <v>232</v>
      </c>
      <c r="B64" t="s">
        <v>233</v>
      </c>
      <c r="C64">
        <v>171</v>
      </c>
      <c r="D64">
        <v>1.71</v>
      </c>
      <c r="E64">
        <v>1.1399999999999999</v>
      </c>
      <c r="F64">
        <v>2.84</v>
      </c>
      <c r="G64">
        <v>1.7054403489654557</v>
      </c>
      <c r="H64">
        <v>1.1362858725652634</v>
      </c>
      <c r="I64">
        <v>2.8417262215307191</v>
      </c>
      <c r="J64">
        <v>2.500890216222857</v>
      </c>
      <c r="K64">
        <v>0.2981422936921152</v>
      </c>
      <c r="L64">
        <v>0.74562114533685253</v>
      </c>
      <c r="M64">
        <v>0.39700000000000002</v>
      </c>
      <c r="N64">
        <v>0.2981422936921152</v>
      </c>
      <c r="O64">
        <v>0</v>
      </c>
      <c r="P64">
        <v>0.74</v>
      </c>
      <c r="Q64">
        <v>0</v>
      </c>
      <c r="R64">
        <v>0.2</v>
      </c>
      <c r="S64">
        <v>0</v>
      </c>
      <c r="T64">
        <v>0.15</v>
      </c>
      <c r="U64">
        <v>0</v>
      </c>
      <c r="V64">
        <v>0.15</v>
      </c>
      <c r="W64">
        <v>0</v>
      </c>
      <c r="X64">
        <v>0.12000000000000001</v>
      </c>
      <c r="Y64">
        <v>0</v>
      </c>
      <c r="Z64">
        <v>0.12000000000000001</v>
      </c>
      <c r="AA64">
        <v>5.4446000000000003</v>
      </c>
      <c r="AB64">
        <v>0.7</v>
      </c>
    </row>
    <row r="65" spans="1:28">
      <c r="A65" t="s">
        <v>234</v>
      </c>
      <c r="B65" t="s">
        <v>235</v>
      </c>
      <c r="C65">
        <v>815</v>
      </c>
      <c r="D65">
        <v>8.15</v>
      </c>
      <c r="E65">
        <v>5.43</v>
      </c>
      <c r="F65">
        <v>13.58</v>
      </c>
      <c r="G65">
        <v>8.1498581584856034</v>
      </c>
      <c r="H65">
        <v>5.4300161799945323</v>
      </c>
      <c r="I65">
        <v>13.579874338480137</v>
      </c>
      <c r="J65">
        <v>2.5008902162228566</v>
      </c>
      <c r="K65">
        <v>0.12466403212315144</v>
      </c>
      <c r="L65">
        <v>0.31177105825168139</v>
      </c>
      <c r="M65">
        <v>0.16600000000000001</v>
      </c>
      <c r="N65">
        <v>0.12466403212315144</v>
      </c>
      <c r="O65">
        <v>0</v>
      </c>
      <c r="P65">
        <v>0.74</v>
      </c>
      <c r="Q65">
        <v>0</v>
      </c>
      <c r="R65">
        <v>0.2</v>
      </c>
      <c r="S65">
        <v>0</v>
      </c>
      <c r="T65">
        <v>0.15</v>
      </c>
      <c r="U65">
        <v>0</v>
      </c>
      <c r="V65">
        <v>0.15</v>
      </c>
      <c r="W65">
        <v>0</v>
      </c>
      <c r="X65">
        <v>0.12000000000000001</v>
      </c>
      <c r="Y65">
        <v>0</v>
      </c>
      <c r="Z65">
        <v>0.12000000000000001</v>
      </c>
      <c r="AA65">
        <v>10.8893</v>
      </c>
      <c r="AB65">
        <v>4</v>
      </c>
    </row>
    <row r="66" spans="1:28">
      <c r="A66" t="s">
        <v>236</v>
      </c>
      <c r="B66" t="s">
        <v>237</v>
      </c>
      <c r="C66">
        <v>173</v>
      </c>
      <c r="D66">
        <v>1.73</v>
      </c>
      <c r="E66">
        <v>1.1499999999999999</v>
      </c>
      <c r="F66">
        <v>2.88</v>
      </c>
      <c r="G66">
        <v>1.7306015775755974</v>
      </c>
      <c r="H66">
        <v>1.1530500757949056</v>
      </c>
      <c r="I66">
        <v>2.883651653370503</v>
      </c>
      <c r="J66">
        <v>2.500890216222857</v>
      </c>
      <c r="K66">
        <v>0.14118577132019561</v>
      </c>
      <c r="L66">
        <v>0.35309011416455482</v>
      </c>
      <c r="M66">
        <v>0.188</v>
      </c>
      <c r="N66">
        <v>0.14118577132019561</v>
      </c>
      <c r="O66">
        <v>0</v>
      </c>
      <c r="P66">
        <v>0.74</v>
      </c>
      <c r="Q66">
        <v>0</v>
      </c>
      <c r="R66">
        <v>0.2</v>
      </c>
      <c r="S66">
        <v>0</v>
      </c>
      <c r="T66">
        <v>0.15</v>
      </c>
      <c r="U66">
        <v>0</v>
      </c>
      <c r="V66">
        <v>0.15</v>
      </c>
      <c r="W66">
        <v>0</v>
      </c>
      <c r="X66">
        <v>0.12000000000000001</v>
      </c>
      <c r="Y66">
        <v>0</v>
      </c>
      <c r="Z66">
        <v>0.12000000000000001</v>
      </c>
      <c r="AA66">
        <v>5.4446000000000003</v>
      </c>
      <c r="AB66">
        <v>1.5</v>
      </c>
    </row>
    <row r="67" spans="1:28">
      <c r="A67" t="s">
        <v>238</v>
      </c>
      <c r="B67" t="s">
        <v>239</v>
      </c>
      <c r="C67">
        <v>254</v>
      </c>
      <c r="D67">
        <v>2.54</v>
      </c>
      <c r="E67">
        <v>1.69</v>
      </c>
      <c r="F67">
        <v>4.2300000000000004</v>
      </c>
      <c r="G67">
        <v>2.5406704011216221</v>
      </c>
      <c r="H67">
        <v>1.6927756431882659</v>
      </c>
      <c r="I67">
        <v>4.233446044309888</v>
      </c>
      <c r="J67">
        <v>2.500890216222857</v>
      </c>
      <c r="K67">
        <v>0.2072727281083723</v>
      </c>
      <c r="L67">
        <v>0.51836633781604868</v>
      </c>
      <c r="M67">
        <v>0.27600000000000002</v>
      </c>
      <c r="N67">
        <v>0.2072727281083723</v>
      </c>
      <c r="O67">
        <v>0</v>
      </c>
      <c r="P67">
        <v>0.74</v>
      </c>
      <c r="Q67">
        <v>0</v>
      </c>
      <c r="R67">
        <v>0.2</v>
      </c>
      <c r="S67">
        <v>0</v>
      </c>
      <c r="T67">
        <v>0.15</v>
      </c>
      <c r="U67">
        <v>0</v>
      </c>
      <c r="V67">
        <v>0.15</v>
      </c>
      <c r="W67">
        <v>0</v>
      </c>
      <c r="X67">
        <v>0.12000000000000001</v>
      </c>
      <c r="Y67">
        <v>0</v>
      </c>
      <c r="Z67">
        <v>0.12000000000000001</v>
      </c>
      <c r="AA67">
        <v>5.4446000000000003</v>
      </c>
      <c r="AB67">
        <v>1.5</v>
      </c>
    </row>
    <row r="68" spans="1:28">
      <c r="A68" t="s">
        <v>240</v>
      </c>
      <c r="B68" t="s">
        <v>241</v>
      </c>
      <c r="C68">
        <v>169</v>
      </c>
      <c r="D68">
        <v>1.69</v>
      </c>
      <c r="E68">
        <v>1.1299999999999999</v>
      </c>
      <c r="F68">
        <v>2.82</v>
      </c>
      <c r="G68">
        <v>1.6927698894733207</v>
      </c>
      <c r="H68">
        <v>1.1278439096853787</v>
      </c>
      <c r="I68">
        <v>2.8206137991586995</v>
      </c>
      <c r="J68">
        <v>2.500890216222857</v>
      </c>
      <c r="K68">
        <v>0.2485770761009827</v>
      </c>
      <c r="L68">
        <v>0.62166397759823222</v>
      </c>
      <c r="M68">
        <v>0.33100000000000002</v>
      </c>
      <c r="N68">
        <v>0.2485770761009827</v>
      </c>
      <c r="O68">
        <v>0</v>
      </c>
      <c r="P68">
        <v>0.74</v>
      </c>
      <c r="Q68">
        <v>0</v>
      </c>
      <c r="R68">
        <v>0.2</v>
      </c>
      <c r="S68">
        <v>0</v>
      </c>
      <c r="T68">
        <v>0.15</v>
      </c>
      <c r="U68">
        <v>0</v>
      </c>
      <c r="V68">
        <v>0.15</v>
      </c>
      <c r="W68">
        <v>0</v>
      </c>
      <c r="X68">
        <v>0.12000000000000001</v>
      </c>
      <c r="Y68">
        <v>0</v>
      </c>
      <c r="Z68">
        <v>0.12000000000000001</v>
      </c>
      <c r="AA68">
        <v>4.5372000000000003</v>
      </c>
      <c r="AB68">
        <v>1</v>
      </c>
    </row>
    <row r="69" spans="1:28">
      <c r="A69" t="s">
        <v>242</v>
      </c>
      <c r="B69" t="s">
        <v>243</v>
      </c>
      <c r="C69">
        <v>338</v>
      </c>
      <c r="D69">
        <v>3.38</v>
      </c>
      <c r="E69">
        <v>2.25</v>
      </c>
      <c r="F69">
        <v>5.63</v>
      </c>
      <c r="G69">
        <v>3.3804256705192297</v>
      </c>
      <c r="H69">
        <v>2.2522804359578106</v>
      </c>
      <c r="I69">
        <v>5.6327061064770403</v>
      </c>
      <c r="J69">
        <v>2.5008902162228575</v>
      </c>
      <c r="K69">
        <v>0.4964031640566452</v>
      </c>
      <c r="L69">
        <v>1.2414498162913339</v>
      </c>
      <c r="M69">
        <v>0.66100000000000003</v>
      </c>
      <c r="N69">
        <v>0.4964031640566452</v>
      </c>
      <c r="O69">
        <v>0</v>
      </c>
      <c r="P69">
        <v>0.74</v>
      </c>
      <c r="Q69">
        <v>0</v>
      </c>
      <c r="R69">
        <v>0.2</v>
      </c>
      <c r="S69">
        <v>0</v>
      </c>
      <c r="T69">
        <v>0.15</v>
      </c>
      <c r="U69">
        <v>0</v>
      </c>
      <c r="V69">
        <v>0.15</v>
      </c>
      <c r="W69">
        <v>0</v>
      </c>
      <c r="X69">
        <v>0.12000000000000001</v>
      </c>
      <c r="Y69">
        <v>0</v>
      </c>
      <c r="Z69">
        <v>0.12000000000000001</v>
      </c>
      <c r="AA69">
        <v>4.5372000000000003</v>
      </c>
      <c r="AB69">
        <v>1</v>
      </c>
    </row>
    <row r="70" spans="1:28">
      <c r="A70" t="s">
        <v>244</v>
      </c>
      <c r="B70" t="s">
        <v>245</v>
      </c>
      <c r="C70">
        <v>49</v>
      </c>
      <c r="D70">
        <v>0.49</v>
      </c>
      <c r="E70">
        <v>0.33</v>
      </c>
      <c r="F70">
        <v>0.82</v>
      </c>
      <c r="G70">
        <v>0.49340555615985121</v>
      </c>
      <c r="H70">
        <v>0.32874193650322842</v>
      </c>
      <c r="I70">
        <v>0.82214749266307963</v>
      </c>
      <c r="J70">
        <v>2.500890216222857</v>
      </c>
      <c r="K70">
        <v>5.0316205736452693E-2</v>
      </c>
      <c r="L70">
        <v>0.12583530664375092</v>
      </c>
      <c r="M70">
        <v>6.7000000000000004E-2</v>
      </c>
      <c r="N70">
        <v>5.0316205736452693E-2</v>
      </c>
      <c r="O70">
        <v>0</v>
      </c>
      <c r="P70">
        <v>0.74</v>
      </c>
      <c r="Q70">
        <v>0</v>
      </c>
      <c r="R70">
        <v>0.2</v>
      </c>
      <c r="S70">
        <v>0</v>
      </c>
      <c r="T70">
        <v>0.15</v>
      </c>
      <c r="U70">
        <v>0</v>
      </c>
      <c r="V70">
        <v>0.15</v>
      </c>
      <c r="W70">
        <v>0</v>
      </c>
      <c r="X70">
        <v>0.12000000000000001</v>
      </c>
      <c r="Y70">
        <v>0</v>
      </c>
      <c r="Z70">
        <v>0.12000000000000001</v>
      </c>
      <c r="AA70">
        <v>5.4446000000000003</v>
      </c>
      <c r="AB70">
        <v>1.2</v>
      </c>
    </row>
    <row r="71" spans="1:28">
      <c r="A71" t="s">
        <v>246</v>
      </c>
      <c r="B71" t="s">
        <v>247</v>
      </c>
      <c r="C71">
        <v>125</v>
      </c>
      <c r="D71">
        <v>1.25</v>
      </c>
      <c r="E71">
        <v>0.83</v>
      </c>
      <c r="F71">
        <v>2.09</v>
      </c>
      <c r="G71">
        <v>1.251924545480219</v>
      </c>
      <c r="H71">
        <v>0.8341213314261019</v>
      </c>
      <c r="I71">
        <v>2.0860458769063208</v>
      </c>
      <c r="J71">
        <v>2.5008902162228566</v>
      </c>
      <c r="K71">
        <v>0.30640316329063727</v>
      </c>
      <c r="L71">
        <v>0.76628067329328908</v>
      </c>
      <c r="M71">
        <v>0.40799999999999997</v>
      </c>
      <c r="N71">
        <v>0.30640316329063727</v>
      </c>
      <c r="O71">
        <v>0</v>
      </c>
      <c r="P71">
        <v>0.74</v>
      </c>
      <c r="Q71">
        <v>0</v>
      </c>
      <c r="R71">
        <v>0.2</v>
      </c>
      <c r="S71">
        <v>0</v>
      </c>
      <c r="T71">
        <v>0.15</v>
      </c>
      <c r="U71">
        <v>0</v>
      </c>
      <c r="V71">
        <v>0.15</v>
      </c>
      <c r="W71">
        <v>0</v>
      </c>
      <c r="X71">
        <v>0.12000000000000001</v>
      </c>
      <c r="Y71">
        <v>0</v>
      </c>
      <c r="Z71">
        <v>0.12000000000000001</v>
      </c>
      <c r="AA71">
        <v>5.4446000000000003</v>
      </c>
      <c r="AB71">
        <v>0.5</v>
      </c>
    </row>
    <row r="72" spans="1:28">
      <c r="A72" t="s">
        <v>248</v>
      </c>
      <c r="B72" t="s">
        <v>249</v>
      </c>
      <c r="C72">
        <v>150</v>
      </c>
      <c r="D72">
        <v>1.5</v>
      </c>
      <c r="E72">
        <v>1</v>
      </c>
      <c r="F72">
        <v>2.5</v>
      </c>
      <c r="G72">
        <v>1.497399946554772</v>
      </c>
      <c r="H72">
        <v>0.99767453366651404</v>
      </c>
      <c r="I72">
        <v>2.4950744802212861</v>
      </c>
      <c r="J72">
        <v>2.5008902162228566</v>
      </c>
      <c r="K72">
        <v>9.1620553729063109E-2</v>
      </c>
      <c r="L72">
        <v>0.22913294642593449</v>
      </c>
      <c r="M72">
        <v>0.122</v>
      </c>
      <c r="N72">
        <v>9.1620553729063109E-2</v>
      </c>
      <c r="O72">
        <v>0</v>
      </c>
      <c r="P72">
        <v>0.74</v>
      </c>
      <c r="Q72">
        <v>0</v>
      </c>
      <c r="R72">
        <v>0.2</v>
      </c>
      <c r="S72">
        <v>0</v>
      </c>
      <c r="T72">
        <v>0.15</v>
      </c>
      <c r="U72">
        <v>0</v>
      </c>
      <c r="V72">
        <v>0.15</v>
      </c>
      <c r="W72">
        <v>0</v>
      </c>
      <c r="X72">
        <v>0.12000000000000001</v>
      </c>
      <c r="Y72">
        <v>0</v>
      </c>
      <c r="Z72">
        <v>0.12000000000000001</v>
      </c>
      <c r="AA72">
        <v>5.4446000000000003</v>
      </c>
      <c r="AB72">
        <v>2</v>
      </c>
    </row>
    <row r="73" spans="1:28">
      <c r="A73" t="s">
        <v>250</v>
      </c>
      <c r="B73" t="s">
        <v>251</v>
      </c>
      <c r="C73">
        <v>153</v>
      </c>
      <c r="D73">
        <v>1.53</v>
      </c>
      <c r="E73">
        <v>1.02</v>
      </c>
      <c r="F73">
        <v>2.5499999999999998</v>
      </c>
      <c r="G73">
        <v>1.5280843716890913</v>
      </c>
      <c r="H73">
        <v>1.0181186839465655</v>
      </c>
      <c r="I73">
        <v>2.5462030556356567</v>
      </c>
      <c r="J73">
        <v>2.500890216222857</v>
      </c>
      <c r="K73">
        <v>0.12466403212315144</v>
      </c>
      <c r="L73">
        <v>0.31177105825168139</v>
      </c>
      <c r="M73">
        <v>0.16600000000000001</v>
      </c>
      <c r="N73">
        <v>0.12466403212315144</v>
      </c>
      <c r="O73">
        <v>0</v>
      </c>
      <c r="P73">
        <v>0.74</v>
      </c>
      <c r="Q73">
        <v>0</v>
      </c>
      <c r="R73">
        <v>0.2</v>
      </c>
      <c r="S73">
        <v>0</v>
      </c>
      <c r="T73">
        <v>0.15</v>
      </c>
      <c r="U73">
        <v>0</v>
      </c>
      <c r="V73">
        <v>0.15</v>
      </c>
      <c r="W73">
        <v>0</v>
      </c>
      <c r="X73">
        <v>0.12000000000000001</v>
      </c>
      <c r="Y73">
        <v>0</v>
      </c>
      <c r="Z73">
        <v>0.12000000000000001</v>
      </c>
      <c r="AA73">
        <v>5.4446000000000003</v>
      </c>
      <c r="AB73">
        <v>1.5</v>
      </c>
    </row>
    <row r="74" spans="1:28">
      <c r="A74" t="s">
        <v>252</v>
      </c>
      <c r="B74" t="s">
        <v>253</v>
      </c>
      <c r="C74">
        <v>88</v>
      </c>
      <c r="D74">
        <v>0.88</v>
      </c>
      <c r="E74">
        <v>0.59</v>
      </c>
      <c r="F74">
        <v>1.47</v>
      </c>
      <c r="G74">
        <v>0.88371144386839018</v>
      </c>
      <c r="H74">
        <v>0.58879152806548363</v>
      </c>
      <c r="I74">
        <v>1.4725029719338738</v>
      </c>
      <c r="J74">
        <v>2.500890216222857</v>
      </c>
      <c r="K74">
        <v>0.10814229292610726</v>
      </c>
      <c r="L74">
        <v>0.27045200233880795</v>
      </c>
      <c r="M74">
        <v>0.14399999999999999</v>
      </c>
      <c r="N74">
        <v>0.10814229292610726</v>
      </c>
      <c r="O74">
        <v>0</v>
      </c>
      <c r="P74">
        <v>0.74</v>
      </c>
      <c r="Q74">
        <v>0</v>
      </c>
      <c r="R74">
        <v>0.2</v>
      </c>
      <c r="S74">
        <v>0</v>
      </c>
      <c r="T74">
        <v>0.15</v>
      </c>
      <c r="U74">
        <v>0</v>
      </c>
      <c r="V74">
        <v>0.15</v>
      </c>
      <c r="W74">
        <v>0</v>
      </c>
      <c r="X74">
        <v>0.12000000000000001</v>
      </c>
      <c r="Y74">
        <v>0</v>
      </c>
      <c r="Z74">
        <v>0.12000000000000001</v>
      </c>
      <c r="AA74">
        <v>5.4446000000000003</v>
      </c>
      <c r="AB74">
        <v>1</v>
      </c>
    </row>
    <row r="75" spans="1:28">
      <c r="A75" t="s">
        <v>254</v>
      </c>
      <c r="B75" t="s">
        <v>255</v>
      </c>
      <c r="C75">
        <v>355</v>
      </c>
      <c r="D75">
        <v>3.55</v>
      </c>
      <c r="E75">
        <v>2.37</v>
      </c>
      <c r="F75">
        <v>5.92</v>
      </c>
      <c r="G75">
        <v>3.5532564305541521</v>
      </c>
      <c r="H75">
        <v>2.3674326024299659</v>
      </c>
      <c r="I75">
        <v>5.920689032984118</v>
      </c>
      <c r="J75">
        <v>2.500890216222857</v>
      </c>
      <c r="K75">
        <v>0.28988142409359313</v>
      </c>
      <c r="L75">
        <v>0.72496161738041576</v>
      </c>
      <c r="M75">
        <v>0.38600000000000001</v>
      </c>
      <c r="N75">
        <v>0.28988142409359313</v>
      </c>
      <c r="O75">
        <v>0</v>
      </c>
      <c r="P75">
        <v>0.74</v>
      </c>
      <c r="Q75">
        <v>0</v>
      </c>
      <c r="R75">
        <v>0.2</v>
      </c>
      <c r="S75">
        <v>0</v>
      </c>
      <c r="T75">
        <v>0.15</v>
      </c>
      <c r="U75">
        <v>0</v>
      </c>
      <c r="V75">
        <v>0.15</v>
      </c>
      <c r="W75">
        <v>0</v>
      </c>
      <c r="X75">
        <v>0.12000000000000001</v>
      </c>
      <c r="Y75">
        <v>0</v>
      </c>
      <c r="Z75">
        <v>0.12000000000000001</v>
      </c>
      <c r="AA75">
        <v>5.4446000000000003</v>
      </c>
      <c r="AB75">
        <v>1.5</v>
      </c>
    </row>
    <row r="76" spans="1:28">
      <c r="A76" t="s">
        <v>256</v>
      </c>
      <c r="B76" t="s">
        <v>257</v>
      </c>
      <c r="C76">
        <v>1520</v>
      </c>
      <c r="D76">
        <v>15.2</v>
      </c>
      <c r="E76">
        <v>10.130000000000001</v>
      </c>
      <c r="F76">
        <v>25.32</v>
      </c>
      <c r="G76">
        <v>15.197995769028257</v>
      </c>
      <c r="H76">
        <v>10.125987633709517</v>
      </c>
      <c r="I76">
        <v>25.323983402737774</v>
      </c>
      <c r="J76">
        <v>2.5008902162228575</v>
      </c>
      <c r="K76">
        <v>1.2398814279236328</v>
      </c>
      <c r="L76">
        <v>3.1008073323706387</v>
      </c>
      <c r="M76">
        <v>1.651</v>
      </c>
      <c r="N76">
        <v>1.2398814279236328</v>
      </c>
      <c r="O76">
        <v>0</v>
      </c>
      <c r="P76">
        <v>0.74</v>
      </c>
      <c r="Q76">
        <v>0</v>
      </c>
      <c r="R76">
        <v>0.2</v>
      </c>
      <c r="S76">
        <v>0</v>
      </c>
      <c r="T76">
        <v>0.15</v>
      </c>
      <c r="U76">
        <v>0</v>
      </c>
      <c r="V76">
        <v>0.15</v>
      </c>
      <c r="W76">
        <v>0</v>
      </c>
      <c r="X76">
        <v>0.12000000000000001</v>
      </c>
      <c r="Y76">
        <v>0</v>
      </c>
      <c r="Z76">
        <v>0.12000000000000001</v>
      </c>
      <c r="AA76">
        <v>5.4446000000000003</v>
      </c>
      <c r="AB76">
        <v>1.5</v>
      </c>
    </row>
    <row r="77" spans="1:28">
      <c r="A77" t="s">
        <v>258</v>
      </c>
      <c r="B77" t="s">
        <v>259</v>
      </c>
      <c r="C77">
        <v>1016</v>
      </c>
      <c r="D77">
        <v>10.16</v>
      </c>
      <c r="E77">
        <v>6.77</v>
      </c>
      <c r="F77">
        <v>16.93</v>
      </c>
      <c r="G77">
        <v>10.162774932569404</v>
      </c>
      <c r="H77">
        <v>6.7711647545714957</v>
      </c>
      <c r="I77">
        <v>16.933939687140899</v>
      </c>
      <c r="J77">
        <v>2.5008902162228575</v>
      </c>
      <c r="K77">
        <v>0.2072727281083723</v>
      </c>
      <c r="L77">
        <v>0.51836633781604868</v>
      </c>
      <c r="M77">
        <v>0.27600000000000002</v>
      </c>
      <c r="N77">
        <v>0.2072727281083723</v>
      </c>
      <c r="O77">
        <v>0</v>
      </c>
      <c r="P77">
        <v>0.74</v>
      </c>
      <c r="Q77">
        <v>0</v>
      </c>
      <c r="R77">
        <v>0.2</v>
      </c>
      <c r="S77">
        <v>0</v>
      </c>
      <c r="T77">
        <v>0.15</v>
      </c>
      <c r="U77">
        <v>0</v>
      </c>
      <c r="V77">
        <v>0.15</v>
      </c>
      <c r="W77">
        <v>0</v>
      </c>
      <c r="X77">
        <v>0.12000000000000001</v>
      </c>
      <c r="Y77">
        <v>0</v>
      </c>
      <c r="Z77">
        <v>0.12000000000000001</v>
      </c>
      <c r="AA77">
        <v>10.8893</v>
      </c>
      <c r="AB77">
        <v>3</v>
      </c>
    </row>
    <row r="78" spans="1:28">
      <c r="A78" t="s">
        <v>260</v>
      </c>
      <c r="B78" t="s">
        <v>261</v>
      </c>
      <c r="C78">
        <v>791</v>
      </c>
      <c r="D78">
        <v>7.91</v>
      </c>
      <c r="E78">
        <v>5.27</v>
      </c>
      <c r="F78">
        <v>13.18</v>
      </c>
      <c r="G78">
        <v>7.9093142674153745</v>
      </c>
      <c r="H78">
        <v>5.2697487010875248</v>
      </c>
      <c r="I78">
        <v>13.179062968502899</v>
      </c>
      <c r="J78">
        <v>2.500890216222857</v>
      </c>
      <c r="K78">
        <v>0.5377075120492556</v>
      </c>
      <c r="L78">
        <v>1.3447474560735173</v>
      </c>
      <c r="M78">
        <v>0.71599999999999997</v>
      </c>
      <c r="N78">
        <v>0.5377075120492556</v>
      </c>
      <c r="O78">
        <v>0</v>
      </c>
      <c r="P78">
        <v>0.74</v>
      </c>
      <c r="Q78">
        <v>0</v>
      </c>
      <c r="R78">
        <v>0.2</v>
      </c>
      <c r="S78">
        <v>0</v>
      </c>
      <c r="T78">
        <v>0.15</v>
      </c>
      <c r="U78">
        <v>0</v>
      </c>
      <c r="V78">
        <v>0.15</v>
      </c>
      <c r="W78">
        <v>0</v>
      </c>
      <c r="X78">
        <v>0.12000000000000001</v>
      </c>
      <c r="Y78">
        <v>0</v>
      </c>
      <c r="Z78">
        <v>0.12000000000000001</v>
      </c>
      <c r="AA78">
        <v>6.5335999999999999</v>
      </c>
      <c r="AB78">
        <v>1.5</v>
      </c>
    </row>
    <row r="79" spans="1:28">
      <c r="A79" t="s">
        <v>262</v>
      </c>
      <c r="B79" t="s">
        <v>263</v>
      </c>
      <c r="C79">
        <v>1987.9999999999998</v>
      </c>
      <c r="D79">
        <v>19.88</v>
      </c>
      <c r="E79">
        <v>13.25</v>
      </c>
      <c r="F79">
        <v>33.130000000000003</v>
      </c>
      <c r="G79">
        <v>19.883690085461872</v>
      </c>
      <c r="H79">
        <v>13.247931041552926</v>
      </c>
      <c r="I79">
        <v>33.131621127014796</v>
      </c>
      <c r="J79">
        <v>2.500890216222857</v>
      </c>
      <c r="K79">
        <v>0.40553359847290232</v>
      </c>
      <c r="L79">
        <v>1.0141950087705298</v>
      </c>
      <c r="M79">
        <v>0.54</v>
      </c>
      <c r="N79">
        <v>0.40553359847290232</v>
      </c>
      <c r="O79">
        <v>0</v>
      </c>
      <c r="P79">
        <v>0.74</v>
      </c>
      <c r="Q79">
        <v>0</v>
      </c>
      <c r="R79">
        <v>0.2</v>
      </c>
      <c r="S79">
        <v>0</v>
      </c>
      <c r="T79">
        <v>0.15</v>
      </c>
      <c r="U79">
        <v>0</v>
      </c>
      <c r="V79">
        <v>0.15</v>
      </c>
      <c r="W79">
        <v>0</v>
      </c>
      <c r="X79">
        <v>0.12000000000000001</v>
      </c>
      <c r="Y79">
        <v>0</v>
      </c>
      <c r="Z79">
        <v>0.12000000000000001</v>
      </c>
      <c r="AA79">
        <v>10.8893</v>
      </c>
      <c r="AB79">
        <v>3</v>
      </c>
    </row>
    <row r="80" spans="1:28">
      <c r="A80" t="s">
        <v>264</v>
      </c>
      <c r="B80" t="s">
        <v>265</v>
      </c>
      <c r="C80">
        <v>254</v>
      </c>
      <c r="D80">
        <v>2.54</v>
      </c>
      <c r="E80">
        <v>1.69</v>
      </c>
      <c r="F80">
        <v>4.2300000000000004</v>
      </c>
      <c r="G80">
        <v>2.5406704011216221</v>
      </c>
      <c r="H80">
        <v>1.6927756431882659</v>
      </c>
      <c r="I80">
        <v>4.233446044309888</v>
      </c>
      <c r="J80">
        <v>2.500890216222857</v>
      </c>
      <c r="K80">
        <v>0.2072727281083723</v>
      </c>
      <c r="L80">
        <v>0.51836633781604868</v>
      </c>
      <c r="M80">
        <v>0.27600000000000002</v>
      </c>
      <c r="N80">
        <v>0.2072727281083723</v>
      </c>
      <c r="O80">
        <v>0</v>
      </c>
      <c r="P80">
        <v>0.74</v>
      </c>
      <c r="Q80">
        <v>0</v>
      </c>
      <c r="R80">
        <v>0.2</v>
      </c>
      <c r="S80">
        <v>0</v>
      </c>
      <c r="T80">
        <v>0.15</v>
      </c>
      <c r="U80">
        <v>0</v>
      </c>
      <c r="V80">
        <v>0.15</v>
      </c>
      <c r="W80">
        <v>0</v>
      </c>
      <c r="X80">
        <v>0.12000000000000001</v>
      </c>
      <c r="Y80">
        <v>0</v>
      </c>
      <c r="Z80">
        <v>0.12000000000000001</v>
      </c>
      <c r="AA80">
        <v>5.4446000000000003</v>
      </c>
      <c r="AB80">
        <v>1.5</v>
      </c>
    </row>
    <row r="81" spans="1:28">
      <c r="A81" t="s">
        <v>266</v>
      </c>
      <c r="B81" t="s">
        <v>267</v>
      </c>
      <c r="C81">
        <v>156</v>
      </c>
      <c r="D81">
        <v>1.56</v>
      </c>
      <c r="E81">
        <v>1.04</v>
      </c>
      <c r="F81">
        <v>2.6</v>
      </c>
      <c r="G81">
        <v>1.5587687968234103</v>
      </c>
      <c r="H81">
        <v>1.0385628342266171</v>
      </c>
      <c r="I81">
        <v>2.5973316310500274</v>
      </c>
      <c r="J81">
        <v>2.5008902162228566</v>
      </c>
      <c r="K81">
        <v>0.19075098891132811</v>
      </c>
      <c r="L81">
        <v>0.47704728190317514</v>
      </c>
      <c r="M81">
        <v>0.254</v>
      </c>
      <c r="N81">
        <v>0.19075098891132811</v>
      </c>
      <c r="O81">
        <v>0</v>
      </c>
      <c r="P81">
        <v>0.74</v>
      </c>
      <c r="Q81">
        <v>0</v>
      </c>
      <c r="R81">
        <v>0.2</v>
      </c>
      <c r="S81">
        <v>0</v>
      </c>
      <c r="T81">
        <v>0.15</v>
      </c>
      <c r="U81">
        <v>0</v>
      </c>
      <c r="V81">
        <v>0.15</v>
      </c>
      <c r="W81">
        <v>0</v>
      </c>
      <c r="X81">
        <v>0.12000000000000001</v>
      </c>
      <c r="Y81">
        <v>0</v>
      </c>
      <c r="Z81">
        <v>0.12000000000000001</v>
      </c>
      <c r="AA81">
        <v>5.4446000000000003</v>
      </c>
      <c r="AB81">
        <v>1</v>
      </c>
    </row>
    <row r="82" spans="1:28">
      <c r="A82" t="s">
        <v>268</v>
      </c>
      <c r="B82" t="s">
        <v>269</v>
      </c>
      <c r="C82">
        <v>405.99999999999994</v>
      </c>
      <c r="D82">
        <v>4.0599999999999996</v>
      </c>
      <c r="E82">
        <v>2.7</v>
      </c>
      <c r="F82">
        <v>6.76</v>
      </c>
      <c r="G82">
        <v>4.0595494452704184</v>
      </c>
      <c r="H82">
        <v>2.7047610820508159</v>
      </c>
      <c r="I82">
        <v>6.7643105273212338</v>
      </c>
      <c r="J82">
        <v>2.500890216222857</v>
      </c>
      <c r="K82">
        <v>0.33118577208620353</v>
      </c>
      <c r="L82">
        <v>0.8282592571625994</v>
      </c>
      <c r="M82">
        <v>0.441</v>
      </c>
      <c r="N82">
        <v>0.33118577208620353</v>
      </c>
      <c r="O82">
        <v>0</v>
      </c>
      <c r="P82">
        <v>0.74</v>
      </c>
      <c r="Q82">
        <v>0</v>
      </c>
      <c r="R82">
        <v>0.2</v>
      </c>
      <c r="S82">
        <v>0</v>
      </c>
      <c r="T82">
        <v>0.15</v>
      </c>
      <c r="U82">
        <v>0</v>
      </c>
      <c r="V82">
        <v>0.15</v>
      </c>
      <c r="W82">
        <v>0</v>
      </c>
      <c r="X82">
        <v>0.12000000000000001</v>
      </c>
      <c r="Y82">
        <v>0</v>
      </c>
      <c r="Z82">
        <v>0.12000000000000001</v>
      </c>
      <c r="AA82">
        <v>5.4446000000000003</v>
      </c>
      <c r="AB82">
        <v>1.5</v>
      </c>
    </row>
    <row r="83" spans="1:28">
      <c r="A83" t="s">
        <v>270</v>
      </c>
      <c r="B83" t="s">
        <v>203</v>
      </c>
      <c r="C83">
        <v>1571</v>
      </c>
      <c r="D83">
        <v>15.71</v>
      </c>
      <c r="E83">
        <v>10.47</v>
      </c>
      <c r="F83">
        <v>26.18</v>
      </c>
      <c r="G83">
        <v>15.710569944068641</v>
      </c>
      <c r="H83">
        <v>10.467501069868977</v>
      </c>
      <c r="I83">
        <v>26.178071013937618</v>
      </c>
      <c r="J83">
        <v>2.5008902162228575</v>
      </c>
      <c r="K83">
        <v>0.24031620650246061</v>
      </c>
      <c r="L83">
        <v>0.60100444964179556</v>
      </c>
      <c r="M83">
        <v>0.32</v>
      </c>
      <c r="N83">
        <v>0.24031620650246061</v>
      </c>
      <c r="O83">
        <v>0</v>
      </c>
      <c r="P83">
        <v>0.74</v>
      </c>
      <c r="Q83">
        <v>0</v>
      </c>
      <c r="R83">
        <v>0.2</v>
      </c>
      <c r="S83">
        <v>0</v>
      </c>
      <c r="T83">
        <v>0.15</v>
      </c>
      <c r="U83">
        <v>0</v>
      </c>
      <c r="V83">
        <v>0.15</v>
      </c>
      <c r="W83">
        <v>0</v>
      </c>
      <c r="X83">
        <v>0.12000000000000001</v>
      </c>
      <c r="Y83">
        <v>0</v>
      </c>
      <c r="Z83">
        <v>0.12000000000000001</v>
      </c>
      <c r="AA83">
        <v>10.8893</v>
      </c>
      <c r="AB83">
        <v>4</v>
      </c>
    </row>
    <row r="84" spans="1:28">
      <c r="A84" t="s">
        <v>271</v>
      </c>
      <c r="B84" t="s">
        <v>272</v>
      </c>
      <c r="C84">
        <v>619</v>
      </c>
      <c r="D84">
        <v>6.19</v>
      </c>
      <c r="E84">
        <v>4.12</v>
      </c>
      <c r="F84">
        <v>10.31</v>
      </c>
      <c r="G84">
        <v>6.1859801070787315</v>
      </c>
      <c r="H84">
        <v>4.1215406964583865</v>
      </c>
      <c r="I84">
        <v>10.307520803537118</v>
      </c>
      <c r="J84">
        <v>2.500890216222857</v>
      </c>
      <c r="K84">
        <v>0.50466403365516732</v>
      </c>
      <c r="L84">
        <v>1.2621093442477704</v>
      </c>
      <c r="M84">
        <v>0.67200000000000004</v>
      </c>
      <c r="N84">
        <v>0.50466403365516732</v>
      </c>
      <c r="O84">
        <v>0</v>
      </c>
      <c r="P84">
        <v>0.74</v>
      </c>
      <c r="Q84">
        <v>0</v>
      </c>
      <c r="R84">
        <v>0.2</v>
      </c>
      <c r="S84">
        <v>0</v>
      </c>
      <c r="T84">
        <v>0.15</v>
      </c>
      <c r="U84">
        <v>0</v>
      </c>
      <c r="V84">
        <v>0.15</v>
      </c>
      <c r="W84">
        <v>0</v>
      </c>
      <c r="X84">
        <v>0.12000000000000001</v>
      </c>
      <c r="Y84">
        <v>0</v>
      </c>
      <c r="Z84">
        <v>0.12000000000000001</v>
      </c>
      <c r="AA84">
        <v>5.4446000000000003</v>
      </c>
      <c r="AB84">
        <v>1.5</v>
      </c>
    </row>
    <row r="85" spans="1:28">
      <c r="A85" t="s">
        <v>273</v>
      </c>
      <c r="B85" t="s">
        <v>274</v>
      </c>
      <c r="C85">
        <v>299</v>
      </c>
      <c r="D85">
        <v>2.99</v>
      </c>
      <c r="E85">
        <v>1.99</v>
      </c>
      <c r="F85">
        <v>4.9800000000000004</v>
      </c>
      <c r="G85">
        <v>2.9866393216085161</v>
      </c>
      <c r="H85">
        <v>1.98991191316091</v>
      </c>
      <c r="I85">
        <v>4.9765512347694258</v>
      </c>
      <c r="J85">
        <v>2.5008902162228561</v>
      </c>
      <c r="K85">
        <v>0.4385770768669906</v>
      </c>
      <c r="L85">
        <v>1.0968331205962765</v>
      </c>
      <c r="M85">
        <v>0.58399999999999996</v>
      </c>
      <c r="N85">
        <v>0.4385770768669906</v>
      </c>
      <c r="O85">
        <v>0</v>
      </c>
      <c r="P85">
        <v>0.74</v>
      </c>
      <c r="Q85">
        <v>0</v>
      </c>
      <c r="R85">
        <v>0.2</v>
      </c>
      <c r="S85">
        <v>0</v>
      </c>
      <c r="T85">
        <v>0.15</v>
      </c>
      <c r="U85">
        <v>0</v>
      </c>
      <c r="V85">
        <v>0.15</v>
      </c>
      <c r="W85">
        <v>0</v>
      </c>
      <c r="X85">
        <v>0.12000000000000001</v>
      </c>
      <c r="Y85">
        <v>0</v>
      </c>
      <c r="Z85">
        <v>0.12000000000000001</v>
      </c>
      <c r="AA85">
        <v>4.5372000000000003</v>
      </c>
      <c r="AB85">
        <v>1</v>
      </c>
    </row>
    <row r="86" spans="1:28">
      <c r="A86" t="s">
        <v>275</v>
      </c>
      <c r="B86" t="s">
        <v>276</v>
      </c>
      <c r="C86">
        <v>82</v>
      </c>
      <c r="D86">
        <v>0.82</v>
      </c>
      <c r="E86">
        <v>0.55000000000000004</v>
      </c>
      <c r="F86">
        <v>1.37</v>
      </c>
      <c r="G86">
        <v>0.81927415108631996</v>
      </c>
      <c r="H86">
        <v>0.54585881247737555</v>
      </c>
      <c r="I86">
        <v>1.3651329635636955</v>
      </c>
      <c r="J86">
        <v>2.5008902162228566</v>
      </c>
      <c r="K86">
        <v>6.683794493349686E-2</v>
      </c>
      <c r="L86">
        <v>0.16715436255662436</v>
      </c>
      <c r="M86">
        <v>8.8999999999999996E-2</v>
      </c>
      <c r="N86">
        <v>6.683794493349686E-2</v>
      </c>
      <c r="O86">
        <v>0</v>
      </c>
      <c r="P86">
        <v>0.74</v>
      </c>
      <c r="Q86">
        <v>0</v>
      </c>
      <c r="R86">
        <v>0.2</v>
      </c>
      <c r="S86">
        <v>0</v>
      </c>
      <c r="T86">
        <v>0.15</v>
      </c>
      <c r="U86">
        <v>0</v>
      </c>
      <c r="V86">
        <v>0.15</v>
      </c>
      <c r="W86">
        <v>0</v>
      </c>
      <c r="X86">
        <v>0.12000000000000001</v>
      </c>
      <c r="Y86">
        <v>0</v>
      </c>
      <c r="Z86">
        <v>0.12000000000000001</v>
      </c>
      <c r="AA86">
        <v>5.4446000000000003</v>
      </c>
      <c r="AB86">
        <v>1.5</v>
      </c>
    </row>
    <row r="87" spans="1:28">
      <c r="A87" t="s">
        <v>277</v>
      </c>
      <c r="B87" t="s">
        <v>278</v>
      </c>
      <c r="C87">
        <v>17</v>
      </c>
      <c r="D87">
        <v>0.17</v>
      </c>
      <c r="E87">
        <v>0.11</v>
      </c>
      <c r="F87">
        <v>0.28000000000000003</v>
      </c>
      <c r="G87">
        <v>0.1690773930907849</v>
      </c>
      <c r="H87">
        <v>0.11265140598776457</v>
      </c>
      <c r="I87">
        <v>0.28172879907854947</v>
      </c>
      <c r="J87">
        <v>2.5008902162228579</v>
      </c>
      <c r="K87">
        <v>0.41379446807142439</v>
      </c>
      <c r="L87">
        <v>1.0348545367269668</v>
      </c>
      <c r="M87">
        <v>0.55100000000000005</v>
      </c>
      <c r="N87">
        <v>0.41379446807142439</v>
      </c>
      <c r="O87">
        <v>0</v>
      </c>
      <c r="P87">
        <v>0.74</v>
      </c>
      <c r="Q87">
        <v>0</v>
      </c>
      <c r="R87">
        <v>0.2</v>
      </c>
      <c r="S87">
        <v>0</v>
      </c>
      <c r="T87">
        <v>0.15</v>
      </c>
      <c r="U87">
        <v>0</v>
      </c>
      <c r="V87">
        <v>0.15</v>
      </c>
      <c r="W87">
        <v>0</v>
      </c>
      <c r="X87">
        <v>0.12000000000000001</v>
      </c>
      <c r="Y87">
        <v>0</v>
      </c>
      <c r="Z87">
        <v>0.12000000000000001</v>
      </c>
      <c r="AA87">
        <v>1.3612</v>
      </c>
      <c r="AB87">
        <v>0.2</v>
      </c>
    </row>
    <row r="88" spans="1:28">
      <c r="A88" t="s">
        <v>279</v>
      </c>
      <c r="B88" t="s">
        <v>280</v>
      </c>
      <c r="C88">
        <v>153</v>
      </c>
      <c r="D88">
        <v>1.53</v>
      </c>
      <c r="E88">
        <v>1.02</v>
      </c>
      <c r="F88">
        <v>2.5499999999999998</v>
      </c>
      <c r="G88">
        <v>1.5280843716890913</v>
      </c>
      <c r="H88">
        <v>1.0181186839465655</v>
      </c>
      <c r="I88">
        <v>2.5462030556356567</v>
      </c>
      <c r="J88">
        <v>2.500890216222857</v>
      </c>
      <c r="K88">
        <v>0.12466403212315144</v>
      </c>
      <c r="L88">
        <v>0.31177105825168139</v>
      </c>
      <c r="M88">
        <v>0.16600000000000001</v>
      </c>
      <c r="N88">
        <v>0.12466403212315144</v>
      </c>
      <c r="O88">
        <v>0</v>
      </c>
      <c r="P88">
        <v>0.74</v>
      </c>
      <c r="Q88">
        <v>0</v>
      </c>
      <c r="R88">
        <v>0.2</v>
      </c>
      <c r="S88">
        <v>0</v>
      </c>
      <c r="T88">
        <v>0.15</v>
      </c>
      <c r="U88">
        <v>0</v>
      </c>
      <c r="V88">
        <v>0.15</v>
      </c>
      <c r="W88">
        <v>0</v>
      </c>
      <c r="X88">
        <v>0.12000000000000001</v>
      </c>
      <c r="Y88">
        <v>0</v>
      </c>
      <c r="Z88">
        <v>0.12000000000000001</v>
      </c>
      <c r="AA88">
        <v>5.4446000000000003</v>
      </c>
      <c r="AB88">
        <v>1.5</v>
      </c>
    </row>
    <row r="89" spans="1:28">
      <c r="A89" t="s">
        <v>281</v>
      </c>
      <c r="B89" t="s">
        <v>282</v>
      </c>
      <c r="C89">
        <v>1221</v>
      </c>
      <c r="D89">
        <v>12.21</v>
      </c>
      <c r="E89">
        <v>8.14</v>
      </c>
      <c r="F89">
        <v>20.350000000000001</v>
      </c>
      <c r="G89">
        <v>12.212513354959604</v>
      </c>
      <c r="H89">
        <v>8.1368465347809646</v>
      </c>
      <c r="I89">
        <v>20.349359889740569</v>
      </c>
      <c r="J89">
        <v>2.5008902162228566</v>
      </c>
      <c r="K89">
        <v>0.1494466409187177</v>
      </c>
      <c r="L89">
        <v>0.37374964212099154</v>
      </c>
      <c r="M89">
        <v>0.19900000000000001</v>
      </c>
      <c r="N89">
        <v>0.1494466409187177</v>
      </c>
      <c r="O89">
        <v>0</v>
      </c>
      <c r="P89">
        <v>0.74</v>
      </c>
      <c r="Q89">
        <v>0</v>
      </c>
      <c r="R89">
        <v>0.2</v>
      </c>
      <c r="S89">
        <v>0</v>
      </c>
      <c r="T89">
        <v>0.15</v>
      </c>
      <c r="U89">
        <v>0</v>
      </c>
      <c r="V89">
        <v>0.15</v>
      </c>
      <c r="W89">
        <v>0</v>
      </c>
      <c r="X89">
        <v>0.12000000000000001</v>
      </c>
      <c r="Y89">
        <v>0</v>
      </c>
      <c r="Z89">
        <v>0.12000000000000001</v>
      </c>
      <c r="AA89">
        <v>10.8893</v>
      </c>
      <c r="AB89">
        <v>5</v>
      </c>
    </row>
    <row r="90" spans="1:28">
      <c r="A90" t="s">
        <v>283</v>
      </c>
      <c r="B90" t="s">
        <v>284</v>
      </c>
      <c r="C90">
        <v>507</v>
      </c>
      <c r="D90">
        <v>5.07</v>
      </c>
      <c r="E90">
        <v>3.38</v>
      </c>
      <c r="F90">
        <v>8.4499999999999993</v>
      </c>
      <c r="G90">
        <v>5.0721354747029492</v>
      </c>
      <c r="H90">
        <v>3.3794180412925163</v>
      </c>
      <c r="I90">
        <v>8.4515535159954656</v>
      </c>
      <c r="J90">
        <v>2.500890216222857</v>
      </c>
      <c r="K90">
        <v>0.41379446807142439</v>
      </c>
      <c r="L90">
        <v>1.0348545367269668</v>
      </c>
      <c r="M90">
        <v>0.55100000000000005</v>
      </c>
      <c r="N90">
        <v>0.41379446807142439</v>
      </c>
      <c r="O90">
        <v>0</v>
      </c>
      <c r="P90">
        <v>0.74</v>
      </c>
      <c r="Q90">
        <v>0</v>
      </c>
      <c r="R90">
        <v>0.2</v>
      </c>
      <c r="S90">
        <v>0</v>
      </c>
      <c r="T90">
        <v>0.15</v>
      </c>
      <c r="U90">
        <v>0</v>
      </c>
      <c r="V90">
        <v>0.15</v>
      </c>
      <c r="W90">
        <v>0</v>
      </c>
      <c r="X90">
        <v>0.12000000000000001</v>
      </c>
      <c r="Y90">
        <v>0</v>
      </c>
      <c r="Z90">
        <v>0.12000000000000001</v>
      </c>
      <c r="AA90">
        <v>5.4446000000000003</v>
      </c>
      <c r="AB90">
        <v>1.5</v>
      </c>
    </row>
    <row r="91" spans="1:28">
      <c r="A91" t="s">
        <v>285</v>
      </c>
      <c r="B91" t="s">
        <v>286</v>
      </c>
      <c r="C91">
        <v>25</v>
      </c>
      <c r="D91">
        <v>0.25</v>
      </c>
      <c r="E91">
        <v>0.17</v>
      </c>
      <c r="F91">
        <v>0.42</v>
      </c>
      <c r="G91">
        <v>0.25248177019753437</v>
      </c>
      <c r="H91">
        <v>0.16822134455172244</v>
      </c>
      <c r="I91">
        <v>0.42070311474925681</v>
      </c>
      <c r="J91">
        <v>2.5008902162228566</v>
      </c>
      <c r="K91">
        <v>4.205533613793061E-2</v>
      </c>
      <c r="L91">
        <v>0.1051757786873142</v>
      </c>
      <c r="M91">
        <v>5.6000000000000001E-2</v>
      </c>
      <c r="N91">
        <v>4.205533613793061E-2</v>
      </c>
      <c r="O91">
        <v>0</v>
      </c>
      <c r="P91">
        <v>0.74</v>
      </c>
      <c r="Q91">
        <v>0</v>
      </c>
      <c r="R91">
        <v>0.2</v>
      </c>
      <c r="S91">
        <v>0</v>
      </c>
      <c r="T91">
        <v>0.15</v>
      </c>
      <c r="U91">
        <v>0</v>
      </c>
      <c r="V91">
        <v>0.15</v>
      </c>
      <c r="W91">
        <v>0</v>
      </c>
      <c r="X91">
        <v>0.12000000000000001</v>
      </c>
      <c r="Y91">
        <v>0</v>
      </c>
      <c r="Z91">
        <v>0.12000000000000001</v>
      </c>
      <c r="AA91">
        <v>2</v>
      </c>
      <c r="AB91">
        <v>2</v>
      </c>
    </row>
    <row r="92" spans="1:28">
      <c r="A92" t="s">
        <v>287</v>
      </c>
      <c r="B92" t="s">
        <v>288</v>
      </c>
      <c r="C92">
        <v>25</v>
      </c>
      <c r="D92">
        <v>0.25</v>
      </c>
      <c r="E92">
        <v>0.17</v>
      </c>
      <c r="F92">
        <v>0.42</v>
      </c>
      <c r="G92">
        <v>0.25248177019753437</v>
      </c>
      <c r="H92">
        <v>0.16822134455172244</v>
      </c>
      <c r="I92">
        <v>0.42070311474925681</v>
      </c>
      <c r="J92">
        <v>2.5008902162228566</v>
      </c>
      <c r="K92">
        <v>4.205533613793061E-2</v>
      </c>
      <c r="L92">
        <v>0.1051757786873142</v>
      </c>
      <c r="M92">
        <v>5.6000000000000001E-2</v>
      </c>
      <c r="N92">
        <v>4.205533613793061E-2</v>
      </c>
      <c r="O92">
        <v>0</v>
      </c>
      <c r="P92">
        <v>0.74</v>
      </c>
      <c r="Q92">
        <v>0</v>
      </c>
      <c r="R92">
        <v>0.2</v>
      </c>
      <c r="S92">
        <v>0</v>
      </c>
      <c r="T92">
        <v>0.15</v>
      </c>
      <c r="U92">
        <v>0</v>
      </c>
      <c r="V92">
        <v>0.15</v>
      </c>
      <c r="W92">
        <v>0</v>
      </c>
      <c r="X92">
        <v>0.12000000000000001</v>
      </c>
      <c r="Y92">
        <v>0</v>
      </c>
      <c r="Z92">
        <v>0.12000000000000001</v>
      </c>
      <c r="AA92">
        <v>2</v>
      </c>
      <c r="AB92">
        <v>2</v>
      </c>
    </row>
    <row r="93" spans="1:28">
      <c r="A93" t="s">
        <v>289</v>
      </c>
      <c r="B93" t="s">
        <v>290</v>
      </c>
      <c r="C93">
        <v>25</v>
      </c>
      <c r="D93">
        <v>0.25</v>
      </c>
      <c r="E93">
        <v>0.17</v>
      </c>
      <c r="F93">
        <v>0.42</v>
      </c>
      <c r="G93">
        <v>0.25248177019753437</v>
      </c>
      <c r="H93">
        <v>0.16822134455172244</v>
      </c>
      <c r="I93">
        <v>0.42070311474925681</v>
      </c>
      <c r="J93">
        <v>2.5008902162228566</v>
      </c>
      <c r="K93">
        <v>4.205533613793061E-2</v>
      </c>
      <c r="L93">
        <v>0.1051757786873142</v>
      </c>
      <c r="M93">
        <v>5.6000000000000001E-2</v>
      </c>
      <c r="N93">
        <v>4.205533613793061E-2</v>
      </c>
      <c r="O93">
        <v>0</v>
      </c>
      <c r="P93">
        <v>0.74</v>
      </c>
      <c r="Q93">
        <v>0</v>
      </c>
      <c r="R93">
        <v>0.2</v>
      </c>
      <c r="S93">
        <v>0</v>
      </c>
      <c r="T93">
        <v>0.15</v>
      </c>
      <c r="U93">
        <v>0</v>
      </c>
      <c r="V93">
        <v>0.15</v>
      </c>
      <c r="W93">
        <v>0</v>
      </c>
      <c r="X93">
        <v>0.12000000000000001</v>
      </c>
      <c r="Y93">
        <v>0</v>
      </c>
      <c r="Z93">
        <v>0.12000000000000001</v>
      </c>
      <c r="AA93">
        <v>2</v>
      </c>
      <c r="AB93">
        <v>2</v>
      </c>
    </row>
    <row r="94" spans="1:28">
      <c r="A94" t="s">
        <v>291</v>
      </c>
      <c r="B94" t="s">
        <v>286</v>
      </c>
      <c r="C94">
        <v>25</v>
      </c>
      <c r="D94">
        <v>0.25</v>
      </c>
      <c r="E94">
        <v>0.17</v>
      </c>
      <c r="F94">
        <v>0.42</v>
      </c>
      <c r="G94">
        <v>0.25248177019753437</v>
      </c>
      <c r="H94">
        <v>0.16822134455172244</v>
      </c>
      <c r="I94">
        <v>0.42070311474925681</v>
      </c>
      <c r="J94">
        <v>2.5008902162228566</v>
      </c>
      <c r="K94">
        <v>4.205533613793061E-2</v>
      </c>
      <c r="L94">
        <v>0.1051757786873142</v>
      </c>
      <c r="M94">
        <v>5.6000000000000001E-2</v>
      </c>
      <c r="N94">
        <v>4.205533613793061E-2</v>
      </c>
      <c r="O94">
        <v>0</v>
      </c>
      <c r="P94">
        <v>0.74</v>
      </c>
      <c r="Q94">
        <v>0</v>
      </c>
      <c r="R94">
        <v>0.2</v>
      </c>
      <c r="S94">
        <v>0</v>
      </c>
      <c r="T94">
        <v>0.15</v>
      </c>
      <c r="U94">
        <v>0</v>
      </c>
      <c r="V94">
        <v>0.15</v>
      </c>
      <c r="W94">
        <v>0</v>
      </c>
      <c r="X94">
        <v>0.12000000000000001</v>
      </c>
      <c r="Y94">
        <v>0</v>
      </c>
      <c r="Z94">
        <v>0.12000000000000001</v>
      </c>
      <c r="AA94">
        <v>2</v>
      </c>
      <c r="AB94">
        <v>2</v>
      </c>
    </row>
    <row r="95" spans="1:28">
      <c r="A95" t="s">
        <v>292</v>
      </c>
      <c r="B95" t="s">
        <v>288</v>
      </c>
      <c r="C95">
        <v>25</v>
      </c>
      <c r="D95">
        <v>0.25</v>
      </c>
      <c r="E95">
        <v>0.17</v>
      </c>
      <c r="F95">
        <v>0.42</v>
      </c>
      <c r="G95">
        <v>0.25248177019753437</v>
      </c>
      <c r="H95">
        <v>0.16822134455172244</v>
      </c>
      <c r="I95">
        <v>0.42070311474925681</v>
      </c>
      <c r="J95">
        <v>2.5008902162228566</v>
      </c>
      <c r="K95">
        <v>4.205533613793061E-2</v>
      </c>
      <c r="L95">
        <v>0.1051757786873142</v>
      </c>
      <c r="M95">
        <v>5.6000000000000001E-2</v>
      </c>
      <c r="N95">
        <v>4.205533613793061E-2</v>
      </c>
      <c r="O95">
        <v>0</v>
      </c>
      <c r="P95">
        <v>0.74</v>
      </c>
      <c r="Q95">
        <v>0</v>
      </c>
      <c r="R95">
        <v>0.2</v>
      </c>
      <c r="S95">
        <v>0</v>
      </c>
      <c r="T95">
        <v>0.15</v>
      </c>
      <c r="U95">
        <v>0</v>
      </c>
      <c r="V95">
        <v>0.15</v>
      </c>
      <c r="W95">
        <v>0</v>
      </c>
      <c r="X95">
        <v>0.12000000000000001</v>
      </c>
      <c r="Y95">
        <v>0</v>
      </c>
      <c r="Z95">
        <v>0.12000000000000001</v>
      </c>
      <c r="AA95">
        <v>2</v>
      </c>
      <c r="AB95">
        <v>2</v>
      </c>
    </row>
    <row r="96" spans="1:28">
      <c r="A96" t="s">
        <v>293</v>
      </c>
      <c r="B96" t="s">
        <v>290</v>
      </c>
      <c r="C96">
        <v>25</v>
      </c>
      <c r="D96">
        <v>0.25</v>
      </c>
      <c r="E96">
        <v>0.17</v>
      </c>
      <c r="F96">
        <v>0.42</v>
      </c>
      <c r="G96">
        <v>0.25248177019753437</v>
      </c>
      <c r="H96">
        <v>0.16822134455172244</v>
      </c>
      <c r="I96">
        <v>0.42070311474925681</v>
      </c>
      <c r="J96">
        <v>2.5008902162228566</v>
      </c>
      <c r="K96">
        <v>4.205533613793061E-2</v>
      </c>
      <c r="L96">
        <v>0.1051757786873142</v>
      </c>
      <c r="M96">
        <v>5.6000000000000001E-2</v>
      </c>
      <c r="N96">
        <v>4.205533613793061E-2</v>
      </c>
      <c r="O96">
        <v>0</v>
      </c>
      <c r="P96">
        <v>0.74</v>
      </c>
      <c r="Q96">
        <v>0</v>
      </c>
      <c r="R96">
        <v>0.2</v>
      </c>
      <c r="S96">
        <v>0</v>
      </c>
      <c r="T96">
        <v>0.15</v>
      </c>
      <c r="U96">
        <v>0</v>
      </c>
      <c r="V96">
        <v>0.15</v>
      </c>
      <c r="W96">
        <v>0</v>
      </c>
      <c r="X96">
        <v>0.12000000000000001</v>
      </c>
      <c r="Y96">
        <v>0</v>
      </c>
      <c r="Z96">
        <v>0.12000000000000001</v>
      </c>
      <c r="AA96">
        <v>2</v>
      </c>
      <c r="AB96">
        <v>2</v>
      </c>
    </row>
    <row r="97" spans="1:28">
      <c r="A97" t="s">
        <v>294</v>
      </c>
      <c r="B97" t="s">
        <v>286</v>
      </c>
      <c r="C97">
        <v>25</v>
      </c>
      <c r="D97">
        <v>0.25</v>
      </c>
      <c r="E97">
        <v>0.17</v>
      </c>
      <c r="F97">
        <v>0.42</v>
      </c>
      <c r="G97">
        <v>0.25248177019753437</v>
      </c>
      <c r="H97">
        <v>0.16822134455172244</v>
      </c>
      <c r="I97">
        <v>0.42070311474925681</v>
      </c>
      <c r="J97">
        <v>2.5008902162228566</v>
      </c>
      <c r="K97">
        <v>4.205533613793061E-2</v>
      </c>
      <c r="L97">
        <v>0.1051757786873142</v>
      </c>
      <c r="M97">
        <v>5.6000000000000001E-2</v>
      </c>
      <c r="N97">
        <v>4.205533613793061E-2</v>
      </c>
      <c r="O97">
        <v>0</v>
      </c>
      <c r="P97">
        <v>0.74</v>
      </c>
      <c r="Q97">
        <v>0</v>
      </c>
      <c r="R97">
        <v>0.2</v>
      </c>
      <c r="S97">
        <v>0</v>
      </c>
      <c r="T97">
        <v>0.15</v>
      </c>
      <c r="U97">
        <v>0</v>
      </c>
      <c r="V97">
        <v>0.15</v>
      </c>
      <c r="W97">
        <v>0</v>
      </c>
      <c r="X97">
        <v>0.12000000000000001</v>
      </c>
      <c r="Y97">
        <v>0</v>
      </c>
      <c r="Z97">
        <v>0.12000000000000001</v>
      </c>
      <c r="AA97">
        <v>2</v>
      </c>
      <c r="AB97">
        <v>2</v>
      </c>
    </row>
    <row r="98" spans="1:28">
      <c r="A98" t="s">
        <v>295</v>
      </c>
      <c r="B98" t="s">
        <v>288</v>
      </c>
      <c r="C98">
        <v>25</v>
      </c>
      <c r="D98">
        <v>0.25</v>
      </c>
      <c r="E98">
        <v>0.17</v>
      </c>
      <c r="F98">
        <v>0.42</v>
      </c>
      <c r="G98">
        <v>0.25248177019753437</v>
      </c>
      <c r="H98">
        <v>0.16822134455172244</v>
      </c>
      <c r="I98">
        <v>0.42070311474925681</v>
      </c>
      <c r="J98">
        <v>2.5008902162228566</v>
      </c>
      <c r="K98">
        <v>4.205533613793061E-2</v>
      </c>
      <c r="L98">
        <v>0.1051757786873142</v>
      </c>
      <c r="M98">
        <v>5.6000000000000001E-2</v>
      </c>
      <c r="N98">
        <v>4.205533613793061E-2</v>
      </c>
      <c r="O98">
        <v>0</v>
      </c>
      <c r="P98">
        <v>0.74</v>
      </c>
      <c r="Q98">
        <v>0</v>
      </c>
      <c r="R98">
        <v>0.2</v>
      </c>
      <c r="S98">
        <v>0</v>
      </c>
      <c r="T98">
        <v>0.15</v>
      </c>
      <c r="U98">
        <v>0</v>
      </c>
      <c r="V98">
        <v>0.15</v>
      </c>
      <c r="W98">
        <v>0</v>
      </c>
      <c r="X98">
        <v>0.12000000000000001</v>
      </c>
      <c r="Y98">
        <v>0</v>
      </c>
      <c r="Z98">
        <v>0.12000000000000001</v>
      </c>
      <c r="AA98">
        <v>2</v>
      </c>
      <c r="AB98">
        <v>2</v>
      </c>
    </row>
    <row r="99" spans="1:28">
      <c r="A99" t="s">
        <v>296</v>
      </c>
      <c r="B99" t="s">
        <v>290</v>
      </c>
      <c r="C99">
        <v>25</v>
      </c>
      <c r="D99">
        <v>0.25</v>
      </c>
      <c r="E99">
        <v>0.17</v>
      </c>
      <c r="F99">
        <v>0.42</v>
      </c>
      <c r="G99">
        <v>0.25248177019753437</v>
      </c>
      <c r="H99">
        <v>0.16822134455172244</v>
      </c>
      <c r="I99">
        <v>0.42070311474925681</v>
      </c>
      <c r="J99">
        <v>2.5008902162228566</v>
      </c>
      <c r="K99">
        <v>4.205533613793061E-2</v>
      </c>
      <c r="L99">
        <v>0.1051757786873142</v>
      </c>
      <c r="M99">
        <v>5.6000000000000001E-2</v>
      </c>
      <c r="N99">
        <v>4.205533613793061E-2</v>
      </c>
      <c r="O99">
        <v>0</v>
      </c>
      <c r="P99">
        <v>0.74</v>
      </c>
      <c r="Q99">
        <v>0</v>
      </c>
      <c r="R99">
        <v>0.2</v>
      </c>
      <c r="S99">
        <v>0</v>
      </c>
      <c r="T99">
        <v>0.15</v>
      </c>
      <c r="U99">
        <v>0</v>
      </c>
      <c r="V99">
        <v>0.15</v>
      </c>
      <c r="W99">
        <v>0</v>
      </c>
      <c r="X99">
        <v>0.12000000000000001</v>
      </c>
      <c r="Y99">
        <v>0</v>
      </c>
      <c r="Z99">
        <v>0.12000000000000001</v>
      </c>
      <c r="AA99">
        <v>2</v>
      </c>
      <c r="AB99">
        <v>2</v>
      </c>
    </row>
    <row r="100" spans="1:28">
      <c r="A100" t="s">
        <v>297</v>
      </c>
      <c r="B100" t="s">
        <v>286</v>
      </c>
      <c r="C100">
        <v>25</v>
      </c>
      <c r="D100">
        <v>0.25</v>
      </c>
      <c r="E100">
        <v>0.17</v>
      </c>
      <c r="F100">
        <v>0.42</v>
      </c>
      <c r="G100">
        <v>0.25248177019753437</v>
      </c>
      <c r="H100">
        <v>0.16822134455172244</v>
      </c>
      <c r="I100">
        <v>0.42070311474925681</v>
      </c>
      <c r="J100">
        <v>2.5008902162228566</v>
      </c>
      <c r="K100">
        <v>4.205533613793061E-2</v>
      </c>
      <c r="L100">
        <v>0.1051757786873142</v>
      </c>
      <c r="M100">
        <v>5.6000000000000001E-2</v>
      </c>
      <c r="N100">
        <v>4.205533613793061E-2</v>
      </c>
      <c r="O100">
        <v>0</v>
      </c>
      <c r="P100">
        <v>0.74</v>
      </c>
      <c r="Q100">
        <v>0</v>
      </c>
      <c r="R100">
        <v>0.2</v>
      </c>
      <c r="S100">
        <v>0</v>
      </c>
      <c r="T100">
        <v>0.15</v>
      </c>
      <c r="U100">
        <v>0</v>
      </c>
      <c r="V100">
        <v>0.15</v>
      </c>
      <c r="W100">
        <v>0</v>
      </c>
      <c r="X100">
        <v>0.12000000000000001</v>
      </c>
      <c r="Y100">
        <v>0</v>
      </c>
      <c r="Z100">
        <v>0.12000000000000001</v>
      </c>
      <c r="AA100">
        <v>2</v>
      </c>
      <c r="AB100">
        <v>2</v>
      </c>
    </row>
    <row r="101" spans="1:28">
      <c r="A101" t="s">
        <v>298</v>
      </c>
      <c r="B101" t="s">
        <v>288</v>
      </c>
      <c r="C101">
        <v>25</v>
      </c>
      <c r="D101">
        <v>0.25</v>
      </c>
      <c r="E101">
        <v>0.17</v>
      </c>
      <c r="F101">
        <v>0.42</v>
      </c>
      <c r="G101">
        <v>0.25248177019753437</v>
      </c>
      <c r="H101">
        <v>0.16822134455172244</v>
      </c>
      <c r="I101">
        <v>0.42070311474925681</v>
      </c>
      <c r="J101">
        <v>2.5008902162228566</v>
      </c>
      <c r="K101">
        <v>4.205533613793061E-2</v>
      </c>
      <c r="L101">
        <v>0.1051757786873142</v>
      </c>
      <c r="M101">
        <v>5.6000000000000001E-2</v>
      </c>
      <c r="N101">
        <v>4.205533613793061E-2</v>
      </c>
      <c r="O101">
        <v>0</v>
      </c>
      <c r="P101">
        <v>0.74</v>
      </c>
      <c r="Q101">
        <v>0</v>
      </c>
      <c r="R101">
        <v>0.2</v>
      </c>
      <c r="S101">
        <v>0</v>
      </c>
      <c r="T101">
        <v>0.15</v>
      </c>
      <c r="U101">
        <v>0</v>
      </c>
      <c r="V101">
        <v>0.15</v>
      </c>
      <c r="W101">
        <v>0</v>
      </c>
      <c r="X101">
        <v>0.12000000000000001</v>
      </c>
      <c r="Y101">
        <v>0</v>
      </c>
      <c r="Z101">
        <v>0.12000000000000001</v>
      </c>
      <c r="AA101">
        <v>2</v>
      </c>
      <c r="AB101">
        <v>2</v>
      </c>
    </row>
    <row r="102" spans="1:28">
      <c r="A102" t="s">
        <v>299</v>
      </c>
      <c r="B102" t="s">
        <v>290</v>
      </c>
      <c r="C102">
        <v>25</v>
      </c>
      <c r="D102">
        <v>0.25</v>
      </c>
      <c r="E102">
        <v>0.17</v>
      </c>
      <c r="F102">
        <v>0.42</v>
      </c>
      <c r="G102">
        <v>0.25248177019753437</v>
      </c>
      <c r="H102">
        <v>0.16822134455172244</v>
      </c>
      <c r="I102">
        <v>0.42070311474925681</v>
      </c>
      <c r="J102">
        <v>2.5008902162228566</v>
      </c>
      <c r="K102">
        <v>4.205533613793061E-2</v>
      </c>
      <c r="L102">
        <v>0.1051757786873142</v>
      </c>
      <c r="M102">
        <v>5.6000000000000001E-2</v>
      </c>
      <c r="N102">
        <v>4.205533613793061E-2</v>
      </c>
      <c r="O102">
        <v>0</v>
      </c>
      <c r="P102">
        <v>0.74</v>
      </c>
      <c r="Q102">
        <v>0</v>
      </c>
      <c r="R102">
        <v>0.2</v>
      </c>
      <c r="S102">
        <v>0</v>
      </c>
      <c r="T102">
        <v>0.15</v>
      </c>
      <c r="U102">
        <v>0</v>
      </c>
      <c r="V102">
        <v>0.15</v>
      </c>
      <c r="W102">
        <v>0</v>
      </c>
      <c r="X102">
        <v>0.12000000000000001</v>
      </c>
      <c r="Y102">
        <v>0</v>
      </c>
      <c r="Z102">
        <v>0.12000000000000001</v>
      </c>
      <c r="AA102">
        <v>2</v>
      </c>
      <c r="AB102">
        <v>2</v>
      </c>
    </row>
    <row r="103" spans="1:28">
      <c r="A103" t="s">
        <v>300</v>
      </c>
      <c r="B103" t="s">
        <v>286</v>
      </c>
      <c r="C103">
        <v>25</v>
      </c>
      <c r="D103">
        <v>0.25</v>
      </c>
      <c r="E103">
        <v>0.17</v>
      </c>
      <c r="F103">
        <v>0.42</v>
      </c>
      <c r="G103">
        <v>0.25248177019753437</v>
      </c>
      <c r="H103">
        <v>0.16822134455172244</v>
      </c>
      <c r="I103">
        <v>0.42070311474925681</v>
      </c>
      <c r="J103">
        <v>2.5008902162228566</v>
      </c>
      <c r="K103">
        <v>4.205533613793061E-2</v>
      </c>
      <c r="L103">
        <v>0.1051757786873142</v>
      </c>
      <c r="M103">
        <v>5.6000000000000001E-2</v>
      </c>
      <c r="N103">
        <v>4.205533613793061E-2</v>
      </c>
      <c r="O103">
        <v>0</v>
      </c>
      <c r="P103">
        <v>0.74</v>
      </c>
      <c r="Q103">
        <v>0</v>
      </c>
      <c r="R103">
        <v>0.2</v>
      </c>
      <c r="S103">
        <v>0</v>
      </c>
      <c r="T103">
        <v>0.15</v>
      </c>
      <c r="U103">
        <v>0</v>
      </c>
      <c r="V103">
        <v>0.15</v>
      </c>
      <c r="W103">
        <v>0</v>
      </c>
      <c r="X103">
        <v>0.12000000000000001</v>
      </c>
      <c r="Y103">
        <v>0</v>
      </c>
      <c r="Z103">
        <v>0.12000000000000001</v>
      </c>
      <c r="AA103">
        <v>2</v>
      </c>
      <c r="AB103">
        <v>2</v>
      </c>
    </row>
    <row r="104" spans="1:28">
      <c r="A104" t="s">
        <v>301</v>
      </c>
      <c r="B104" t="s">
        <v>288</v>
      </c>
      <c r="C104">
        <v>25</v>
      </c>
      <c r="D104">
        <v>0.25</v>
      </c>
      <c r="E104">
        <v>0.17</v>
      </c>
      <c r="F104">
        <v>0.42</v>
      </c>
      <c r="G104">
        <v>0.25248177019753437</v>
      </c>
      <c r="H104">
        <v>0.16822134455172244</v>
      </c>
      <c r="I104">
        <v>0.42070311474925681</v>
      </c>
      <c r="J104">
        <v>2.5008902162228566</v>
      </c>
      <c r="K104">
        <v>4.205533613793061E-2</v>
      </c>
      <c r="L104">
        <v>0.1051757786873142</v>
      </c>
      <c r="M104">
        <v>5.6000000000000001E-2</v>
      </c>
      <c r="N104">
        <v>4.205533613793061E-2</v>
      </c>
      <c r="O104">
        <v>0</v>
      </c>
      <c r="P104">
        <v>0.74</v>
      </c>
      <c r="Q104">
        <v>0</v>
      </c>
      <c r="R104">
        <v>0.2</v>
      </c>
      <c r="S104">
        <v>0</v>
      </c>
      <c r="T104">
        <v>0.15</v>
      </c>
      <c r="U104">
        <v>0</v>
      </c>
      <c r="V104">
        <v>0.15</v>
      </c>
      <c r="W104">
        <v>0</v>
      </c>
      <c r="X104">
        <v>0.12000000000000001</v>
      </c>
      <c r="Y104">
        <v>0</v>
      </c>
      <c r="Z104">
        <v>0.12000000000000001</v>
      </c>
      <c r="AA104">
        <v>2</v>
      </c>
      <c r="AB104">
        <v>2</v>
      </c>
    </row>
    <row r="105" spans="1:28">
      <c r="A105" t="s">
        <v>302</v>
      </c>
      <c r="B105" t="s">
        <v>290</v>
      </c>
      <c r="C105">
        <v>25</v>
      </c>
      <c r="D105">
        <v>0.25</v>
      </c>
      <c r="E105">
        <v>0.17</v>
      </c>
      <c r="F105">
        <v>0.42</v>
      </c>
      <c r="G105">
        <v>0.25248177019753437</v>
      </c>
      <c r="H105">
        <v>0.16822134455172244</v>
      </c>
      <c r="I105">
        <v>0.42070311474925681</v>
      </c>
      <c r="J105">
        <v>2.5008902162228566</v>
      </c>
      <c r="K105">
        <v>4.205533613793061E-2</v>
      </c>
      <c r="L105">
        <v>0.1051757786873142</v>
      </c>
      <c r="M105">
        <v>5.6000000000000001E-2</v>
      </c>
      <c r="N105">
        <v>4.205533613793061E-2</v>
      </c>
      <c r="O105">
        <v>0</v>
      </c>
      <c r="P105">
        <v>0.74</v>
      </c>
      <c r="Q105">
        <v>0</v>
      </c>
      <c r="R105">
        <v>0.2</v>
      </c>
      <c r="S105">
        <v>0</v>
      </c>
      <c r="T105">
        <v>0.15</v>
      </c>
      <c r="U105">
        <v>0</v>
      </c>
      <c r="V105">
        <v>0.15</v>
      </c>
      <c r="W105">
        <v>0</v>
      </c>
      <c r="X105">
        <v>0.12000000000000001</v>
      </c>
      <c r="Y105">
        <v>0</v>
      </c>
      <c r="Z105">
        <v>0.12000000000000001</v>
      </c>
      <c r="AA105">
        <v>2</v>
      </c>
      <c r="AB105">
        <v>2</v>
      </c>
    </row>
    <row r="106" spans="1:28">
      <c r="A106" t="s">
        <v>303</v>
      </c>
      <c r="B106" t="s">
        <v>286</v>
      </c>
      <c r="C106">
        <v>25</v>
      </c>
      <c r="D106">
        <v>0.25</v>
      </c>
      <c r="E106">
        <v>0.17</v>
      </c>
      <c r="F106">
        <v>0.42</v>
      </c>
      <c r="G106">
        <v>0.25248177019753437</v>
      </c>
      <c r="H106">
        <v>0.16822134455172244</v>
      </c>
      <c r="I106">
        <v>0.42070311474925681</v>
      </c>
      <c r="J106">
        <v>2.5008902162228566</v>
      </c>
      <c r="K106">
        <v>4.205533613793061E-2</v>
      </c>
      <c r="L106">
        <v>0.1051757786873142</v>
      </c>
      <c r="M106">
        <v>5.6000000000000001E-2</v>
      </c>
      <c r="N106">
        <v>4.205533613793061E-2</v>
      </c>
      <c r="O106">
        <v>0</v>
      </c>
      <c r="P106">
        <v>0.74</v>
      </c>
      <c r="Q106">
        <v>0</v>
      </c>
      <c r="R106">
        <v>0.2</v>
      </c>
      <c r="S106">
        <v>0</v>
      </c>
      <c r="T106">
        <v>0.15</v>
      </c>
      <c r="U106">
        <v>0</v>
      </c>
      <c r="V106">
        <v>0.15</v>
      </c>
      <c r="W106">
        <v>0</v>
      </c>
      <c r="X106">
        <v>0.12000000000000001</v>
      </c>
      <c r="Y106">
        <v>0</v>
      </c>
      <c r="Z106">
        <v>0.12000000000000001</v>
      </c>
      <c r="AA106">
        <v>2</v>
      </c>
      <c r="AB106">
        <v>2</v>
      </c>
    </row>
    <row r="107" spans="1:28">
      <c r="A107" t="s">
        <v>304</v>
      </c>
      <c r="B107" t="s">
        <v>288</v>
      </c>
      <c r="C107">
        <v>25</v>
      </c>
      <c r="D107">
        <v>0.25</v>
      </c>
      <c r="E107">
        <v>0.17</v>
      </c>
      <c r="F107">
        <v>0.42</v>
      </c>
      <c r="G107">
        <v>0.25248177019753437</v>
      </c>
      <c r="H107">
        <v>0.16822134455172244</v>
      </c>
      <c r="I107">
        <v>0.42070311474925681</v>
      </c>
      <c r="J107">
        <v>2.5008902162228566</v>
      </c>
      <c r="K107">
        <v>4.205533613793061E-2</v>
      </c>
      <c r="L107">
        <v>0.1051757786873142</v>
      </c>
      <c r="M107">
        <v>5.6000000000000001E-2</v>
      </c>
      <c r="N107">
        <v>4.205533613793061E-2</v>
      </c>
      <c r="O107">
        <v>0</v>
      </c>
      <c r="P107">
        <v>0.74</v>
      </c>
      <c r="Q107">
        <v>0</v>
      </c>
      <c r="R107">
        <v>0.2</v>
      </c>
      <c r="S107">
        <v>0</v>
      </c>
      <c r="T107">
        <v>0.15</v>
      </c>
      <c r="U107">
        <v>0</v>
      </c>
      <c r="V107">
        <v>0.15</v>
      </c>
      <c r="W107">
        <v>0</v>
      </c>
      <c r="X107">
        <v>0.12000000000000001</v>
      </c>
      <c r="Y107">
        <v>0</v>
      </c>
      <c r="Z107">
        <v>0.12000000000000001</v>
      </c>
      <c r="AA107">
        <v>2</v>
      </c>
      <c r="AB107">
        <v>2</v>
      </c>
    </row>
    <row r="108" spans="1:28">
      <c r="A108" t="s">
        <v>305</v>
      </c>
      <c r="B108" t="s">
        <v>290</v>
      </c>
      <c r="C108">
        <v>25</v>
      </c>
      <c r="D108">
        <v>0.25</v>
      </c>
      <c r="E108">
        <v>0.17</v>
      </c>
      <c r="F108">
        <v>0.42</v>
      </c>
      <c r="G108">
        <v>0.25248177019753437</v>
      </c>
      <c r="H108">
        <v>0.16822134455172244</v>
      </c>
      <c r="I108">
        <v>0.42070311474925681</v>
      </c>
      <c r="J108">
        <v>2.5008902162228566</v>
      </c>
      <c r="K108">
        <v>4.205533613793061E-2</v>
      </c>
      <c r="L108">
        <v>0.1051757786873142</v>
      </c>
      <c r="M108">
        <v>5.6000000000000001E-2</v>
      </c>
      <c r="N108">
        <v>4.205533613793061E-2</v>
      </c>
      <c r="O108">
        <v>0</v>
      </c>
      <c r="P108">
        <v>0.74</v>
      </c>
      <c r="Q108">
        <v>0</v>
      </c>
      <c r="R108">
        <v>0.2</v>
      </c>
      <c r="S108">
        <v>0</v>
      </c>
      <c r="T108">
        <v>0.15</v>
      </c>
      <c r="U108">
        <v>0</v>
      </c>
      <c r="V108">
        <v>0.15</v>
      </c>
      <c r="W108">
        <v>0</v>
      </c>
      <c r="X108">
        <v>0.12000000000000001</v>
      </c>
      <c r="Y108">
        <v>0</v>
      </c>
      <c r="Z108">
        <v>0.12000000000000001</v>
      </c>
      <c r="AA108">
        <v>2</v>
      </c>
      <c r="AB108">
        <v>2</v>
      </c>
    </row>
    <row r="109" spans="1:28">
      <c r="A109" t="s">
        <v>306</v>
      </c>
      <c r="B109" t="s">
        <v>307</v>
      </c>
      <c r="C109">
        <v>1033</v>
      </c>
      <c r="D109">
        <v>10.33</v>
      </c>
      <c r="E109">
        <v>6.88</v>
      </c>
      <c r="F109">
        <v>17.21</v>
      </c>
      <c r="G109">
        <v>10.328377500211809</v>
      </c>
      <c r="H109">
        <v>6.8815009842653421</v>
      </c>
      <c r="I109">
        <v>17.209878484477152</v>
      </c>
      <c r="J109">
        <v>2.5008902162228566</v>
      </c>
      <c r="K109">
        <v>0.42130434952462631</v>
      </c>
      <c r="L109">
        <v>1.0536359257782728</v>
      </c>
      <c r="M109">
        <v>0.56100000000000005</v>
      </c>
      <c r="N109">
        <v>0.42130434952462631</v>
      </c>
      <c r="O109">
        <v>0</v>
      </c>
      <c r="P109">
        <v>0.74</v>
      </c>
      <c r="Q109">
        <v>0</v>
      </c>
      <c r="R109">
        <v>0.2</v>
      </c>
      <c r="S109">
        <v>0</v>
      </c>
      <c r="T109">
        <v>0.15</v>
      </c>
      <c r="U109">
        <v>0</v>
      </c>
      <c r="V109">
        <v>0.15</v>
      </c>
      <c r="W109">
        <v>0</v>
      </c>
      <c r="X109">
        <v>0.12000000000000001</v>
      </c>
      <c r="Y109">
        <v>0</v>
      </c>
      <c r="Z109">
        <v>0.12000000000000001</v>
      </c>
      <c r="AA109">
        <v>5.4446000000000003</v>
      </c>
      <c r="AB109">
        <v>3</v>
      </c>
    </row>
    <row r="110" spans="1:28">
      <c r="A110" t="s">
        <v>308</v>
      </c>
      <c r="B110" t="s">
        <v>309</v>
      </c>
      <c r="C110">
        <v>1361</v>
      </c>
      <c r="D110">
        <v>13.61</v>
      </c>
      <c r="E110">
        <v>9.07</v>
      </c>
      <c r="F110">
        <v>22.68</v>
      </c>
      <c r="G110">
        <v>13.609322873541538</v>
      </c>
      <c r="H110">
        <v>9.067500558295853</v>
      </c>
      <c r="I110">
        <v>22.676823431837391</v>
      </c>
      <c r="J110">
        <v>2.500890216222857</v>
      </c>
      <c r="K110">
        <v>0.34695652313792752</v>
      </c>
      <c r="L110">
        <v>0.86770017417034218</v>
      </c>
      <c r="M110">
        <v>0.46200000000000002</v>
      </c>
      <c r="N110">
        <v>0.34695652313792752</v>
      </c>
      <c r="O110">
        <v>0</v>
      </c>
      <c r="P110">
        <v>0.74</v>
      </c>
      <c r="Q110">
        <v>0</v>
      </c>
      <c r="R110">
        <v>0.2</v>
      </c>
      <c r="S110">
        <v>0</v>
      </c>
      <c r="T110">
        <v>0.15</v>
      </c>
      <c r="U110">
        <v>0</v>
      </c>
      <c r="V110">
        <v>0.15</v>
      </c>
      <c r="W110">
        <v>0</v>
      </c>
      <c r="X110">
        <v>0.12000000000000001</v>
      </c>
      <c r="Y110">
        <v>0</v>
      </c>
      <c r="Z110">
        <v>0.12000000000000001</v>
      </c>
      <c r="AA110">
        <v>6.5335999999999999</v>
      </c>
      <c r="AB110">
        <v>4</v>
      </c>
    </row>
    <row r="111" spans="1:28">
      <c r="A111" t="s">
        <v>310</v>
      </c>
      <c r="B111" t="s">
        <v>311</v>
      </c>
      <c r="C111">
        <v>324</v>
      </c>
      <c r="D111">
        <v>3.24</v>
      </c>
      <c r="E111">
        <v>2.16</v>
      </c>
      <c r="F111">
        <v>5.4</v>
      </c>
      <c r="G111">
        <v>3.2402752941840971</v>
      </c>
      <c r="H111">
        <v>2.1589022695734403</v>
      </c>
      <c r="I111">
        <v>5.3991775637575374</v>
      </c>
      <c r="J111">
        <v>2.5008902162228566</v>
      </c>
      <c r="K111">
        <v>0.26434782715270666</v>
      </c>
      <c r="L111">
        <v>0.66110489460597499</v>
      </c>
      <c r="M111">
        <v>0.35199999999999998</v>
      </c>
      <c r="N111">
        <v>0.26434782715270666</v>
      </c>
      <c r="O111">
        <v>0</v>
      </c>
      <c r="P111">
        <v>0.74</v>
      </c>
      <c r="Q111">
        <v>0</v>
      </c>
      <c r="R111">
        <v>0.2</v>
      </c>
      <c r="S111">
        <v>0</v>
      </c>
      <c r="T111">
        <v>0.15</v>
      </c>
      <c r="U111">
        <v>0</v>
      </c>
      <c r="V111">
        <v>0.15</v>
      </c>
      <c r="W111">
        <v>0</v>
      </c>
      <c r="X111">
        <v>0.12000000000000001</v>
      </c>
      <c r="Y111">
        <v>0</v>
      </c>
      <c r="Z111">
        <v>0.12000000000000001</v>
      </c>
      <c r="AA111">
        <v>5.4446000000000003</v>
      </c>
      <c r="AB111">
        <v>1.5</v>
      </c>
    </row>
    <row r="112" spans="1:28">
      <c r="A112" t="s">
        <v>312</v>
      </c>
      <c r="B112" t="s">
        <v>313</v>
      </c>
      <c r="C112">
        <v>437</v>
      </c>
      <c r="D112">
        <v>4.37</v>
      </c>
      <c r="E112">
        <v>2.91</v>
      </c>
      <c r="F112">
        <v>7.29</v>
      </c>
      <c r="G112">
        <v>4.3744252093526388</v>
      </c>
      <c r="H112">
        <v>2.9145537508808093</v>
      </c>
      <c r="I112">
        <v>7.2889789602334476</v>
      </c>
      <c r="J112">
        <v>2.5008902162228575</v>
      </c>
      <c r="K112">
        <v>0.22304347916009623</v>
      </c>
      <c r="L112">
        <v>0.55780725482379145</v>
      </c>
      <c r="M112">
        <v>0.29699999999999999</v>
      </c>
      <c r="N112">
        <v>0.22304347916009623</v>
      </c>
      <c r="O112">
        <v>0</v>
      </c>
      <c r="P112">
        <v>0.74</v>
      </c>
      <c r="Q112">
        <v>0</v>
      </c>
      <c r="R112">
        <v>0.2</v>
      </c>
      <c r="S112">
        <v>0</v>
      </c>
      <c r="T112">
        <v>0.15</v>
      </c>
      <c r="U112">
        <v>0</v>
      </c>
      <c r="V112">
        <v>0.15</v>
      </c>
      <c r="W112">
        <v>0</v>
      </c>
      <c r="X112">
        <v>0.12000000000000001</v>
      </c>
      <c r="Y112">
        <v>0</v>
      </c>
      <c r="Z112">
        <v>0.12000000000000001</v>
      </c>
      <c r="AA112">
        <v>6.5335999999999999</v>
      </c>
      <c r="AB112">
        <v>2</v>
      </c>
    </row>
    <row r="113" spans="1:28">
      <c r="A113" t="s">
        <v>314</v>
      </c>
      <c r="B113" t="s">
        <v>315</v>
      </c>
      <c r="C113">
        <v>192</v>
      </c>
      <c r="D113">
        <v>1.92</v>
      </c>
      <c r="E113">
        <v>1.28</v>
      </c>
      <c r="F113">
        <v>3.21</v>
      </c>
      <c r="G113">
        <v>1.9239134559218078</v>
      </c>
      <c r="H113">
        <v>1.28184822255923</v>
      </c>
      <c r="I113">
        <v>3.2057616784810379</v>
      </c>
      <c r="J113">
        <v>2.500890216222857</v>
      </c>
      <c r="K113">
        <v>0.15695652237191957</v>
      </c>
      <c r="L113">
        <v>0.39253103117229765</v>
      </c>
      <c r="M113">
        <v>0.20899999999999999</v>
      </c>
      <c r="N113">
        <v>0.15695652237191957</v>
      </c>
      <c r="O113">
        <v>0</v>
      </c>
      <c r="P113">
        <v>0.74</v>
      </c>
      <c r="Q113">
        <v>0</v>
      </c>
      <c r="R113">
        <v>0.2</v>
      </c>
      <c r="S113">
        <v>0</v>
      </c>
      <c r="T113">
        <v>0.15</v>
      </c>
      <c r="U113">
        <v>0</v>
      </c>
      <c r="V113">
        <v>0.15</v>
      </c>
      <c r="W113">
        <v>0</v>
      </c>
      <c r="X113">
        <v>0.12000000000000001</v>
      </c>
      <c r="Y113">
        <v>0</v>
      </c>
      <c r="Z113">
        <v>0.12000000000000001</v>
      </c>
      <c r="AA113">
        <v>5.4446000000000003</v>
      </c>
      <c r="AB113">
        <v>1.5</v>
      </c>
    </row>
    <row r="114" spans="1:28">
      <c r="A114" t="s">
        <v>316</v>
      </c>
      <c r="B114" t="s">
        <v>317</v>
      </c>
      <c r="C114">
        <v>122</v>
      </c>
      <c r="D114">
        <v>1.22</v>
      </c>
      <c r="E114">
        <v>0.81</v>
      </c>
      <c r="F114">
        <v>2.02</v>
      </c>
      <c r="G114">
        <v>1.2151032353190365</v>
      </c>
      <c r="H114">
        <v>0.80958835109004013</v>
      </c>
      <c r="I114">
        <v>2.0246915864090766</v>
      </c>
      <c r="J114">
        <v>2.500890216222857</v>
      </c>
      <c r="K114">
        <v>9.9130435182265011E-2</v>
      </c>
      <c r="L114">
        <v>0.24791433547724062</v>
      </c>
      <c r="M114">
        <v>0.13200000000000001</v>
      </c>
      <c r="N114">
        <v>9.9130435182265011E-2</v>
      </c>
      <c r="O114">
        <v>0</v>
      </c>
      <c r="P114">
        <v>0.74</v>
      </c>
      <c r="Q114">
        <v>0</v>
      </c>
      <c r="R114">
        <v>0.2</v>
      </c>
      <c r="S114">
        <v>0</v>
      </c>
      <c r="T114">
        <v>0.15</v>
      </c>
      <c r="U114">
        <v>0</v>
      </c>
      <c r="V114">
        <v>0.15</v>
      </c>
      <c r="W114">
        <v>0</v>
      </c>
      <c r="X114">
        <v>0.12000000000000001</v>
      </c>
      <c r="Y114">
        <v>0</v>
      </c>
      <c r="Z114">
        <v>0.12000000000000001</v>
      </c>
      <c r="AA114">
        <v>5.4446000000000003</v>
      </c>
      <c r="AB114">
        <v>1.5</v>
      </c>
    </row>
    <row r="115" spans="1:28">
      <c r="A115" t="s">
        <v>318</v>
      </c>
      <c r="B115" t="s">
        <v>319</v>
      </c>
      <c r="C115">
        <v>23</v>
      </c>
      <c r="D115">
        <v>0.23</v>
      </c>
      <c r="E115">
        <v>0.15</v>
      </c>
      <c r="F115">
        <v>0.37</v>
      </c>
      <c r="G115">
        <v>0.22502325053779276</v>
      </c>
      <c r="H115">
        <v>0.14992652234357728</v>
      </c>
      <c r="I115">
        <v>0.37494977288137005</v>
      </c>
      <c r="J115">
        <v>2.5008902162228575</v>
      </c>
      <c r="K115">
        <v>4.1304347992610416E-2</v>
      </c>
      <c r="L115">
        <v>0.10329763978218361</v>
      </c>
      <c r="M115">
        <v>5.5E-2</v>
      </c>
      <c r="N115">
        <v>4.1304347992610416E-2</v>
      </c>
      <c r="O115">
        <v>0</v>
      </c>
      <c r="P115">
        <v>0.74</v>
      </c>
      <c r="Q115">
        <v>0</v>
      </c>
      <c r="R115">
        <v>0.2</v>
      </c>
      <c r="S115">
        <v>0</v>
      </c>
      <c r="T115">
        <v>0.15</v>
      </c>
      <c r="U115">
        <v>0</v>
      </c>
      <c r="V115">
        <v>0.15</v>
      </c>
      <c r="W115">
        <v>0</v>
      </c>
      <c r="X115">
        <v>0.12000000000000001</v>
      </c>
      <c r="Y115">
        <v>0</v>
      </c>
      <c r="Z115">
        <v>0.12000000000000001</v>
      </c>
      <c r="AA115">
        <v>1.8149</v>
      </c>
      <c r="AB115">
        <v>2</v>
      </c>
    </row>
    <row r="116" spans="1:28">
      <c r="A116" t="s">
        <v>320</v>
      </c>
      <c r="B116" t="s">
        <v>321</v>
      </c>
      <c r="C116">
        <v>389</v>
      </c>
      <c r="D116">
        <v>3.89</v>
      </c>
      <c r="E116">
        <v>2.59</v>
      </c>
      <c r="F116">
        <v>6.48</v>
      </c>
      <c r="G116">
        <v>3.8883779638690106</v>
      </c>
      <c r="H116">
        <v>2.5907144452273867</v>
      </c>
      <c r="I116">
        <v>6.4790924090963973</v>
      </c>
      <c r="J116">
        <v>2.5008902162228566</v>
      </c>
      <c r="K116">
        <v>9.9130435182265011E-2</v>
      </c>
      <c r="L116">
        <v>0.24791433547724062</v>
      </c>
      <c r="M116">
        <v>0.13200000000000001</v>
      </c>
      <c r="N116">
        <v>9.9130435182265011E-2</v>
      </c>
      <c r="O116">
        <v>0</v>
      </c>
      <c r="P116">
        <v>0.74</v>
      </c>
      <c r="Q116">
        <v>0</v>
      </c>
      <c r="R116">
        <v>0.2</v>
      </c>
      <c r="S116">
        <v>0</v>
      </c>
      <c r="T116">
        <v>0.15</v>
      </c>
      <c r="U116">
        <v>0</v>
      </c>
      <c r="V116">
        <v>0.15</v>
      </c>
      <c r="W116">
        <v>0</v>
      </c>
      <c r="X116">
        <v>0.12000000000000001</v>
      </c>
      <c r="Y116">
        <v>0</v>
      </c>
      <c r="Z116">
        <v>0.12000000000000001</v>
      </c>
      <c r="AA116">
        <v>6.5335999999999999</v>
      </c>
      <c r="AB116">
        <v>4</v>
      </c>
    </row>
    <row r="117" spans="1:28">
      <c r="A117" t="s">
        <v>322</v>
      </c>
      <c r="B117" t="s">
        <v>323</v>
      </c>
      <c r="C117">
        <v>6751</v>
      </c>
      <c r="D117">
        <v>67.510000000000005</v>
      </c>
      <c r="E117">
        <v>44.98</v>
      </c>
      <c r="F117">
        <v>112.48</v>
      </c>
      <c r="G117">
        <v>67.50635522841992</v>
      </c>
      <c r="H117">
        <v>44.977543659593259</v>
      </c>
      <c r="I117">
        <v>112.48389888801319</v>
      </c>
      <c r="J117">
        <v>2.500890216222857</v>
      </c>
      <c r="K117">
        <v>1.0326086998152604</v>
      </c>
      <c r="L117">
        <v>2.5824409945545899</v>
      </c>
      <c r="M117">
        <v>1.375</v>
      </c>
      <c r="N117">
        <v>1.0326086998152604</v>
      </c>
      <c r="O117">
        <v>0</v>
      </c>
      <c r="P117">
        <v>0.74</v>
      </c>
      <c r="Q117">
        <v>0</v>
      </c>
      <c r="R117">
        <v>0.2</v>
      </c>
      <c r="S117">
        <v>0</v>
      </c>
      <c r="T117">
        <v>0.15</v>
      </c>
      <c r="U117">
        <v>0</v>
      </c>
      <c r="V117">
        <v>0.15</v>
      </c>
      <c r="W117">
        <v>0</v>
      </c>
      <c r="X117">
        <v>0.12000000000000001</v>
      </c>
      <c r="Y117">
        <v>0</v>
      </c>
      <c r="Z117">
        <v>0.12000000000000001</v>
      </c>
      <c r="AA117">
        <v>10.8893</v>
      </c>
      <c r="AB117">
        <v>4</v>
      </c>
    </row>
    <row r="118" spans="1:28">
      <c r="A118" t="s">
        <v>324</v>
      </c>
      <c r="B118" t="s">
        <v>325</v>
      </c>
      <c r="C118">
        <v>500</v>
      </c>
      <c r="D118">
        <v>5</v>
      </c>
      <c r="E118">
        <v>3.33</v>
      </c>
      <c r="F118">
        <v>8.32</v>
      </c>
      <c r="G118">
        <v>4.99542441186715</v>
      </c>
      <c r="H118">
        <v>3.3283076655923867</v>
      </c>
      <c r="I118">
        <v>8.3237320774595371</v>
      </c>
      <c r="J118">
        <v>2.5008902162228575</v>
      </c>
      <c r="K118">
        <v>0.30565217514531706</v>
      </c>
      <c r="L118">
        <v>0.76440253438815853</v>
      </c>
      <c r="M118">
        <v>0.40699999999999997</v>
      </c>
      <c r="N118">
        <v>0.30565217514531706</v>
      </c>
      <c r="O118">
        <v>0</v>
      </c>
      <c r="P118">
        <v>0.74</v>
      </c>
      <c r="Q118">
        <v>0</v>
      </c>
      <c r="R118">
        <v>0.2</v>
      </c>
      <c r="S118">
        <v>0</v>
      </c>
      <c r="T118">
        <v>0.15</v>
      </c>
      <c r="U118">
        <v>0</v>
      </c>
      <c r="V118">
        <v>0.15</v>
      </c>
      <c r="W118">
        <v>0</v>
      </c>
      <c r="X118">
        <v>0.12000000000000001</v>
      </c>
      <c r="Y118">
        <v>0</v>
      </c>
      <c r="Z118">
        <v>0.12000000000000001</v>
      </c>
      <c r="AA118">
        <v>5.4446000000000003</v>
      </c>
      <c r="AB118">
        <v>2</v>
      </c>
    </row>
    <row r="119" spans="1:28">
      <c r="A119" t="s">
        <v>326</v>
      </c>
      <c r="B119" t="s">
        <v>327</v>
      </c>
      <c r="C119">
        <v>132</v>
      </c>
      <c r="D119">
        <v>1.32</v>
      </c>
      <c r="E119">
        <v>0.88</v>
      </c>
      <c r="F119">
        <v>2.19</v>
      </c>
      <c r="G119">
        <v>1.3163618382622895</v>
      </c>
      <c r="H119">
        <v>0.87705404701421008</v>
      </c>
      <c r="I119">
        <v>2.1934158852764996</v>
      </c>
      <c r="J119">
        <v>2.500890216222857</v>
      </c>
      <c r="K119">
        <v>0.10739130478078708</v>
      </c>
      <c r="L119">
        <v>0.26857386343367734</v>
      </c>
      <c r="M119">
        <v>0.14299999999999999</v>
      </c>
      <c r="N119">
        <v>0.10739130478078708</v>
      </c>
      <c r="O119">
        <v>0</v>
      </c>
      <c r="P119">
        <v>0.74</v>
      </c>
      <c r="Q119">
        <v>0</v>
      </c>
      <c r="R119">
        <v>0.2</v>
      </c>
      <c r="S119">
        <v>0</v>
      </c>
      <c r="T119">
        <v>0.15</v>
      </c>
      <c r="U119">
        <v>0</v>
      </c>
      <c r="V119">
        <v>0.15</v>
      </c>
      <c r="W119">
        <v>0</v>
      </c>
      <c r="X119">
        <v>0.12000000000000001</v>
      </c>
      <c r="Y119">
        <v>0</v>
      </c>
      <c r="Z119">
        <v>0.12000000000000001</v>
      </c>
      <c r="AA119">
        <v>5.4446000000000003</v>
      </c>
      <c r="AB119">
        <v>1.5</v>
      </c>
    </row>
    <row r="120" spans="1:28">
      <c r="A120" t="s">
        <v>328</v>
      </c>
      <c r="B120" t="s">
        <v>329</v>
      </c>
      <c r="C120">
        <v>648</v>
      </c>
      <c r="D120">
        <v>6.48</v>
      </c>
      <c r="E120">
        <v>4.32</v>
      </c>
      <c r="F120">
        <v>10.8</v>
      </c>
      <c r="G120">
        <v>6.4805505883681942</v>
      </c>
      <c r="H120">
        <v>4.3178045391468807</v>
      </c>
      <c r="I120">
        <v>10.798355127515075</v>
      </c>
      <c r="J120">
        <v>2.5008902162228566</v>
      </c>
      <c r="K120">
        <v>0.26434782715270666</v>
      </c>
      <c r="L120">
        <v>0.66110489460597499</v>
      </c>
      <c r="M120">
        <v>0.35199999999999998</v>
      </c>
      <c r="N120">
        <v>0.26434782715270666</v>
      </c>
      <c r="O120">
        <v>0</v>
      </c>
      <c r="P120">
        <v>0.74</v>
      </c>
      <c r="Q120">
        <v>0</v>
      </c>
      <c r="R120">
        <v>0.2</v>
      </c>
      <c r="S120">
        <v>0</v>
      </c>
      <c r="T120">
        <v>0.15</v>
      </c>
      <c r="U120">
        <v>0</v>
      </c>
      <c r="V120">
        <v>0.15</v>
      </c>
      <c r="W120">
        <v>0</v>
      </c>
      <c r="X120">
        <v>0.12000000000000001</v>
      </c>
      <c r="Y120">
        <v>0</v>
      </c>
      <c r="Z120">
        <v>0.12000000000000001</v>
      </c>
      <c r="AA120">
        <v>5.4446000000000003</v>
      </c>
      <c r="AB120">
        <v>3</v>
      </c>
    </row>
    <row r="121" spans="1:28">
      <c r="A121" t="s">
        <v>330</v>
      </c>
      <c r="B121" t="s">
        <v>331</v>
      </c>
      <c r="C121">
        <v>5671</v>
      </c>
      <c r="D121">
        <v>56.71</v>
      </c>
      <c r="E121">
        <v>37.78</v>
      </c>
      <c r="F121">
        <v>94.49</v>
      </c>
      <c r="G121">
        <v>56.705164810655731</v>
      </c>
      <c r="H121">
        <v>37.781021021883959</v>
      </c>
      <c r="I121">
        <v>94.486185832539689</v>
      </c>
      <c r="J121">
        <v>2.5008902162228575</v>
      </c>
      <c r="K121">
        <v>0.57826087189654585</v>
      </c>
      <c r="L121">
        <v>1.4461669569505704</v>
      </c>
      <c r="M121">
        <v>0.77</v>
      </c>
      <c r="N121">
        <v>0.57826087189654585</v>
      </c>
      <c r="O121">
        <v>0</v>
      </c>
      <c r="P121">
        <v>0.74</v>
      </c>
      <c r="Q121">
        <v>0</v>
      </c>
      <c r="R121">
        <v>0.2</v>
      </c>
      <c r="S121">
        <v>0</v>
      </c>
      <c r="T121">
        <v>0.15</v>
      </c>
      <c r="U121">
        <v>0</v>
      </c>
      <c r="V121">
        <v>0.15</v>
      </c>
      <c r="W121">
        <v>0</v>
      </c>
      <c r="X121">
        <v>0.12000000000000001</v>
      </c>
      <c r="Y121">
        <v>0</v>
      </c>
      <c r="Z121">
        <v>0.12000000000000001</v>
      </c>
      <c r="AA121">
        <v>16.3339</v>
      </c>
      <c r="AB121">
        <v>4</v>
      </c>
    </row>
    <row r="122" spans="1:28">
      <c r="A122" t="s">
        <v>332</v>
      </c>
      <c r="B122" t="s">
        <v>333</v>
      </c>
      <c r="C122">
        <v>270</v>
      </c>
      <c r="D122">
        <v>2.7</v>
      </c>
      <c r="E122">
        <v>1.8</v>
      </c>
      <c r="F122">
        <v>4.5</v>
      </c>
      <c r="G122">
        <v>2.7002294118200818</v>
      </c>
      <c r="H122">
        <v>1.7990852246445335</v>
      </c>
      <c r="I122">
        <v>4.4993146364646153</v>
      </c>
      <c r="J122">
        <v>2.5008902162228575</v>
      </c>
      <c r="K122">
        <v>0.16521739197044166</v>
      </c>
      <c r="L122">
        <v>0.41319055912873442</v>
      </c>
      <c r="M122">
        <v>0.22</v>
      </c>
      <c r="N122">
        <v>0.16521739197044166</v>
      </c>
      <c r="O122">
        <v>0</v>
      </c>
      <c r="P122">
        <v>0.74</v>
      </c>
      <c r="Q122">
        <v>0</v>
      </c>
      <c r="R122">
        <v>0.2</v>
      </c>
      <c r="S122">
        <v>0</v>
      </c>
      <c r="T122">
        <v>0.15</v>
      </c>
      <c r="U122">
        <v>0</v>
      </c>
      <c r="V122">
        <v>0.15</v>
      </c>
      <c r="W122">
        <v>0</v>
      </c>
      <c r="X122">
        <v>0.12000000000000001</v>
      </c>
      <c r="Y122">
        <v>0</v>
      </c>
      <c r="Z122">
        <v>0.12000000000000001</v>
      </c>
      <c r="AA122">
        <v>5.4446000000000003</v>
      </c>
      <c r="AB122">
        <v>2</v>
      </c>
    </row>
    <row r="123" spans="1:28">
      <c r="A123" t="s">
        <v>334</v>
      </c>
      <c r="B123" t="s">
        <v>335</v>
      </c>
      <c r="C123">
        <v>5130</v>
      </c>
      <c r="D123">
        <v>51.3</v>
      </c>
      <c r="E123">
        <v>34.18</v>
      </c>
      <c r="F123">
        <v>85.49</v>
      </c>
      <c r="G123">
        <v>51.304829973599141</v>
      </c>
      <c r="H123">
        <v>34.182933181290878</v>
      </c>
      <c r="I123">
        <v>85.487763154890018</v>
      </c>
      <c r="J123">
        <v>2.500890216222857</v>
      </c>
      <c r="K123">
        <v>0.62782608948767826</v>
      </c>
      <c r="L123">
        <v>1.5701241246891906</v>
      </c>
      <c r="M123">
        <v>0.83599999999999997</v>
      </c>
      <c r="N123">
        <v>0.62782608948767826</v>
      </c>
      <c r="O123">
        <v>0</v>
      </c>
      <c r="P123">
        <v>0.74</v>
      </c>
      <c r="Q123">
        <v>0</v>
      </c>
      <c r="R123">
        <v>0.2</v>
      </c>
      <c r="S123">
        <v>0</v>
      </c>
      <c r="T123">
        <v>0.15</v>
      </c>
      <c r="U123">
        <v>0</v>
      </c>
      <c r="V123">
        <v>0.15</v>
      </c>
      <c r="W123">
        <v>0</v>
      </c>
      <c r="X123">
        <v>0.12000000000000001</v>
      </c>
      <c r="Y123">
        <v>0</v>
      </c>
      <c r="Z123">
        <v>0.12000000000000001</v>
      </c>
      <c r="AA123">
        <v>10.8893</v>
      </c>
      <c r="AB123">
        <v>5</v>
      </c>
    </row>
    <row r="124" spans="1:28">
      <c r="A124" t="s">
        <v>336</v>
      </c>
      <c r="B124" t="s">
        <v>337</v>
      </c>
      <c r="C124">
        <v>5103</v>
      </c>
      <c r="D124">
        <v>51.03</v>
      </c>
      <c r="E124">
        <v>34</v>
      </c>
      <c r="F124">
        <v>85.04</v>
      </c>
      <c r="G124">
        <v>51.034648329590155</v>
      </c>
      <c r="H124">
        <v>34.00291891969556</v>
      </c>
      <c r="I124">
        <v>85.037567249285715</v>
      </c>
      <c r="J124">
        <v>2.5008902162228575</v>
      </c>
      <c r="K124">
        <v>0.5204347847068912</v>
      </c>
      <c r="L124">
        <v>1.3015502612555132</v>
      </c>
      <c r="M124">
        <v>0.69299999999999995</v>
      </c>
      <c r="N124">
        <v>0.5204347847068912</v>
      </c>
      <c r="O124">
        <v>0</v>
      </c>
      <c r="P124">
        <v>0.74</v>
      </c>
      <c r="Q124">
        <v>0</v>
      </c>
      <c r="R124">
        <v>0.2</v>
      </c>
      <c r="S124">
        <v>0</v>
      </c>
      <c r="T124">
        <v>0.15</v>
      </c>
      <c r="U124">
        <v>0</v>
      </c>
      <c r="V124">
        <v>0.15</v>
      </c>
      <c r="W124">
        <v>0</v>
      </c>
      <c r="X124">
        <v>0.12000000000000001</v>
      </c>
      <c r="Y124">
        <v>0</v>
      </c>
      <c r="Z124">
        <v>0.12000000000000001</v>
      </c>
      <c r="AA124">
        <v>16.3339</v>
      </c>
      <c r="AB124">
        <v>4</v>
      </c>
    </row>
    <row r="125" spans="1:28">
      <c r="A125" t="s">
        <v>338</v>
      </c>
      <c r="B125" t="s">
        <v>339</v>
      </c>
      <c r="C125">
        <v>1418</v>
      </c>
      <c r="D125">
        <v>14.18</v>
      </c>
      <c r="E125">
        <v>9.4499999999999993</v>
      </c>
      <c r="F125">
        <v>23.62</v>
      </c>
      <c r="G125">
        <v>14.176204412055428</v>
      </c>
      <c r="H125">
        <v>9.4451974293838017</v>
      </c>
      <c r="I125">
        <v>23.62140184143923</v>
      </c>
      <c r="J125">
        <v>2.500890216222857</v>
      </c>
      <c r="K125">
        <v>0.57826087189654585</v>
      </c>
      <c r="L125">
        <v>1.4461669569505704</v>
      </c>
      <c r="M125">
        <v>0.77</v>
      </c>
      <c r="N125">
        <v>0.57826087189654585</v>
      </c>
      <c r="O125">
        <v>0</v>
      </c>
      <c r="P125">
        <v>0.74</v>
      </c>
      <c r="Q125">
        <v>0</v>
      </c>
      <c r="R125">
        <v>0.2</v>
      </c>
      <c r="S125">
        <v>0</v>
      </c>
      <c r="T125">
        <v>0.15</v>
      </c>
      <c r="U125">
        <v>0</v>
      </c>
      <c r="V125">
        <v>0.15</v>
      </c>
      <c r="W125">
        <v>0</v>
      </c>
      <c r="X125">
        <v>0.12000000000000001</v>
      </c>
      <c r="Y125">
        <v>0</v>
      </c>
      <c r="Z125">
        <v>0.12000000000000001</v>
      </c>
      <c r="AA125">
        <v>5.4446000000000003</v>
      </c>
      <c r="AB125">
        <v>3</v>
      </c>
    </row>
    <row r="126" spans="1:28">
      <c r="A126" t="s">
        <v>340</v>
      </c>
      <c r="B126" t="s">
        <v>341</v>
      </c>
      <c r="C126">
        <v>486</v>
      </c>
      <c r="D126">
        <v>4.8600000000000003</v>
      </c>
      <c r="E126">
        <v>3.24</v>
      </c>
      <c r="F126">
        <v>8.1</v>
      </c>
      <c r="G126">
        <v>4.8604129412761461</v>
      </c>
      <c r="H126">
        <v>3.2383534043601605</v>
      </c>
      <c r="I126">
        <v>8.0987663456363066</v>
      </c>
      <c r="J126">
        <v>2.500890216222857</v>
      </c>
      <c r="K126">
        <v>0.39652174072906005</v>
      </c>
      <c r="L126">
        <v>0.99165734190896249</v>
      </c>
      <c r="M126">
        <v>0.52800000000000002</v>
      </c>
      <c r="N126">
        <v>0.39652174072906005</v>
      </c>
      <c r="O126">
        <v>0</v>
      </c>
      <c r="P126">
        <v>0.74</v>
      </c>
      <c r="Q126">
        <v>0</v>
      </c>
      <c r="R126">
        <v>0.2</v>
      </c>
      <c r="S126">
        <v>0</v>
      </c>
      <c r="T126">
        <v>0.15</v>
      </c>
      <c r="U126">
        <v>0</v>
      </c>
      <c r="V126">
        <v>0.15</v>
      </c>
      <c r="W126">
        <v>0</v>
      </c>
      <c r="X126">
        <v>0.12000000000000001</v>
      </c>
      <c r="Y126">
        <v>0</v>
      </c>
      <c r="Z126">
        <v>0.12000000000000001</v>
      </c>
      <c r="AA126">
        <v>5.4446000000000003</v>
      </c>
      <c r="AB126">
        <v>1.5</v>
      </c>
    </row>
    <row r="127" spans="1:28">
      <c r="A127" t="s">
        <v>342</v>
      </c>
      <c r="B127" t="s">
        <v>343</v>
      </c>
      <c r="C127">
        <v>81</v>
      </c>
      <c r="D127">
        <v>0.81</v>
      </c>
      <c r="E127">
        <v>0.54</v>
      </c>
      <c r="F127">
        <v>1.35</v>
      </c>
      <c r="G127">
        <v>0.81006882354602427</v>
      </c>
      <c r="H127">
        <v>0.53972556739336008</v>
      </c>
      <c r="I127">
        <v>1.3497943909393844</v>
      </c>
      <c r="J127">
        <v>2.5008902162228566</v>
      </c>
      <c r="K127">
        <v>0.13217391357635333</v>
      </c>
      <c r="L127">
        <v>0.3305524473029875</v>
      </c>
      <c r="M127">
        <v>0.17599999999999999</v>
      </c>
      <c r="N127">
        <v>0.13217391357635333</v>
      </c>
      <c r="O127">
        <v>0</v>
      </c>
      <c r="P127">
        <v>0.74</v>
      </c>
      <c r="Q127">
        <v>0</v>
      </c>
      <c r="R127">
        <v>0.2</v>
      </c>
      <c r="S127">
        <v>0</v>
      </c>
      <c r="T127">
        <v>0.15</v>
      </c>
      <c r="U127">
        <v>0</v>
      </c>
      <c r="V127">
        <v>0.15</v>
      </c>
      <c r="W127">
        <v>0</v>
      </c>
      <c r="X127">
        <v>0.12000000000000001</v>
      </c>
      <c r="Y127">
        <v>0</v>
      </c>
      <c r="Z127">
        <v>0.12000000000000001</v>
      </c>
      <c r="AA127">
        <v>2.7223000000000002</v>
      </c>
      <c r="AB127">
        <v>1.5</v>
      </c>
    </row>
    <row r="128" spans="1:28">
      <c r="A128" t="s">
        <v>344</v>
      </c>
      <c r="B128" t="s">
        <v>345</v>
      </c>
      <c r="C128">
        <v>415</v>
      </c>
      <c r="D128">
        <v>4.1500000000000004</v>
      </c>
      <c r="E128">
        <v>2.77</v>
      </c>
      <c r="F128">
        <v>6.92</v>
      </c>
      <c r="G128">
        <v>4.1516027206733757</v>
      </c>
      <c r="H128">
        <v>2.7660935328909706</v>
      </c>
      <c r="I128">
        <v>6.9176962535643458</v>
      </c>
      <c r="J128">
        <v>2.500890216222857</v>
      </c>
      <c r="K128">
        <v>0.33869565353940545</v>
      </c>
      <c r="L128">
        <v>0.84704064621390551</v>
      </c>
      <c r="M128">
        <v>0.45100000000000001</v>
      </c>
      <c r="N128">
        <v>0.33869565353940545</v>
      </c>
      <c r="O128">
        <v>0</v>
      </c>
      <c r="P128">
        <v>0.74</v>
      </c>
      <c r="Q128">
        <v>0</v>
      </c>
      <c r="R128">
        <v>0.2</v>
      </c>
      <c r="S128">
        <v>0</v>
      </c>
      <c r="T128">
        <v>0.15</v>
      </c>
      <c r="U128">
        <v>0</v>
      </c>
      <c r="V128">
        <v>0.15</v>
      </c>
      <c r="W128">
        <v>0</v>
      </c>
      <c r="X128">
        <v>0.12000000000000001</v>
      </c>
      <c r="Y128">
        <v>0</v>
      </c>
      <c r="Z128">
        <v>0.12000000000000001</v>
      </c>
      <c r="AA128">
        <v>5.4446000000000003</v>
      </c>
      <c r="AB128">
        <v>1.5</v>
      </c>
    </row>
    <row r="129" spans="1:28">
      <c r="A129" t="s">
        <v>346</v>
      </c>
      <c r="B129" t="s">
        <v>347</v>
      </c>
      <c r="C129">
        <v>680</v>
      </c>
      <c r="D129">
        <v>6.8</v>
      </c>
      <c r="E129">
        <v>4.53</v>
      </c>
      <c r="F129">
        <v>11.34</v>
      </c>
      <c r="G129">
        <v>6.8046614367707701</v>
      </c>
      <c r="H129">
        <v>4.5337502791479256</v>
      </c>
      <c r="I129">
        <v>11.338411715918696</v>
      </c>
      <c r="J129">
        <v>2.5008902162228575</v>
      </c>
      <c r="K129">
        <v>0.23130434875861833</v>
      </c>
      <c r="L129">
        <v>0.57846678278022812</v>
      </c>
      <c r="M129">
        <v>0.308</v>
      </c>
      <c r="N129">
        <v>0.23130434875861833</v>
      </c>
      <c r="O129">
        <v>0</v>
      </c>
      <c r="P129">
        <v>0.74</v>
      </c>
      <c r="Q129">
        <v>0</v>
      </c>
      <c r="R129">
        <v>0.2</v>
      </c>
      <c r="S129">
        <v>0</v>
      </c>
      <c r="T129">
        <v>0.15</v>
      </c>
      <c r="U129">
        <v>0</v>
      </c>
      <c r="V129">
        <v>0.15</v>
      </c>
      <c r="W129">
        <v>0</v>
      </c>
      <c r="X129">
        <v>0.12000000000000001</v>
      </c>
      <c r="Y129">
        <v>0</v>
      </c>
      <c r="Z129">
        <v>0.12000000000000001</v>
      </c>
      <c r="AA129">
        <v>6.5335999999999999</v>
      </c>
      <c r="AB129">
        <v>3</v>
      </c>
    </row>
    <row r="130" spans="1:28">
      <c r="A130" t="s">
        <v>348</v>
      </c>
      <c r="B130" t="s">
        <v>349</v>
      </c>
      <c r="C130">
        <v>365</v>
      </c>
      <c r="D130">
        <v>3.65</v>
      </c>
      <c r="E130">
        <v>2.4300000000000002</v>
      </c>
      <c r="F130">
        <v>6.07</v>
      </c>
      <c r="G130">
        <v>3.6453097059571098</v>
      </c>
      <c r="H130">
        <v>2.4287650532701202</v>
      </c>
      <c r="I130">
        <v>6.0740747592272299</v>
      </c>
      <c r="J130">
        <v>2.500890216222857</v>
      </c>
      <c r="K130">
        <v>0.1486956527733975</v>
      </c>
      <c r="L130">
        <v>0.37187150321586099</v>
      </c>
      <c r="M130">
        <v>0.19800000000000001</v>
      </c>
      <c r="N130">
        <v>0.1486956527733975</v>
      </c>
      <c r="O130">
        <v>0</v>
      </c>
      <c r="P130">
        <v>0.74</v>
      </c>
      <c r="Q130">
        <v>0</v>
      </c>
      <c r="R130">
        <v>0.2</v>
      </c>
      <c r="S130">
        <v>0</v>
      </c>
      <c r="T130">
        <v>0.15</v>
      </c>
      <c r="U130">
        <v>0</v>
      </c>
      <c r="V130">
        <v>0.15</v>
      </c>
      <c r="W130">
        <v>0</v>
      </c>
      <c r="X130">
        <v>0.12000000000000001</v>
      </c>
      <c r="Y130">
        <v>0</v>
      </c>
      <c r="Z130">
        <v>0.12000000000000001</v>
      </c>
      <c r="AA130">
        <v>5.4446000000000003</v>
      </c>
      <c r="AB130">
        <v>3</v>
      </c>
    </row>
    <row r="131" spans="1:28">
      <c r="A131" t="s">
        <v>350</v>
      </c>
      <c r="B131" t="s">
        <v>351</v>
      </c>
      <c r="C131">
        <v>182</v>
      </c>
      <c r="D131">
        <v>1.82</v>
      </c>
      <c r="E131">
        <v>1.21</v>
      </c>
      <c r="F131">
        <v>3.04</v>
      </c>
      <c r="G131">
        <v>1.8226548529785549</v>
      </c>
      <c r="H131">
        <v>1.2143825266350601</v>
      </c>
      <c r="I131">
        <v>3.037037379613615</v>
      </c>
      <c r="J131">
        <v>2.500890216222857</v>
      </c>
      <c r="K131">
        <v>0.1486956527733975</v>
      </c>
      <c r="L131">
        <v>0.37187150321586099</v>
      </c>
      <c r="M131">
        <v>0.19800000000000001</v>
      </c>
      <c r="N131">
        <v>0.1486956527733975</v>
      </c>
      <c r="O131">
        <v>0</v>
      </c>
      <c r="P131">
        <v>0.74</v>
      </c>
      <c r="Q131">
        <v>0</v>
      </c>
      <c r="R131">
        <v>0.2</v>
      </c>
      <c r="S131">
        <v>0</v>
      </c>
      <c r="T131">
        <v>0.15</v>
      </c>
      <c r="U131">
        <v>0</v>
      </c>
      <c r="V131">
        <v>0.15</v>
      </c>
      <c r="W131">
        <v>0</v>
      </c>
      <c r="X131">
        <v>0.12000000000000001</v>
      </c>
      <c r="Y131">
        <v>0</v>
      </c>
      <c r="Z131">
        <v>0.12000000000000001</v>
      </c>
      <c r="AA131">
        <v>5.4446000000000003</v>
      </c>
      <c r="AB131">
        <v>1.5</v>
      </c>
    </row>
    <row r="132" spans="1:28">
      <c r="A132" t="s">
        <v>352</v>
      </c>
      <c r="B132" t="s">
        <v>353</v>
      </c>
      <c r="C132">
        <v>486</v>
      </c>
      <c r="D132">
        <v>4.8600000000000003</v>
      </c>
      <c r="E132">
        <v>3.24</v>
      </c>
      <c r="F132">
        <v>8.1</v>
      </c>
      <c r="G132">
        <v>4.860412941276147</v>
      </c>
      <c r="H132">
        <v>3.2383534043601601</v>
      </c>
      <c r="I132">
        <v>8.0987663456363066</v>
      </c>
      <c r="J132">
        <v>2.5008902162228575</v>
      </c>
      <c r="K132">
        <v>0.1486956527733975</v>
      </c>
      <c r="L132">
        <v>0.37187150321586099</v>
      </c>
      <c r="M132">
        <v>0.19800000000000001</v>
      </c>
      <c r="N132">
        <v>0.1486956527733975</v>
      </c>
      <c r="O132">
        <v>0</v>
      </c>
      <c r="P132">
        <v>0.74</v>
      </c>
      <c r="Q132">
        <v>0</v>
      </c>
      <c r="R132">
        <v>0.2</v>
      </c>
      <c r="S132">
        <v>0</v>
      </c>
      <c r="T132">
        <v>0.15</v>
      </c>
      <c r="U132">
        <v>0</v>
      </c>
      <c r="V132">
        <v>0.15</v>
      </c>
      <c r="W132">
        <v>0</v>
      </c>
      <c r="X132">
        <v>0.12000000000000001</v>
      </c>
      <c r="Y132">
        <v>0</v>
      </c>
      <c r="Z132">
        <v>0.12000000000000001</v>
      </c>
      <c r="AA132">
        <v>5.4446000000000003</v>
      </c>
      <c r="AB132">
        <v>4</v>
      </c>
    </row>
    <row r="133" spans="1:28">
      <c r="A133" t="s">
        <v>354</v>
      </c>
      <c r="B133" t="s">
        <v>355</v>
      </c>
      <c r="C133">
        <v>1235</v>
      </c>
      <c r="D133">
        <v>12.35</v>
      </c>
      <c r="E133">
        <v>8.23</v>
      </c>
      <c r="F133">
        <v>20.58</v>
      </c>
      <c r="G133">
        <v>12.353549559076873</v>
      </c>
      <c r="H133">
        <v>8.2308149027487421</v>
      </c>
      <c r="I133">
        <v>20.584364461825615</v>
      </c>
      <c r="J133">
        <v>2.500890216222857</v>
      </c>
      <c r="K133">
        <v>1.0078260910196943</v>
      </c>
      <c r="L133">
        <v>2.5204624106852798</v>
      </c>
      <c r="M133">
        <v>1.3420000000000001</v>
      </c>
      <c r="N133">
        <v>1.0078260910196943</v>
      </c>
      <c r="O133">
        <v>0</v>
      </c>
      <c r="P133">
        <v>0.74</v>
      </c>
      <c r="Q133">
        <v>0</v>
      </c>
      <c r="R133">
        <v>0.2</v>
      </c>
      <c r="S133">
        <v>0</v>
      </c>
      <c r="T133">
        <v>0.15</v>
      </c>
      <c r="U133">
        <v>0</v>
      </c>
      <c r="V133">
        <v>0.15</v>
      </c>
      <c r="W133">
        <v>0</v>
      </c>
      <c r="X133">
        <v>0.12000000000000001</v>
      </c>
      <c r="Y133">
        <v>0</v>
      </c>
      <c r="Z133">
        <v>0.12000000000000001</v>
      </c>
      <c r="AA133">
        <v>5.4446000000000003</v>
      </c>
      <c r="AB133">
        <v>1.5</v>
      </c>
    </row>
    <row r="134" spans="1:28">
      <c r="A134" t="s">
        <v>356</v>
      </c>
      <c r="B134" t="s">
        <v>357</v>
      </c>
      <c r="C134">
        <v>567</v>
      </c>
      <c r="D134">
        <v>5.67</v>
      </c>
      <c r="E134">
        <v>3.78</v>
      </c>
      <c r="F134">
        <v>9.4499999999999993</v>
      </c>
      <c r="G134">
        <v>5.6704817648221697</v>
      </c>
      <c r="H134">
        <v>3.7780789717535201</v>
      </c>
      <c r="I134">
        <v>9.4485607365756898</v>
      </c>
      <c r="J134">
        <v>2.500890216222857</v>
      </c>
      <c r="K134">
        <v>0.46260869751723666</v>
      </c>
      <c r="L134">
        <v>1.1569335655604562</v>
      </c>
      <c r="M134">
        <v>0.61599999999999999</v>
      </c>
      <c r="N134">
        <v>0.46260869751723666</v>
      </c>
      <c r="O134">
        <v>0</v>
      </c>
      <c r="P134">
        <v>0.74</v>
      </c>
      <c r="Q134">
        <v>0</v>
      </c>
      <c r="R134">
        <v>0.2</v>
      </c>
      <c r="S134">
        <v>0</v>
      </c>
      <c r="T134">
        <v>0.15</v>
      </c>
      <c r="U134">
        <v>0</v>
      </c>
      <c r="V134">
        <v>0.15</v>
      </c>
      <c r="W134">
        <v>0</v>
      </c>
      <c r="X134">
        <v>0.12000000000000001</v>
      </c>
      <c r="Y134">
        <v>0</v>
      </c>
      <c r="Z134">
        <v>0.12000000000000001</v>
      </c>
      <c r="AA134">
        <v>5.4446000000000003</v>
      </c>
      <c r="AB134">
        <v>1.5</v>
      </c>
    </row>
    <row r="135" spans="1:28">
      <c r="A135" t="s">
        <v>358</v>
      </c>
      <c r="B135" t="s">
        <v>359</v>
      </c>
      <c r="C135">
        <v>304</v>
      </c>
      <c r="D135">
        <v>3.04</v>
      </c>
      <c r="E135">
        <v>2.02</v>
      </c>
      <c r="F135">
        <v>5.0599999999999996</v>
      </c>
      <c r="G135">
        <v>3.0377580882975921</v>
      </c>
      <c r="H135">
        <v>2.0239708777251004</v>
      </c>
      <c r="I135">
        <v>5.0617289660226925</v>
      </c>
      <c r="J135">
        <v>2.500890216222857</v>
      </c>
      <c r="K135">
        <v>0.24782608795566252</v>
      </c>
      <c r="L135">
        <v>0.61978583869310166</v>
      </c>
      <c r="M135">
        <v>0.33</v>
      </c>
      <c r="N135">
        <v>0.24782608795566252</v>
      </c>
      <c r="O135">
        <v>0</v>
      </c>
      <c r="P135">
        <v>0.74</v>
      </c>
      <c r="Q135">
        <v>0</v>
      </c>
      <c r="R135">
        <v>0.2</v>
      </c>
      <c r="S135">
        <v>0</v>
      </c>
      <c r="T135">
        <v>0.15</v>
      </c>
      <c r="U135">
        <v>0</v>
      </c>
      <c r="V135">
        <v>0.15</v>
      </c>
      <c r="W135">
        <v>0</v>
      </c>
      <c r="X135">
        <v>0.12000000000000001</v>
      </c>
      <c r="Y135">
        <v>0</v>
      </c>
      <c r="Z135">
        <v>0.12000000000000001</v>
      </c>
      <c r="AA135">
        <v>5.4446000000000003</v>
      </c>
      <c r="AB135">
        <v>1.5</v>
      </c>
    </row>
    <row r="136" spans="1:28">
      <c r="A136" t="s">
        <v>360</v>
      </c>
      <c r="B136" t="s">
        <v>361</v>
      </c>
      <c r="C136">
        <v>152</v>
      </c>
      <c r="D136">
        <v>1.52</v>
      </c>
      <c r="E136">
        <v>1.01</v>
      </c>
      <c r="F136">
        <v>2.5299999999999998</v>
      </c>
      <c r="G136">
        <v>1.518879044148796</v>
      </c>
      <c r="H136">
        <v>1.0119854388625502</v>
      </c>
      <c r="I136">
        <v>2.5308644830113463</v>
      </c>
      <c r="J136">
        <v>2.500890216222857</v>
      </c>
      <c r="K136">
        <v>0.12391304397783126</v>
      </c>
      <c r="L136">
        <v>0.30989291934655083</v>
      </c>
      <c r="M136">
        <v>0.16500000000000001</v>
      </c>
      <c r="N136">
        <v>0.12391304397783126</v>
      </c>
      <c r="O136">
        <v>0</v>
      </c>
      <c r="P136">
        <v>0.74</v>
      </c>
      <c r="Q136">
        <v>0</v>
      </c>
      <c r="R136">
        <v>0.2</v>
      </c>
      <c r="S136">
        <v>0</v>
      </c>
      <c r="T136">
        <v>0.15</v>
      </c>
      <c r="U136">
        <v>0</v>
      </c>
      <c r="V136">
        <v>0.15</v>
      </c>
      <c r="W136">
        <v>0</v>
      </c>
      <c r="X136">
        <v>0.12000000000000001</v>
      </c>
      <c r="Y136">
        <v>0</v>
      </c>
      <c r="Z136">
        <v>0.12000000000000001</v>
      </c>
      <c r="AA136">
        <v>5.4446000000000003</v>
      </c>
      <c r="AB136">
        <v>1.5</v>
      </c>
    </row>
    <row r="137" spans="1:28">
      <c r="A137" t="s">
        <v>362</v>
      </c>
      <c r="B137" t="s">
        <v>363</v>
      </c>
      <c r="C137">
        <v>3443</v>
      </c>
      <c r="D137">
        <v>34.43</v>
      </c>
      <c r="E137">
        <v>22.94</v>
      </c>
      <c r="F137">
        <v>57.37</v>
      </c>
      <c r="G137">
        <v>34.427925000706026</v>
      </c>
      <c r="H137">
        <v>22.938336614217807</v>
      </c>
      <c r="I137">
        <v>57.366261614923836</v>
      </c>
      <c r="J137">
        <v>2.5008902162228566</v>
      </c>
      <c r="K137">
        <v>0.70217391587437716</v>
      </c>
      <c r="L137">
        <v>1.7560598762971211</v>
      </c>
      <c r="M137">
        <v>0.93500000000000005</v>
      </c>
      <c r="N137">
        <v>0.70217391587437716</v>
      </c>
      <c r="O137">
        <v>0</v>
      </c>
      <c r="P137">
        <v>0.74</v>
      </c>
      <c r="Q137">
        <v>0</v>
      </c>
      <c r="R137">
        <v>0.2</v>
      </c>
      <c r="S137">
        <v>0</v>
      </c>
      <c r="T137">
        <v>0.15</v>
      </c>
      <c r="U137">
        <v>0</v>
      </c>
      <c r="V137">
        <v>0.15</v>
      </c>
      <c r="W137">
        <v>0</v>
      </c>
      <c r="X137">
        <v>0.12000000000000001</v>
      </c>
      <c r="Y137">
        <v>0</v>
      </c>
      <c r="Z137">
        <v>0.12000000000000001</v>
      </c>
      <c r="AA137">
        <v>5.4446000000000003</v>
      </c>
      <c r="AB137">
        <v>6</v>
      </c>
    </row>
    <row r="138" spans="1:28">
      <c r="A138" t="s">
        <v>364</v>
      </c>
      <c r="B138" t="s">
        <v>365</v>
      </c>
      <c r="C138">
        <v>648</v>
      </c>
      <c r="D138">
        <v>6.48</v>
      </c>
      <c r="E138">
        <v>4.32</v>
      </c>
      <c r="F138">
        <v>10.8</v>
      </c>
      <c r="G138">
        <v>6.4805505883681942</v>
      </c>
      <c r="H138">
        <v>4.3178045391468807</v>
      </c>
      <c r="I138">
        <v>10.798355127515075</v>
      </c>
      <c r="J138">
        <v>2.5008902162228566</v>
      </c>
      <c r="K138">
        <v>0.52869565430541332</v>
      </c>
      <c r="L138">
        <v>1.32220978921195</v>
      </c>
      <c r="M138">
        <v>0.70399999999999996</v>
      </c>
      <c r="N138">
        <v>0.52869565430541332</v>
      </c>
      <c r="O138">
        <v>0</v>
      </c>
      <c r="P138">
        <v>0.74</v>
      </c>
      <c r="Q138">
        <v>0</v>
      </c>
      <c r="R138">
        <v>0.2</v>
      </c>
      <c r="S138">
        <v>0</v>
      </c>
      <c r="T138">
        <v>0.15</v>
      </c>
      <c r="U138">
        <v>0</v>
      </c>
      <c r="V138">
        <v>0.15</v>
      </c>
      <c r="W138">
        <v>0</v>
      </c>
      <c r="X138">
        <v>0.12000000000000001</v>
      </c>
      <c r="Y138">
        <v>0</v>
      </c>
      <c r="Z138">
        <v>0.12000000000000001</v>
      </c>
      <c r="AA138">
        <v>5.4446000000000003</v>
      </c>
      <c r="AB138">
        <v>1.5</v>
      </c>
    </row>
    <row r="139" spans="1:28">
      <c r="A139" t="s">
        <v>366</v>
      </c>
      <c r="B139" t="s">
        <v>367</v>
      </c>
      <c r="C139">
        <v>60755.999999999993</v>
      </c>
      <c r="D139">
        <v>607.55999999999995</v>
      </c>
      <c r="E139">
        <v>404.8</v>
      </c>
      <c r="F139">
        <v>1012.35</v>
      </c>
      <c r="G139">
        <v>607.55533725702549</v>
      </c>
      <c r="H139">
        <v>404.79665380589955</v>
      </c>
      <c r="I139">
        <v>1012.3519910629251</v>
      </c>
      <c r="J139">
        <v>2.500890216222857</v>
      </c>
      <c r="K139">
        <v>2.478260879556625</v>
      </c>
      <c r="L139">
        <v>6.1978583869310153</v>
      </c>
      <c r="M139">
        <v>3.3</v>
      </c>
      <c r="N139">
        <v>2.478260879556625</v>
      </c>
      <c r="O139">
        <v>0</v>
      </c>
      <c r="P139">
        <v>0.74</v>
      </c>
      <c r="Q139">
        <v>0</v>
      </c>
      <c r="R139">
        <v>0.2</v>
      </c>
      <c r="S139">
        <v>0</v>
      </c>
      <c r="T139">
        <v>0.15</v>
      </c>
      <c r="U139">
        <v>0</v>
      </c>
      <c r="V139">
        <v>0.15</v>
      </c>
      <c r="W139">
        <v>0</v>
      </c>
      <c r="X139">
        <v>0.12000000000000001</v>
      </c>
      <c r="Y139">
        <v>0</v>
      </c>
      <c r="Z139">
        <v>0.12000000000000001</v>
      </c>
      <c r="AA139">
        <v>16.3339</v>
      </c>
      <c r="AB139">
        <v>10</v>
      </c>
    </row>
    <row r="140" spans="1:28">
      <c r="A140" t="s">
        <v>368</v>
      </c>
      <c r="B140" t="s">
        <v>369</v>
      </c>
      <c r="C140">
        <v>557</v>
      </c>
      <c r="D140">
        <v>5.57</v>
      </c>
      <c r="E140">
        <v>3.71</v>
      </c>
      <c r="F140">
        <v>9.2799999999999994</v>
      </c>
      <c r="G140">
        <v>5.5692231618789156</v>
      </c>
      <c r="H140">
        <v>3.71061327582935</v>
      </c>
      <c r="I140">
        <v>9.2798364377082656</v>
      </c>
      <c r="J140">
        <v>2.5008902162228566</v>
      </c>
      <c r="K140">
        <v>0.45434782791871459</v>
      </c>
      <c r="L140">
        <v>1.1362740376040195</v>
      </c>
      <c r="M140">
        <v>0.60499999999999998</v>
      </c>
      <c r="N140">
        <v>0.45434782791871459</v>
      </c>
      <c r="O140">
        <v>0</v>
      </c>
      <c r="P140">
        <v>0.74</v>
      </c>
      <c r="Q140">
        <v>0</v>
      </c>
      <c r="R140">
        <v>0.2</v>
      </c>
      <c r="S140">
        <v>0</v>
      </c>
      <c r="T140">
        <v>0.15</v>
      </c>
      <c r="U140">
        <v>0</v>
      </c>
      <c r="V140">
        <v>0.15</v>
      </c>
      <c r="W140">
        <v>0</v>
      </c>
      <c r="X140">
        <v>0.12000000000000001</v>
      </c>
      <c r="Y140">
        <v>0</v>
      </c>
      <c r="Z140">
        <v>0.12000000000000001</v>
      </c>
      <c r="AA140">
        <v>5.4446000000000003</v>
      </c>
      <c r="AB140">
        <v>1.5</v>
      </c>
    </row>
    <row r="141" spans="1:28">
      <c r="A141" t="s">
        <v>370</v>
      </c>
      <c r="B141" t="s">
        <v>371</v>
      </c>
      <c r="C141">
        <v>257</v>
      </c>
      <c r="D141">
        <v>2.57</v>
      </c>
      <c r="E141">
        <v>1.71</v>
      </c>
      <c r="F141">
        <v>4.2699999999999996</v>
      </c>
      <c r="G141">
        <v>2.5652179412290774</v>
      </c>
      <c r="H141">
        <v>1.7091309634123066</v>
      </c>
      <c r="I141">
        <v>4.2743489046413838</v>
      </c>
      <c r="J141">
        <v>2.5008902162228575</v>
      </c>
      <c r="K141">
        <v>0.31391304474383913</v>
      </c>
      <c r="L141">
        <v>0.7850620623445953</v>
      </c>
      <c r="M141">
        <v>0.41799999999999998</v>
      </c>
      <c r="N141">
        <v>0.31391304474383913</v>
      </c>
      <c r="O141">
        <v>0</v>
      </c>
      <c r="P141">
        <v>0.74</v>
      </c>
      <c r="Q141">
        <v>0</v>
      </c>
      <c r="R141">
        <v>0.2</v>
      </c>
      <c r="S141">
        <v>0</v>
      </c>
      <c r="T141">
        <v>0.15</v>
      </c>
      <c r="U141">
        <v>0</v>
      </c>
      <c r="V141">
        <v>0.15</v>
      </c>
      <c r="W141">
        <v>0</v>
      </c>
      <c r="X141">
        <v>0.12000000000000001</v>
      </c>
      <c r="Y141">
        <v>0</v>
      </c>
      <c r="Z141">
        <v>0.12000000000000001</v>
      </c>
      <c r="AA141">
        <v>5.4446000000000003</v>
      </c>
      <c r="AB141">
        <v>1</v>
      </c>
    </row>
    <row r="142" spans="1:28">
      <c r="A142" t="s">
        <v>372</v>
      </c>
      <c r="B142" t="s">
        <v>373</v>
      </c>
      <c r="C142">
        <v>252.99999999999997</v>
      </c>
      <c r="D142">
        <v>2.5299999999999998</v>
      </c>
      <c r="E142">
        <v>1.69</v>
      </c>
      <c r="F142">
        <v>4.22</v>
      </c>
      <c r="G142">
        <v>2.5314650735813267</v>
      </c>
      <c r="H142">
        <v>1.6866423981042502</v>
      </c>
      <c r="I142">
        <v>4.2181074716855766</v>
      </c>
      <c r="J142">
        <v>2.500890216222857</v>
      </c>
      <c r="K142">
        <v>0.20652173996305209</v>
      </c>
      <c r="L142">
        <v>0.51648819891091802</v>
      </c>
      <c r="M142">
        <v>0.27500000000000002</v>
      </c>
      <c r="N142">
        <v>0.20652173996305209</v>
      </c>
      <c r="O142">
        <v>0</v>
      </c>
      <c r="P142">
        <v>0.74</v>
      </c>
      <c r="Q142">
        <v>0</v>
      </c>
      <c r="R142">
        <v>0.2</v>
      </c>
      <c r="S142">
        <v>0</v>
      </c>
      <c r="T142">
        <v>0.15</v>
      </c>
      <c r="U142">
        <v>0</v>
      </c>
      <c r="V142">
        <v>0.15</v>
      </c>
      <c r="W142">
        <v>0</v>
      </c>
      <c r="X142">
        <v>0.12000000000000001</v>
      </c>
      <c r="Y142">
        <v>0</v>
      </c>
      <c r="Z142">
        <v>0.12000000000000001</v>
      </c>
      <c r="AA142">
        <v>5.4446000000000003</v>
      </c>
      <c r="AB142">
        <v>1.5</v>
      </c>
    </row>
    <row r="143" spans="1:28">
      <c r="A143" t="s">
        <v>374</v>
      </c>
      <c r="B143" t="s">
        <v>375</v>
      </c>
      <c r="C143">
        <v>6400</v>
      </c>
      <c r="D143">
        <v>64</v>
      </c>
      <c r="E143">
        <v>42.64</v>
      </c>
      <c r="F143">
        <v>106.63</v>
      </c>
      <c r="G143">
        <v>63.995437060135899</v>
      </c>
      <c r="H143">
        <v>42.638319824075452</v>
      </c>
      <c r="I143">
        <v>106.63375688421135</v>
      </c>
      <c r="J143">
        <v>2.5008902162228561</v>
      </c>
      <c r="K143">
        <v>1.3052173965664893</v>
      </c>
      <c r="L143">
        <v>3.2642054171170014</v>
      </c>
      <c r="M143">
        <v>1.738</v>
      </c>
      <c r="N143">
        <v>1.3052173965664893</v>
      </c>
      <c r="O143">
        <v>0</v>
      </c>
      <c r="P143">
        <v>0.74</v>
      </c>
      <c r="Q143">
        <v>0</v>
      </c>
      <c r="R143">
        <v>0.2</v>
      </c>
      <c r="S143">
        <v>0</v>
      </c>
      <c r="T143">
        <v>0.15</v>
      </c>
      <c r="U143">
        <v>0</v>
      </c>
      <c r="V143">
        <v>0.15</v>
      </c>
      <c r="W143">
        <v>0</v>
      </c>
      <c r="X143">
        <v>0.12000000000000001</v>
      </c>
      <c r="Y143">
        <v>0</v>
      </c>
      <c r="Z143">
        <v>0.12000000000000001</v>
      </c>
      <c r="AA143">
        <v>5.4446000000000003</v>
      </c>
      <c r="AB143">
        <v>6</v>
      </c>
    </row>
    <row r="144" spans="1:28">
      <c r="A144" t="s">
        <v>376</v>
      </c>
      <c r="B144" t="s">
        <v>377</v>
      </c>
      <c r="C144">
        <v>252.99999999999997</v>
      </c>
      <c r="D144">
        <v>2.5299999999999998</v>
      </c>
      <c r="E144">
        <v>1.69</v>
      </c>
      <c r="F144">
        <v>4.22</v>
      </c>
      <c r="G144">
        <v>2.5314650735813267</v>
      </c>
      <c r="H144">
        <v>1.6866423981042502</v>
      </c>
      <c r="I144">
        <v>4.2181074716855766</v>
      </c>
      <c r="J144">
        <v>2.500890216222857</v>
      </c>
      <c r="K144">
        <v>0.20652173996305209</v>
      </c>
      <c r="L144">
        <v>0.51648819891091802</v>
      </c>
      <c r="M144">
        <v>0.27500000000000002</v>
      </c>
      <c r="N144">
        <v>0.20652173996305209</v>
      </c>
      <c r="O144">
        <v>0</v>
      </c>
      <c r="P144">
        <v>0.74</v>
      </c>
      <c r="Q144">
        <v>0</v>
      </c>
      <c r="R144">
        <v>0.2</v>
      </c>
      <c r="S144">
        <v>0</v>
      </c>
      <c r="T144">
        <v>0.15</v>
      </c>
      <c r="U144">
        <v>0</v>
      </c>
      <c r="V144">
        <v>0.15</v>
      </c>
      <c r="W144">
        <v>0</v>
      </c>
      <c r="X144">
        <v>0.12000000000000001</v>
      </c>
      <c r="Y144">
        <v>0</v>
      </c>
      <c r="Z144">
        <v>0.12000000000000001</v>
      </c>
      <c r="AA144">
        <v>5.4446000000000003</v>
      </c>
      <c r="AB144">
        <v>1.5</v>
      </c>
    </row>
    <row r="145" spans="1:28">
      <c r="A145" t="s">
        <v>378</v>
      </c>
      <c r="B145" t="s">
        <v>379</v>
      </c>
      <c r="C145">
        <v>628</v>
      </c>
      <c r="D145">
        <v>6.28</v>
      </c>
      <c r="E145">
        <v>4.18</v>
      </c>
      <c r="F145">
        <v>10.46</v>
      </c>
      <c r="G145">
        <v>6.2780333824816896</v>
      </c>
      <c r="H145">
        <v>4.1828731472985403</v>
      </c>
      <c r="I145">
        <v>10.46090652978023</v>
      </c>
      <c r="J145">
        <v>2.5008902162228575</v>
      </c>
      <c r="K145">
        <v>0.51217391510836918</v>
      </c>
      <c r="L145">
        <v>1.2808907332990767</v>
      </c>
      <c r="M145">
        <v>0.68200000000000005</v>
      </c>
      <c r="N145">
        <v>0.51217391510836918</v>
      </c>
      <c r="O145">
        <v>0</v>
      </c>
      <c r="P145">
        <v>0.74</v>
      </c>
      <c r="Q145">
        <v>0</v>
      </c>
      <c r="R145">
        <v>0.2</v>
      </c>
      <c r="S145">
        <v>0</v>
      </c>
      <c r="T145">
        <v>0.15</v>
      </c>
      <c r="U145">
        <v>0</v>
      </c>
      <c r="V145">
        <v>0.15</v>
      </c>
      <c r="W145">
        <v>0</v>
      </c>
      <c r="X145">
        <v>0.12000000000000001</v>
      </c>
      <c r="Y145">
        <v>0</v>
      </c>
      <c r="Z145">
        <v>0.12000000000000001</v>
      </c>
      <c r="AA145">
        <v>5.4446000000000003</v>
      </c>
      <c r="AB145">
        <v>1.5</v>
      </c>
    </row>
    <row r="146" spans="1:28">
      <c r="A146" t="s">
        <v>380</v>
      </c>
      <c r="B146" t="s">
        <v>381</v>
      </c>
      <c r="C146">
        <v>1013.0000000000001</v>
      </c>
      <c r="D146">
        <v>10.130000000000001</v>
      </c>
      <c r="E146">
        <v>6.75</v>
      </c>
      <c r="F146">
        <v>16.87</v>
      </c>
      <c r="G146">
        <v>10.125860294325307</v>
      </c>
      <c r="H146">
        <v>6.7465695924170008</v>
      </c>
      <c r="I146">
        <v>16.872429886742307</v>
      </c>
      <c r="J146">
        <v>2.500890216222857</v>
      </c>
      <c r="K146">
        <v>0.82608695985220837</v>
      </c>
      <c r="L146">
        <v>2.0659527956436721</v>
      </c>
      <c r="M146">
        <v>1.1000000000000001</v>
      </c>
      <c r="N146">
        <v>0.82608695985220837</v>
      </c>
      <c r="O146">
        <v>0</v>
      </c>
      <c r="P146">
        <v>0.74</v>
      </c>
      <c r="Q146">
        <v>0</v>
      </c>
      <c r="R146">
        <v>0.2</v>
      </c>
      <c r="S146">
        <v>0</v>
      </c>
      <c r="T146">
        <v>0.15</v>
      </c>
      <c r="U146">
        <v>0</v>
      </c>
      <c r="V146">
        <v>0.15</v>
      </c>
      <c r="W146">
        <v>0</v>
      </c>
      <c r="X146">
        <v>0.12000000000000001</v>
      </c>
      <c r="Y146">
        <v>0</v>
      </c>
      <c r="Z146">
        <v>0.12000000000000001</v>
      </c>
      <c r="AA146">
        <v>5.4446000000000003</v>
      </c>
      <c r="AB146">
        <v>1.5</v>
      </c>
    </row>
    <row r="147" spans="1:28">
      <c r="A147" t="s">
        <v>382</v>
      </c>
      <c r="B147" t="s">
        <v>383</v>
      </c>
      <c r="C147">
        <v>1013.0000000000001</v>
      </c>
      <c r="D147">
        <v>10.130000000000001</v>
      </c>
      <c r="E147">
        <v>6.75</v>
      </c>
      <c r="F147">
        <v>16.87</v>
      </c>
      <c r="G147">
        <v>10.125860294325307</v>
      </c>
      <c r="H147">
        <v>6.7465695924170008</v>
      </c>
      <c r="I147">
        <v>16.872429886742307</v>
      </c>
      <c r="J147">
        <v>2.500890216222857</v>
      </c>
      <c r="K147">
        <v>0.82608695985220837</v>
      </c>
      <c r="L147">
        <v>2.0659527956436721</v>
      </c>
      <c r="M147">
        <v>1.1000000000000001</v>
      </c>
      <c r="N147">
        <v>0.82608695985220837</v>
      </c>
      <c r="O147">
        <v>0</v>
      </c>
      <c r="P147">
        <v>0.74</v>
      </c>
      <c r="Q147">
        <v>0</v>
      </c>
      <c r="R147">
        <v>0.2</v>
      </c>
      <c r="S147">
        <v>0</v>
      </c>
      <c r="T147">
        <v>0.15</v>
      </c>
      <c r="U147">
        <v>0</v>
      </c>
      <c r="V147">
        <v>0.15</v>
      </c>
      <c r="W147">
        <v>0</v>
      </c>
      <c r="X147">
        <v>0.12000000000000001</v>
      </c>
      <c r="Y147">
        <v>0</v>
      </c>
      <c r="Z147">
        <v>0.12000000000000001</v>
      </c>
      <c r="AA147">
        <v>5.4446000000000003</v>
      </c>
      <c r="AB147">
        <v>1.5</v>
      </c>
    </row>
    <row r="148" spans="1:28">
      <c r="A148" t="s">
        <v>384</v>
      </c>
      <c r="B148" t="s">
        <v>385</v>
      </c>
      <c r="C148">
        <v>2531</v>
      </c>
      <c r="D148">
        <v>25.31</v>
      </c>
      <c r="E148">
        <v>16.87</v>
      </c>
      <c r="F148">
        <v>42.18</v>
      </c>
      <c r="G148">
        <v>25.31465073581326</v>
      </c>
      <c r="H148">
        <v>16.866423981042502</v>
      </c>
      <c r="I148">
        <v>42.181074716855761</v>
      </c>
      <c r="J148">
        <v>2.500890216222857</v>
      </c>
      <c r="K148">
        <v>0.61956521988915625</v>
      </c>
      <c r="L148">
        <v>1.5494645967327538</v>
      </c>
      <c r="M148">
        <v>0.82499999999999996</v>
      </c>
      <c r="N148">
        <v>0.61956521988915625</v>
      </c>
      <c r="O148">
        <v>0</v>
      </c>
      <c r="P148">
        <v>0.74</v>
      </c>
      <c r="Q148">
        <v>0</v>
      </c>
      <c r="R148">
        <v>0.2</v>
      </c>
      <c r="S148">
        <v>0</v>
      </c>
      <c r="T148">
        <v>0.15</v>
      </c>
      <c r="U148">
        <v>0</v>
      </c>
      <c r="V148">
        <v>0.15</v>
      </c>
      <c r="W148">
        <v>0</v>
      </c>
      <c r="X148">
        <v>0.12000000000000001</v>
      </c>
      <c r="Y148">
        <v>0</v>
      </c>
      <c r="Z148">
        <v>0.12000000000000001</v>
      </c>
      <c r="AA148">
        <v>5.4446000000000003</v>
      </c>
      <c r="AB148">
        <v>5</v>
      </c>
    </row>
    <row r="149" spans="1:28">
      <c r="A149" t="s">
        <v>386</v>
      </c>
      <c r="B149" t="s">
        <v>387</v>
      </c>
      <c r="C149">
        <v>415</v>
      </c>
      <c r="D149">
        <v>4.1500000000000004</v>
      </c>
      <c r="E149">
        <v>2.77</v>
      </c>
      <c r="F149">
        <v>6.92</v>
      </c>
      <c r="G149">
        <v>4.1516027206733757</v>
      </c>
      <c r="H149">
        <v>2.7660935328909706</v>
      </c>
      <c r="I149">
        <v>6.9176962535643458</v>
      </c>
      <c r="J149">
        <v>2.500890216222857</v>
      </c>
      <c r="K149">
        <v>0.33869565353940545</v>
      </c>
      <c r="L149">
        <v>0.84704064621390551</v>
      </c>
      <c r="M149">
        <v>0.45100000000000001</v>
      </c>
      <c r="N149">
        <v>0.33869565353940545</v>
      </c>
      <c r="O149">
        <v>0</v>
      </c>
      <c r="P149">
        <v>0.74</v>
      </c>
      <c r="Q149">
        <v>0</v>
      </c>
      <c r="R149">
        <v>0.2</v>
      </c>
      <c r="S149">
        <v>0</v>
      </c>
      <c r="T149">
        <v>0.15</v>
      </c>
      <c r="U149">
        <v>0</v>
      </c>
      <c r="V149">
        <v>0.15</v>
      </c>
      <c r="W149">
        <v>0</v>
      </c>
      <c r="X149">
        <v>0.12000000000000001</v>
      </c>
      <c r="Y149">
        <v>0</v>
      </c>
      <c r="Z149">
        <v>0.12000000000000001</v>
      </c>
      <c r="AA149">
        <v>5.4446000000000003</v>
      </c>
      <c r="AB149">
        <v>1.5</v>
      </c>
    </row>
    <row r="150" spans="1:28">
      <c r="A150" t="s">
        <v>388</v>
      </c>
      <c r="B150" t="s">
        <v>389</v>
      </c>
      <c r="C150">
        <v>608</v>
      </c>
      <c r="D150">
        <v>6.08</v>
      </c>
      <c r="E150">
        <v>4.05</v>
      </c>
      <c r="F150">
        <v>10.119999999999999</v>
      </c>
      <c r="G150">
        <v>6.0755161765951842</v>
      </c>
      <c r="H150">
        <v>4.0479417554502009</v>
      </c>
      <c r="I150">
        <v>10.123457932045385</v>
      </c>
      <c r="J150">
        <v>2.500890216222857</v>
      </c>
      <c r="K150">
        <v>0.49565217591132504</v>
      </c>
      <c r="L150">
        <v>1.2395716773862033</v>
      </c>
      <c r="M150">
        <v>0.66</v>
      </c>
      <c r="N150">
        <v>0.49565217591132504</v>
      </c>
      <c r="O150">
        <v>0</v>
      </c>
      <c r="P150">
        <v>0.74</v>
      </c>
      <c r="Q150">
        <v>0</v>
      </c>
      <c r="R150">
        <v>0.2</v>
      </c>
      <c r="S150">
        <v>0</v>
      </c>
      <c r="T150">
        <v>0.15</v>
      </c>
      <c r="U150">
        <v>0</v>
      </c>
      <c r="V150">
        <v>0.15</v>
      </c>
      <c r="W150">
        <v>0</v>
      </c>
      <c r="X150">
        <v>0.12000000000000001</v>
      </c>
      <c r="Y150">
        <v>0</v>
      </c>
      <c r="Z150">
        <v>0.12000000000000001</v>
      </c>
      <c r="AA150">
        <v>5.4446000000000003</v>
      </c>
      <c r="AB150">
        <v>1.5</v>
      </c>
    </row>
    <row r="151" spans="1:28">
      <c r="A151" t="s">
        <v>390</v>
      </c>
      <c r="B151" t="s">
        <v>286</v>
      </c>
      <c r="C151">
        <v>25</v>
      </c>
      <c r="D151">
        <v>0.25</v>
      </c>
      <c r="E151">
        <v>0.17</v>
      </c>
      <c r="F151">
        <v>0.42</v>
      </c>
      <c r="G151">
        <v>0.25248177019753437</v>
      </c>
      <c r="H151">
        <v>0.16822134455172244</v>
      </c>
      <c r="I151">
        <v>0.42070311474925681</v>
      </c>
      <c r="J151">
        <v>2.5008902162228566</v>
      </c>
      <c r="K151">
        <v>4.205533613793061E-2</v>
      </c>
      <c r="L151">
        <v>0.1051757786873142</v>
      </c>
      <c r="M151">
        <v>5.6000000000000001E-2</v>
      </c>
      <c r="N151">
        <v>4.205533613793061E-2</v>
      </c>
      <c r="O151">
        <v>0</v>
      </c>
      <c r="P151">
        <v>0.74</v>
      </c>
      <c r="Q151">
        <v>0</v>
      </c>
      <c r="R151">
        <v>0.2</v>
      </c>
      <c r="S151">
        <v>0</v>
      </c>
      <c r="T151">
        <v>0.15</v>
      </c>
      <c r="U151">
        <v>0</v>
      </c>
      <c r="V151">
        <v>0.15</v>
      </c>
      <c r="W151">
        <v>0</v>
      </c>
      <c r="X151">
        <v>0.12000000000000001</v>
      </c>
      <c r="Y151">
        <v>0</v>
      </c>
      <c r="Z151">
        <v>0.12000000000000001</v>
      </c>
      <c r="AA151">
        <v>2</v>
      </c>
      <c r="AB151">
        <v>2</v>
      </c>
    </row>
    <row r="152" spans="1:28">
      <c r="A152" t="s">
        <v>391</v>
      </c>
      <c r="B152" t="s">
        <v>288</v>
      </c>
      <c r="C152">
        <v>25</v>
      </c>
      <c r="D152">
        <v>0.25</v>
      </c>
      <c r="E152">
        <v>0.17</v>
      </c>
      <c r="F152">
        <v>0.42</v>
      </c>
      <c r="G152">
        <v>0.25248177019753437</v>
      </c>
      <c r="H152">
        <v>0.16822134455172244</v>
      </c>
      <c r="I152">
        <v>0.42070311474925681</v>
      </c>
      <c r="J152">
        <v>2.5008902162228566</v>
      </c>
      <c r="K152">
        <v>4.205533613793061E-2</v>
      </c>
      <c r="L152">
        <v>0.1051757786873142</v>
      </c>
      <c r="M152">
        <v>5.6000000000000001E-2</v>
      </c>
      <c r="N152">
        <v>4.205533613793061E-2</v>
      </c>
      <c r="O152">
        <v>0</v>
      </c>
      <c r="P152">
        <v>0.74</v>
      </c>
      <c r="Q152">
        <v>0</v>
      </c>
      <c r="R152">
        <v>0.2</v>
      </c>
      <c r="S152">
        <v>0</v>
      </c>
      <c r="T152">
        <v>0.15</v>
      </c>
      <c r="U152">
        <v>0</v>
      </c>
      <c r="V152">
        <v>0.15</v>
      </c>
      <c r="W152">
        <v>0</v>
      </c>
      <c r="X152">
        <v>0.12000000000000001</v>
      </c>
      <c r="Y152">
        <v>0</v>
      </c>
      <c r="Z152">
        <v>0.12000000000000001</v>
      </c>
      <c r="AA152">
        <v>2</v>
      </c>
      <c r="AB152">
        <v>2</v>
      </c>
    </row>
    <row r="153" spans="1:28">
      <c r="A153" t="s">
        <v>392</v>
      </c>
      <c r="B153" t="s">
        <v>290</v>
      </c>
      <c r="C153">
        <v>25</v>
      </c>
      <c r="D153">
        <v>0.25</v>
      </c>
      <c r="E153">
        <v>0.17</v>
      </c>
      <c r="F153">
        <v>0.42</v>
      </c>
      <c r="G153">
        <v>0.25248177019753437</v>
      </c>
      <c r="H153">
        <v>0.16822134455172244</v>
      </c>
      <c r="I153">
        <v>0.42070311474925681</v>
      </c>
      <c r="J153">
        <v>2.5008902162228566</v>
      </c>
      <c r="K153">
        <v>4.205533613793061E-2</v>
      </c>
      <c r="L153">
        <v>0.1051757786873142</v>
      </c>
      <c r="M153">
        <v>5.6000000000000001E-2</v>
      </c>
      <c r="N153">
        <v>4.205533613793061E-2</v>
      </c>
      <c r="O153">
        <v>0</v>
      </c>
      <c r="P153">
        <v>0.74</v>
      </c>
      <c r="Q153">
        <v>0</v>
      </c>
      <c r="R153">
        <v>0.2</v>
      </c>
      <c r="S153">
        <v>0</v>
      </c>
      <c r="T153">
        <v>0.15</v>
      </c>
      <c r="U153">
        <v>0</v>
      </c>
      <c r="V153">
        <v>0.15</v>
      </c>
      <c r="W153">
        <v>0</v>
      </c>
      <c r="X153">
        <v>0.12000000000000001</v>
      </c>
      <c r="Y153">
        <v>0</v>
      </c>
      <c r="Z153">
        <v>0.12000000000000001</v>
      </c>
      <c r="AA153">
        <v>2</v>
      </c>
      <c r="AB153">
        <v>2</v>
      </c>
    </row>
    <row r="154" spans="1:28">
      <c r="A154" t="s">
        <v>393</v>
      </c>
      <c r="B154" t="s">
        <v>286</v>
      </c>
      <c r="C154">
        <v>25</v>
      </c>
      <c r="D154">
        <v>0.25</v>
      </c>
      <c r="E154">
        <v>0.17</v>
      </c>
      <c r="F154">
        <v>0.42</v>
      </c>
      <c r="G154">
        <v>0.25248177019753437</v>
      </c>
      <c r="H154">
        <v>0.16822134455172244</v>
      </c>
      <c r="I154">
        <v>0.42070311474925681</v>
      </c>
      <c r="J154">
        <v>2.5008902162228566</v>
      </c>
      <c r="K154">
        <v>4.205533613793061E-2</v>
      </c>
      <c r="L154">
        <v>0.1051757786873142</v>
      </c>
      <c r="M154">
        <v>5.6000000000000001E-2</v>
      </c>
      <c r="N154">
        <v>4.205533613793061E-2</v>
      </c>
      <c r="O154">
        <v>0</v>
      </c>
      <c r="P154">
        <v>0.74</v>
      </c>
      <c r="Q154">
        <v>0</v>
      </c>
      <c r="R154">
        <v>0.2</v>
      </c>
      <c r="S154">
        <v>0</v>
      </c>
      <c r="T154">
        <v>0.15</v>
      </c>
      <c r="U154">
        <v>0</v>
      </c>
      <c r="V154">
        <v>0.15</v>
      </c>
      <c r="W154">
        <v>0</v>
      </c>
      <c r="X154">
        <v>0.12000000000000001</v>
      </c>
      <c r="Y154">
        <v>0</v>
      </c>
      <c r="Z154">
        <v>0.12000000000000001</v>
      </c>
      <c r="AA154">
        <v>2</v>
      </c>
      <c r="AB154">
        <v>2</v>
      </c>
    </row>
    <row r="155" spans="1:28">
      <c r="A155" t="s">
        <v>394</v>
      </c>
      <c r="B155" t="s">
        <v>288</v>
      </c>
      <c r="C155">
        <v>25</v>
      </c>
      <c r="D155">
        <v>0.25</v>
      </c>
      <c r="E155">
        <v>0.17</v>
      </c>
      <c r="F155">
        <v>0.42</v>
      </c>
      <c r="G155">
        <v>0.25248177019753437</v>
      </c>
      <c r="H155">
        <v>0.16822134455172244</v>
      </c>
      <c r="I155">
        <v>0.42070311474925681</v>
      </c>
      <c r="J155">
        <v>2.5008902162228566</v>
      </c>
      <c r="K155">
        <v>4.205533613793061E-2</v>
      </c>
      <c r="L155">
        <v>0.1051757786873142</v>
      </c>
      <c r="M155">
        <v>5.6000000000000001E-2</v>
      </c>
      <c r="N155">
        <v>4.205533613793061E-2</v>
      </c>
      <c r="O155">
        <v>0</v>
      </c>
      <c r="P155">
        <v>0.74</v>
      </c>
      <c r="Q155">
        <v>0</v>
      </c>
      <c r="R155">
        <v>0.2</v>
      </c>
      <c r="S155">
        <v>0</v>
      </c>
      <c r="T155">
        <v>0.15</v>
      </c>
      <c r="U155">
        <v>0</v>
      </c>
      <c r="V155">
        <v>0.15</v>
      </c>
      <c r="W155">
        <v>0</v>
      </c>
      <c r="X155">
        <v>0.12000000000000001</v>
      </c>
      <c r="Y155">
        <v>0</v>
      </c>
      <c r="Z155">
        <v>0.12000000000000001</v>
      </c>
      <c r="AA155">
        <v>2</v>
      </c>
      <c r="AB155">
        <v>2</v>
      </c>
    </row>
    <row r="156" spans="1:28">
      <c r="A156" t="s">
        <v>395</v>
      </c>
      <c r="B156" t="s">
        <v>290</v>
      </c>
      <c r="C156">
        <v>25</v>
      </c>
      <c r="D156">
        <v>0.25</v>
      </c>
      <c r="E156">
        <v>0.17</v>
      </c>
      <c r="F156">
        <v>0.42</v>
      </c>
      <c r="G156">
        <v>0.25248177019753437</v>
      </c>
      <c r="H156">
        <v>0.16822134455172244</v>
      </c>
      <c r="I156">
        <v>0.42070311474925681</v>
      </c>
      <c r="J156">
        <v>2.5008902162228566</v>
      </c>
      <c r="K156">
        <v>4.205533613793061E-2</v>
      </c>
      <c r="L156">
        <v>0.1051757786873142</v>
      </c>
      <c r="M156">
        <v>5.6000000000000001E-2</v>
      </c>
      <c r="N156">
        <v>4.205533613793061E-2</v>
      </c>
      <c r="O156">
        <v>0</v>
      </c>
      <c r="P156">
        <v>0.74</v>
      </c>
      <c r="Q156">
        <v>0</v>
      </c>
      <c r="R156">
        <v>0.2</v>
      </c>
      <c r="S156">
        <v>0</v>
      </c>
      <c r="T156">
        <v>0.15</v>
      </c>
      <c r="U156">
        <v>0</v>
      </c>
      <c r="V156">
        <v>0.15</v>
      </c>
      <c r="W156">
        <v>0</v>
      </c>
      <c r="X156">
        <v>0.12000000000000001</v>
      </c>
      <c r="Y156">
        <v>0</v>
      </c>
      <c r="Z156">
        <v>0.12000000000000001</v>
      </c>
      <c r="AA156">
        <v>2</v>
      </c>
      <c r="AB156">
        <v>2</v>
      </c>
    </row>
    <row r="157" spans="1:28">
      <c r="A157" t="s">
        <v>396</v>
      </c>
      <c r="B157" t="s">
        <v>397</v>
      </c>
      <c r="C157">
        <v>180</v>
      </c>
      <c r="D157">
        <v>1.8</v>
      </c>
      <c r="E157">
        <v>1.2</v>
      </c>
      <c r="F157">
        <v>3.01</v>
      </c>
      <c r="G157">
        <v>1.8034412156966746</v>
      </c>
      <c r="H157">
        <v>1.2015810325123031</v>
      </c>
      <c r="I157">
        <v>3.0050222482089777</v>
      </c>
      <c r="J157">
        <v>2.500890216222857</v>
      </c>
      <c r="K157">
        <v>0.30039525812807577</v>
      </c>
      <c r="L157">
        <v>0.75125556205224442</v>
      </c>
      <c r="M157">
        <v>0.4</v>
      </c>
      <c r="N157">
        <v>0.30039525812807577</v>
      </c>
      <c r="O157">
        <v>0</v>
      </c>
      <c r="P157">
        <v>0.74</v>
      </c>
      <c r="Q157">
        <v>0</v>
      </c>
      <c r="R157">
        <v>0.2</v>
      </c>
      <c r="S157">
        <v>0</v>
      </c>
      <c r="T157">
        <v>0.15</v>
      </c>
      <c r="U157">
        <v>0</v>
      </c>
      <c r="V157">
        <v>0.15</v>
      </c>
      <c r="W157">
        <v>0</v>
      </c>
      <c r="X157">
        <v>0.12000000000000001</v>
      </c>
      <c r="Y157">
        <v>0</v>
      </c>
      <c r="Z157">
        <v>0.12000000000000001</v>
      </c>
      <c r="AA157">
        <v>2</v>
      </c>
      <c r="AB157">
        <v>2</v>
      </c>
    </row>
    <row r="158" spans="1:28">
      <c r="A158" t="s">
        <v>398</v>
      </c>
      <c r="B158" t="s">
        <v>399</v>
      </c>
      <c r="C158">
        <v>108</v>
      </c>
      <c r="D158">
        <v>1.08</v>
      </c>
      <c r="E158">
        <v>0.72</v>
      </c>
      <c r="F158">
        <v>1.8</v>
      </c>
      <c r="G158">
        <v>1.0820647294180046</v>
      </c>
      <c r="H158">
        <v>0.72094861950738176</v>
      </c>
      <c r="I158">
        <v>1.8030133489253863</v>
      </c>
      <c r="J158">
        <v>2.500890216222857</v>
      </c>
      <c r="K158">
        <v>0.18023715487684544</v>
      </c>
      <c r="L158">
        <v>0.45075333723134658</v>
      </c>
      <c r="M158">
        <v>0.24</v>
      </c>
      <c r="N158">
        <v>0.18023715487684544</v>
      </c>
      <c r="O158">
        <v>0</v>
      </c>
      <c r="P158">
        <v>0.74</v>
      </c>
      <c r="Q158">
        <v>0</v>
      </c>
      <c r="R158">
        <v>0.2</v>
      </c>
      <c r="S158">
        <v>0</v>
      </c>
      <c r="T158">
        <v>0.15</v>
      </c>
      <c r="U158">
        <v>0</v>
      </c>
      <c r="V158">
        <v>0.15</v>
      </c>
      <c r="W158">
        <v>0</v>
      </c>
      <c r="X158">
        <v>0.12000000000000001</v>
      </c>
      <c r="Y158">
        <v>0</v>
      </c>
      <c r="Z158">
        <v>0.12000000000000001</v>
      </c>
      <c r="AA158">
        <v>2</v>
      </c>
      <c r="AB158">
        <v>2</v>
      </c>
    </row>
    <row r="159" spans="1:28">
      <c r="A159" t="s">
        <v>400</v>
      </c>
      <c r="B159" t="s">
        <v>397</v>
      </c>
      <c r="C159">
        <v>180</v>
      </c>
      <c r="D159">
        <v>1.8</v>
      </c>
      <c r="E159">
        <v>1.2</v>
      </c>
      <c r="F159">
        <v>3.01</v>
      </c>
      <c r="G159">
        <v>1.8034412156966746</v>
      </c>
      <c r="H159">
        <v>1.2015810325123031</v>
      </c>
      <c r="I159">
        <v>3.0050222482089777</v>
      </c>
      <c r="J159">
        <v>2.500890216222857</v>
      </c>
      <c r="K159">
        <v>0.30039525812807577</v>
      </c>
      <c r="L159">
        <v>0.75125556205224442</v>
      </c>
      <c r="M159">
        <v>0.4</v>
      </c>
      <c r="N159">
        <v>0.30039525812807577</v>
      </c>
      <c r="O159">
        <v>0</v>
      </c>
      <c r="P159">
        <v>0.74</v>
      </c>
      <c r="Q159">
        <v>0</v>
      </c>
      <c r="R159">
        <v>0.2</v>
      </c>
      <c r="S159">
        <v>0</v>
      </c>
      <c r="T159">
        <v>0.15</v>
      </c>
      <c r="U159">
        <v>0</v>
      </c>
      <c r="V159">
        <v>0.15</v>
      </c>
      <c r="W159">
        <v>0</v>
      </c>
      <c r="X159">
        <v>0.12000000000000001</v>
      </c>
      <c r="Y159">
        <v>0</v>
      </c>
      <c r="Z159">
        <v>0.12000000000000001</v>
      </c>
      <c r="AA159">
        <v>2</v>
      </c>
      <c r="AB159">
        <v>2</v>
      </c>
    </row>
    <row r="160" spans="1:28">
      <c r="A160" t="s">
        <v>401</v>
      </c>
      <c r="B160" t="s">
        <v>399</v>
      </c>
      <c r="C160">
        <v>108</v>
      </c>
      <c r="D160">
        <v>1.08</v>
      </c>
      <c r="E160">
        <v>0.72</v>
      </c>
      <c r="F160">
        <v>1.8</v>
      </c>
      <c r="G160">
        <v>1.0820647294180046</v>
      </c>
      <c r="H160">
        <v>0.72094861950738176</v>
      </c>
      <c r="I160">
        <v>1.8030133489253863</v>
      </c>
      <c r="J160">
        <v>2.500890216222857</v>
      </c>
      <c r="K160">
        <v>0.18023715487684544</v>
      </c>
      <c r="L160">
        <v>0.45075333723134658</v>
      </c>
      <c r="M160">
        <v>0.24</v>
      </c>
      <c r="N160">
        <v>0.18023715487684544</v>
      </c>
      <c r="O160">
        <v>0</v>
      </c>
      <c r="P160">
        <v>0.74</v>
      </c>
      <c r="Q160">
        <v>0</v>
      </c>
      <c r="R160">
        <v>0.2</v>
      </c>
      <c r="S160">
        <v>0</v>
      </c>
      <c r="T160">
        <v>0.15</v>
      </c>
      <c r="U160">
        <v>0</v>
      </c>
      <c r="V160">
        <v>0.15</v>
      </c>
      <c r="W160">
        <v>0</v>
      </c>
      <c r="X160">
        <v>0.12000000000000001</v>
      </c>
      <c r="Y160">
        <v>0</v>
      </c>
      <c r="Z160">
        <v>0.12000000000000001</v>
      </c>
      <c r="AA160">
        <v>2</v>
      </c>
      <c r="AB160">
        <v>2</v>
      </c>
    </row>
    <row r="161" spans="1:28">
      <c r="A161" t="s">
        <v>402</v>
      </c>
      <c r="B161" t="s">
        <v>397</v>
      </c>
      <c r="C161">
        <v>180</v>
      </c>
      <c r="D161">
        <v>1.8</v>
      </c>
      <c r="E161">
        <v>1.2</v>
      </c>
      <c r="F161">
        <v>3.01</v>
      </c>
      <c r="G161">
        <v>1.8034412156966746</v>
      </c>
      <c r="H161">
        <v>1.2015810325123031</v>
      </c>
      <c r="I161">
        <v>3.0050222482089777</v>
      </c>
      <c r="J161">
        <v>2.500890216222857</v>
      </c>
      <c r="K161">
        <v>0.30039525812807577</v>
      </c>
      <c r="L161">
        <v>0.75125556205224442</v>
      </c>
      <c r="M161">
        <v>0.4</v>
      </c>
      <c r="N161">
        <v>0.30039525812807577</v>
      </c>
      <c r="O161">
        <v>0</v>
      </c>
      <c r="P161">
        <v>0.74</v>
      </c>
      <c r="Q161">
        <v>0</v>
      </c>
      <c r="R161">
        <v>0.2</v>
      </c>
      <c r="S161">
        <v>0</v>
      </c>
      <c r="T161">
        <v>0.15</v>
      </c>
      <c r="U161">
        <v>0</v>
      </c>
      <c r="V161">
        <v>0.15</v>
      </c>
      <c r="W161">
        <v>0</v>
      </c>
      <c r="X161">
        <v>0.12000000000000001</v>
      </c>
      <c r="Y161">
        <v>0</v>
      </c>
      <c r="Z161">
        <v>0.12000000000000001</v>
      </c>
      <c r="AA161">
        <v>2</v>
      </c>
      <c r="AB161">
        <v>2</v>
      </c>
    </row>
    <row r="162" spans="1:28">
      <c r="A162" t="s">
        <v>403</v>
      </c>
      <c r="B162" t="s">
        <v>399</v>
      </c>
      <c r="C162">
        <v>108</v>
      </c>
      <c r="D162">
        <v>1.08</v>
      </c>
      <c r="E162">
        <v>0.72</v>
      </c>
      <c r="F162">
        <v>1.8</v>
      </c>
      <c r="G162">
        <v>1.0820647294180046</v>
      </c>
      <c r="H162">
        <v>0.72094861950738176</v>
      </c>
      <c r="I162">
        <v>1.8030133489253863</v>
      </c>
      <c r="J162">
        <v>2.500890216222857</v>
      </c>
      <c r="K162">
        <v>0.18023715487684544</v>
      </c>
      <c r="L162">
        <v>0.45075333723134658</v>
      </c>
      <c r="M162">
        <v>0.24</v>
      </c>
      <c r="N162">
        <v>0.18023715487684544</v>
      </c>
      <c r="O162">
        <v>0</v>
      </c>
      <c r="P162">
        <v>0.74</v>
      </c>
      <c r="Q162">
        <v>0</v>
      </c>
      <c r="R162">
        <v>0.2</v>
      </c>
      <c r="S162">
        <v>0</v>
      </c>
      <c r="T162">
        <v>0.15</v>
      </c>
      <c r="U162">
        <v>0</v>
      </c>
      <c r="V162">
        <v>0.15</v>
      </c>
      <c r="W162">
        <v>0</v>
      </c>
      <c r="X162">
        <v>0.12000000000000001</v>
      </c>
      <c r="Y162">
        <v>0</v>
      </c>
      <c r="Z162">
        <v>0.12000000000000001</v>
      </c>
      <c r="AA162">
        <v>2</v>
      </c>
      <c r="AB162">
        <v>2</v>
      </c>
    </row>
    <row r="163" spans="1:28">
      <c r="A163" t="s">
        <v>404</v>
      </c>
      <c r="B163" t="s">
        <v>397</v>
      </c>
      <c r="C163">
        <v>180</v>
      </c>
      <c r="D163">
        <v>1.8</v>
      </c>
      <c r="E163">
        <v>1.2</v>
      </c>
      <c r="F163">
        <v>3.01</v>
      </c>
      <c r="G163">
        <v>1.8034412156966746</v>
      </c>
      <c r="H163">
        <v>1.2015810325123031</v>
      </c>
      <c r="I163">
        <v>3.0050222482089777</v>
      </c>
      <c r="J163">
        <v>2.500890216222857</v>
      </c>
      <c r="K163">
        <v>0.30039525812807577</v>
      </c>
      <c r="L163">
        <v>0.75125556205224442</v>
      </c>
      <c r="M163">
        <v>0.4</v>
      </c>
      <c r="N163">
        <v>0.30039525812807577</v>
      </c>
      <c r="O163">
        <v>0</v>
      </c>
      <c r="P163">
        <v>0.74</v>
      </c>
      <c r="Q163">
        <v>0</v>
      </c>
      <c r="R163">
        <v>0.2</v>
      </c>
      <c r="S163">
        <v>0</v>
      </c>
      <c r="T163">
        <v>0.15</v>
      </c>
      <c r="U163">
        <v>0</v>
      </c>
      <c r="V163">
        <v>0.15</v>
      </c>
      <c r="W163">
        <v>0</v>
      </c>
      <c r="X163">
        <v>0.12000000000000001</v>
      </c>
      <c r="Y163">
        <v>0</v>
      </c>
      <c r="Z163">
        <v>0.12000000000000001</v>
      </c>
      <c r="AA163">
        <v>2</v>
      </c>
      <c r="AB163">
        <v>2</v>
      </c>
    </row>
    <row r="164" spans="1:28">
      <c r="A164" t="s">
        <v>405</v>
      </c>
      <c r="B164" t="s">
        <v>399</v>
      </c>
      <c r="C164">
        <v>108</v>
      </c>
      <c r="D164">
        <v>1.08</v>
      </c>
      <c r="E164">
        <v>0.72</v>
      </c>
      <c r="F164">
        <v>1.8</v>
      </c>
      <c r="G164">
        <v>1.0820647294180046</v>
      </c>
      <c r="H164">
        <v>0.72094861950738176</v>
      </c>
      <c r="I164">
        <v>1.8030133489253863</v>
      </c>
      <c r="J164">
        <v>2.500890216222857</v>
      </c>
      <c r="K164">
        <v>0.18023715487684544</v>
      </c>
      <c r="L164">
        <v>0.45075333723134658</v>
      </c>
      <c r="M164">
        <v>0.24</v>
      </c>
      <c r="N164">
        <v>0.18023715487684544</v>
      </c>
      <c r="O164">
        <v>0</v>
      </c>
      <c r="P164">
        <v>0.74</v>
      </c>
      <c r="Q164">
        <v>0</v>
      </c>
      <c r="R164">
        <v>0.2</v>
      </c>
      <c r="S164">
        <v>0</v>
      </c>
      <c r="T164">
        <v>0.15</v>
      </c>
      <c r="U164">
        <v>0</v>
      </c>
      <c r="V164">
        <v>0.15</v>
      </c>
      <c r="W164">
        <v>0</v>
      </c>
      <c r="X164">
        <v>0.12000000000000001</v>
      </c>
      <c r="Y164">
        <v>0</v>
      </c>
      <c r="Z164">
        <v>0.12000000000000001</v>
      </c>
      <c r="AA164">
        <v>2</v>
      </c>
      <c r="AB164">
        <v>2</v>
      </c>
    </row>
    <row r="165" spans="1:28">
      <c r="A165" t="s">
        <v>406</v>
      </c>
      <c r="B165" t="s">
        <v>397</v>
      </c>
      <c r="C165">
        <v>180</v>
      </c>
      <c r="D165">
        <v>1.8</v>
      </c>
      <c r="E165">
        <v>1.2</v>
      </c>
      <c r="F165">
        <v>3.01</v>
      </c>
      <c r="G165">
        <v>1.8034412156966746</v>
      </c>
      <c r="H165">
        <v>1.2015810325123031</v>
      </c>
      <c r="I165">
        <v>3.0050222482089777</v>
      </c>
      <c r="J165">
        <v>2.500890216222857</v>
      </c>
      <c r="K165">
        <v>0.30039525812807577</v>
      </c>
      <c r="L165">
        <v>0.75125556205224442</v>
      </c>
      <c r="M165">
        <v>0.4</v>
      </c>
      <c r="N165">
        <v>0.30039525812807577</v>
      </c>
      <c r="O165">
        <v>0</v>
      </c>
      <c r="P165">
        <v>0.74</v>
      </c>
      <c r="Q165">
        <v>0</v>
      </c>
      <c r="R165">
        <v>0.2</v>
      </c>
      <c r="S165">
        <v>0</v>
      </c>
      <c r="T165">
        <v>0.15</v>
      </c>
      <c r="U165">
        <v>0</v>
      </c>
      <c r="V165">
        <v>0.15</v>
      </c>
      <c r="W165">
        <v>0</v>
      </c>
      <c r="X165">
        <v>0.12000000000000001</v>
      </c>
      <c r="Y165">
        <v>0</v>
      </c>
      <c r="Z165">
        <v>0.12000000000000001</v>
      </c>
      <c r="AA165">
        <v>2</v>
      </c>
      <c r="AB165">
        <v>2</v>
      </c>
    </row>
    <row r="166" spans="1:28">
      <c r="A166" t="s">
        <v>407</v>
      </c>
      <c r="B166" t="s">
        <v>399</v>
      </c>
      <c r="C166">
        <v>108</v>
      </c>
      <c r="D166">
        <v>1.08</v>
      </c>
      <c r="E166">
        <v>0.72</v>
      </c>
      <c r="F166">
        <v>1.8</v>
      </c>
      <c r="G166">
        <v>1.0820647294180046</v>
      </c>
      <c r="H166">
        <v>0.72094861950738176</v>
      </c>
      <c r="I166">
        <v>1.8030133489253863</v>
      </c>
      <c r="J166">
        <v>2.500890216222857</v>
      </c>
      <c r="K166">
        <v>0.18023715487684544</v>
      </c>
      <c r="L166">
        <v>0.45075333723134658</v>
      </c>
      <c r="M166">
        <v>0.24</v>
      </c>
      <c r="N166">
        <v>0.18023715487684544</v>
      </c>
      <c r="O166">
        <v>0</v>
      </c>
      <c r="P166">
        <v>0.74</v>
      </c>
      <c r="Q166">
        <v>0</v>
      </c>
      <c r="R166">
        <v>0.2</v>
      </c>
      <c r="S166">
        <v>0</v>
      </c>
      <c r="T166">
        <v>0.15</v>
      </c>
      <c r="U166">
        <v>0</v>
      </c>
      <c r="V166">
        <v>0.15</v>
      </c>
      <c r="W166">
        <v>0</v>
      </c>
      <c r="X166">
        <v>0.12000000000000001</v>
      </c>
      <c r="Y166">
        <v>0</v>
      </c>
      <c r="Z166">
        <v>0.12000000000000001</v>
      </c>
      <c r="AA166">
        <v>2</v>
      </c>
      <c r="AB166">
        <v>2</v>
      </c>
    </row>
    <row r="167" spans="1:28">
      <c r="A167" t="s">
        <v>408</v>
      </c>
      <c r="B167" t="s">
        <v>397</v>
      </c>
      <c r="C167">
        <v>180</v>
      </c>
      <c r="D167">
        <v>1.8</v>
      </c>
      <c r="E167">
        <v>1.2</v>
      </c>
      <c r="F167">
        <v>3.01</v>
      </c>
      <c r="G167">
        <v>1.8034412156966746</v>
      </c>
      <c r="H167">
        <v>1.2015810325123031</v>
      </c>
      <c r="I167">
        <v>3.0050222482089777</v>
      </c>
      <c r="J167">
        <v>2.500890216222857</v>
      </c>
      <c r="K167">
        <v>0.30039525812807577</v>
      </c>
      <c r="L167">
        <v>0.75125556205224442</v>
      </c>
      <c r="M167">
        <v>0.4</v>
      </c>
      <c r="N167">
        <v>0.30039525812807577</v>
      </c>
      <c r="O167">
        <v>0</v>
      </c>
      <c r="P167">
        <v>0.74</v>
      </c>
      <c r="Q167">
        <v>0</v>
      </c>
      <c r="R167">
        <v>0.2</v>
      </c>
      <c r="S167">
        <v>0</v>
      </c>
      <c r="T167">
        <v>0.15</v>
      </c>
      <c r="U167">
        <v>0</v>
      </c>
      <c r="V167">
        <v>0.15</v>
      </c>
      <c r="W167">
        <v>0</v>
      </c>
      <c r="X167">
        <v>0.12000000000000001</v>
      </c>
      <c r="Y167">
        <v>0</v>
      </c>
      <c r="Z167">
        <v>0.12000000000000001</v>
      </c>
      <c r="AA167">
        <v>2</v>
      </c>
      <c r="AB167">
        <v>2</v>
      </c>
    </row>
    <row r="168" spans="1:28">
      <c r="A168" t="s">
        <v>409</v>
      </c>
      <c r="B168" t="s">
        <v>399</v>
      </c>
      <c r="C168">
        <v>108</v>
      </c>
      <c r="D168">
        <v>1.08</v>
      </c>
      <c r="E168">
        <v>0.72</v>
      </c>
      <c r="F168">
        <v>1.8</v>
      </c>
      <c r="G168">
        <v>1.0820647294180046</v>
      </c>
      <c r="H168">
        <v>0.72094861950738176</v>
      </c>
      <c r="I168">
        <v>1.8030133489253863</v>
      </c>
      <c r="J168">
        <v>2.500890216222857</v>
      </c>
      <c r="K168">
        <v>0.18023715487684544</v>
      </c>
      <c r="L168">
        <v>0.45075333723134658</v>
      </c>
      <c r="M168">
        <v>0.24</v>
      </c>
      <c r="N168">
        <v>0.18023715487684544</v>
      </c>
      <c r="O168">
        <v>0</v>
      </c>
      <c r="P168">
        <v>0.74</v>
      </c>
      <c r="Q168">
        <v>0</v>
      </c>
      <c r="R168">
        <v>0.2</v>
      </c>
      <c r="S168">
        <v>0</v>
      </c>
      <c r="T168">
        <v>0.15</v>
      </c>
      <c r="U168">
        <v>0</v>
      </c>
      <c r="V168">
        <v>0.15</v>
      </c>
      <c r="W168">
        <v>0</v>
      </c>
      <c r="X168">
        <v>0.12000000000000001</v>
      </c>
      <c r="Y168">
        <v>0</v>
      </c>
      <c r="Z168">
        <v>0.12000000000000001</v>
      </c>
      <c r="AA168">
        <v>2</v>
      </c>
      <c r="AB168">
        <v>2</v>
      </c>
    </row>
    <row r="169" spans="1:28">
      <c r="A169" t="s">
        <v>410</v>
      </c>
      <c r="B169" t="s">
        <v>397</v>
      </c>
      <c r="C169">
        <v>180</v>
      </c>
      <c r="D169">
        <v>1.8</v>
      </c>
      <c r="E169">
        <v>1.2</v>
      </c>
      <c r="F169">
        <v>3.01</v>
      </c>
      <c r="G169">
        <v>1.8034412156966746</v>
      </c>
      <c r="H169">
        <v>1.2015810325123031</v>
      </c>
      <c r="I169">
        <v>3.0050222482089777</v>
      </c>
      <c r="J169">
        <v>2.500890216222857</v>
      </c>
      <c r="K169">
        <v>0.30039525812807577</v>
      </c>
      <c r="L169">
        <v>0.75125556205224442</v>
      </c>
      <c r="M169">
        <v>0.4</v>
      </c>
      <c r="N169">
        <v>0.30039525812807577</v>
      </c>
      <c r="O169">
        <v>0</v>
      </c>
      <c r="P169">
        <v>0.74</v>
      </c>
      <c r="Q169">
        <v>0</v>
      </c>
      <c r="R169">
        <v>0.2</v>
      </c>
      <c r="S169">
        <v>0</v>
      </c>
      <c r="T169">
        <v>0.15</v>
      </c>
      <c r="U169">
        <v>0</v>
      </c>
      <c r="V169">
        <v>0.15</v>
      </c>
      <c r="W169">
        <v>0</v>
      </c>
      <c r="X169">
        <v>0.12000000000000001</v>
      </c>
      <c r="Y169">
        <v>0</v>
      </c>
      <c r="Z169">
        <v>0.12000000000000001</v>
      </c>
      <c r="AA169">
        <v>2</v>
      </c>
      <c r="AB169">
        <v>2</v>
      </c>
    </row>
    <row r="170" spans="1:28">
      <c r="A170" t="s">
        <v>411</v>
      </c>
      <c r="B170" t="s">
        <v>399</v>
      </c>
      <c r="C170">
        <v>108</v>
      </c>
      <c r="D170">
        <v>1.08</v>
      </c>
      <c r="E170">
        <v>0.72</v>
      </c>
      <c r="F170">
        <v>1.8</v>
      </c>
      <c r="G170">
        <v>1.0820647294180046</v>
      </c>
      <c r="H170">
        <v>0.72094861950738176</v>
      </c>
      <c r="I170">
        <v>1.8030133489253863</v>
      </c>
      <c r="J170">
        <v>2.500890216222857</v>
      </c>
      <c r="K170">
        <v>0.18023715487684544</v>
      </c>
      <c r="L170">
        <v>0.45075333723134658</v>
      </c>
      <c r="M170">
        <v>0.24</v>
      </c>
      <c r="N170">
        <v>0.18023715487684544</v>
      </c>
      <c r="O170">
        <v>0</v>
      </c>
      <c r="P170">
        <v>0.74</v>
      </c>
      <c r="Q170">
        <v>0</v>
      </c>
      <c r="R170">
        <v>0.2</v>
      </c>
      <c r="S170">
        <v>0</v>
      </c>
      <c r="T170">
        <v>0.15</v>
      </c>
      <c r="U170">
        <v>0</v>
      </c>
      <c r="V170">
        <v>0.15</v>
      </c>
      <c r="W170">
        <v>0</v>
      </c>
      <c r="X170">
        <v>0.12000000000000001</v>
      </c>
      <c r="Y170">
        <v>0</v>
      </c>
      <c r="Z170">
        <v>0.12000000000000001</v>
      </c>
      <c r="AA170">
        <v>2</v>
      </c>
      <c r="AB170">
        <v>2</v>
      </c>
    </row>
    <row r="171" spans="1:28">
      <c r="A171" t="s">
        <v>412</v>
      </c>
      <c r="B171" t="s">
        <v>397</v>
      </c>
      <c r="C171">
        <v>180</v>
      </c>
      <c r="D171">
        <v>1.8</v>
      </c>
      <c r="E171">
        <v>1.2</v>
      </c>
      <c r="F171">
        <v>3.01</v>
      </c>
      <c r="G171">
        <v>1.8034412156966746</v>
      </c>
      <c r="H171">
        <v>1.2015810325123031</v>
      </c>
      <c r="I171">
        <v>3.0050222482089777</v>
      </c>
      <c r="J171">
        <v>2.500890216222857</v>
      </c>
      <c r="K171">
        <v>0.30039525812807577</v>
      </c>
      <c r="L171">
        <v>0.75125556205224442</v>
      </c>
      <c r="M171">
        <v>0.4</v>
      </c>
      <c r="N171">
        <v>0.30039525812807577</v>
      </c>
      <c r="O171">
        <v>0</v>
      </c>
      <c r="P171">
        <v>0.74</v>
      </c>
      <c r="Q171">
        <v>0</v>
      </c>
      <c r="R171">
        <v>0.2</v>
      </c>
      <c r="S171">
        <v>0</v>
      </c>
      <c r="T171">
        <v>0.15</v>
      </c>
      <c r="U171">
        <v>0</v>
      </c>
      <c r="V171">
        <v>0.15</v>
      </c>
      <c r="W171">
        <v>0</v>
      </c>
      <c r="X171">
        <v>0.12000000000000001</v>
      </c>
      <c r="Y171">
        <v>0</v>
      </c>
      <c r="Z171">
        <v>0.12000000000000001</v>
      </c>
      <c r="AA171">
        <v>2</v>
      </c>
      <c r="AB171">
        <v>2</v>
      </c>
    </row>
    <row r="172" spans="1:28">
      <c r="A172" t="s">
        <v>413</v>
      </c>
      <c r="B172" t="s">
        <v>399</v>
      </c>
      <c r="C172">
        <v>108</v>
      </c>
      <c r="D172">
        <v>1.08</v>
      </c>
      <c r="E172">
        <v>0.72</v>
      </c>
      <c r="F172">
        <v>1.8</v>
      </c>
      <c r="G172">
        <v>1.0820647294180046</v>
      </c>
      <c r="H172">
        <v>0.72094861950738176</v>
      </c>
      <c r="I172">
        <v>1.8030133489253863</v>
      </c>
      <c r="J172">
        <v>2.500890216222857</v>
      </c>
      <c r="K172">
        <v>0.18023715487684544</v>
      </c>
      <c r="L172">
        <v>0.45075333723134658</v>
      </c>
      <c r="M172">
        <v>0.24</v>
      </c>
      <c r="N172">
        <v>0.18023715487684544</v>
      </c>
      <c r="O172">
        <v>0</v>
      </c>
      <c r="P172">
        <v>0.74</v>
      </c>
      <c r="Q172">
        <v>0</v>
      </c>
      <c r="R172">
        <v>0.2</v>
      </c>
      <c r="S172">
        <v>0</v>
      </c>
      <c r="T172">
        <v>0.15</v>
      </c>
      <c r="U172">
        <v>0</v>
      </c>
      <c r="V172">
        <v>0.15</v>
      </c>
      <c r="W172">
        <v>0</v>
      </c>
      <c r="X172">
        <v>0.12000000000000001</v>
      </c>
      <c r="Y172">
        <v>0</v>
      </c>
      <c r="Z172">
        <v>0.12000000000000001</v>
      </c>
      <c r="AA172">
        <v>2</v>
      </c>
      <c r="AB172">
        <v>2</v>
      </c>
    </row>
    <row r="173" spans="1:28">
      <c r="A173" t="s">
        <v>414</v>
      </c>
      <c r="B173" t="s">
        <v>397</v>
      </c>
      <c r="C173">
        <v>180</v>
      </c>
      <c r="D173">
        <v>1.8</v>
      </c>
      <c r="E173">
        <v>1.2</v>
      </c>
      <c r="F173">
        <v>3.01</v>
      </c>
      <c r="G173">
        <v>1.8034412156966746</v>
      </c>
      <c r="H173">
        <v>1.2015810325123031</v>
      </c>
      <c r="I173">
        <v>3.0050222482089777</v>
      </c>
      <c r="J173">
        <v>2.500890216222857</v>
      </c>
      <c r="K173">
        <v>0.30039525812807577</v>
      </c>
      <c r="L173">
        <v>0.75125556205224442</v>
      </c>
      <c r="M173">
        <v>0.4</v>
      </c>
      <c r="N173">
        <v>0.30039525812807577</v>
      </c>
      <c r="O173">
        <v>0</v>
      </c>
      <c r="P173">
        <v>0.74</v>
      </c>
      <c r="Q173">
        <v>0</v>
      </c>
      <c r="R173">
        <v>0.2</v>
      </c>
      <c r="S173">
        <v>0</v>
      </c>
      <c r="T173">
        <v>0.15</v>
      </c>
      <c r="U173">
        <v>0</v>
      </c>
      <c r="V173">
        <v>0.15</v>
      </c>
      <c r="W173">
        <v>0</v>
      </c>
      <c r="X173">
        <v>0.12000000000000001</v>
      </c>
      <c r="Y173">
        <v>0</v>
      </c>
      <c r="Z173">
        <v>0.12000000000000001</v>
      </c>
      <c r="AA173">
        <v>2</v>
      </c>
      <c r="AB173">
        <v>2</v>
      </c>
    </row>
    <row r="174" spans="1:28">
      <c r="A174" t="s">
        <v>114</v>
      </c>
      <c r="B174" t="s">
        <v>114</v>
      </c>
      <c r="C174" t="s">
        <v>114</v>
      </c>
      <c r="D174" t="s">
        <v>114</v>
      </c>
      <c r="E174" t="s">
        <v>114</v>
      </c>
      <c r="F174" t="s">
        <v>114</v>
      </c>
      <c r="G174" t="s">
        <v>114</v>
      </c>
      <c r="H174" t="s">
        <v>114</v>
      </c>
      <c r="I174" t="s">
        <v>114</v>
      </c>
      <c r="J174" t="s">
        <v>114</v>
      </c>
      <c r="K174" t="s">
        <v>114</v>
      </c>
      <c r="L174" t="s">
        <v>114</v>
      </c>
      <c r="M174" t="s">
        <v>114</v>
      </c>
      <c r="N174" t="s">
        <v>114</v>
      </c>
      <c r="O174" t="s">
        <v>114</v>
      </c>
      <c r="P174" t="s">
        <v>114</v>
      </c>
      <c r="Q174" t="s">
        <v>114</v>
      </c>
      <c r="R174" t="s">
        <v>114</v>
      </c>
      <c r="S174" t="s">
        <v>114</v>
      </c>
      <c r="T174" t="s">
        <v>114</v>
      </c>
      <c r="U174" t="s">
        <v>114</v>
      </c>
      <c r="V174" t="s">
        <v>114</v>
      </c>
      <c r="W174" t="s">
        <v>114</v>
      </c>
      <c r="X174" t="s">
        <v>114</v>
      </c>
      <c r="Y174" t="s">
        <v>114</v>
      </c>
      <c r="Z174" t="s">
        <v>114</v>
      </c>
      <c r="AA174" t="s">
        <v>114</v>
      </c>
      <c r="AB174" t="s">
        <v>114</v>
      </c>
    </row>
    <row r="175" spans="1:28">
      <c r="A175" t="s">
        <v>114</v>
      </c>
      <c r="B175" t="s">
        <v>114</v>
      </c>
      <c r="D175" t="s">
        <v>114</v>
      </c>
      <c r="E175" t="s">
        <v>114</v>
      </c>
      <c r="F175" t="s">
        <v>114</v>
      </c>
      <c r="G175" t="s">
        <v>114</v>
      </c>
      <c r="H175" t="s">
        <v>114</v>
      </c>
      <c r="I175" t="s">
        <v>114</v>
      </c>
      <c r="J175" t="s">
        <v>114</v>
      </c>
      <c r="K175" t="s">
        <v>114</v>
      </c>
      <c r="L175" t="s">
        <v>114</v>
      </c>
      <c r="M175" t="s">
        <v>114</v>
      </c>
      <c r="N175" t="s">
        <v>114</v>
      </c>
      <c r="O175" t="s">
        <v>114</v>
      </c>
      <c r="P175" t="s">
        <v>114</v>
      </c>
      <c r="Q175" t="s">
        <v>114</v>
      </c>
      <c r="R175" t="s">
        <v>114</v>
      </c>
      <c r="S175" t="s">
        <v>114</v>
      </c>
      <c r="T175" t="s">
        <v>114</v>
      </c>
      <c r="U175" t="s">
        <v>114</v>
      </c>
      <c r="V175" t="s">
        <v>114</v>
      </c>
      <c r="W175" t="s">
        <v>114</v>
      </c>
      <c r="X175" t="s">
        <v>114</v>
      </c>
      <c r="Y175" t="s">
        <v>114</v>
      </c>
      <c r="Z175" t="s">
        <v>114</v>
      </c>
      <c r="AA175" t="s">
        <v>114</v>
      </c>
      <c r="AB175" t="s">
        <v>114</v>
      </c>
    </row>
    <row r="176" spans="1:28">
      <c r="A176" t="s">
        <v>114</v>
      </c>
      <c r="D176" t="s">
        <v>114</v>
      </c>
      <c r="E176" t="s">
        <v>114</v>
      </c>
      <c r="F176" t="s">
        <v>114</v>
      </c>
      <c r="G176" t="s">
        <v>114</v>
      </c>
      <c r="H176" t="s">
        <v>114</v>
      </c>
      <c r="I176" t="s">
        <v>114</v>
      </c>
      <c r="J176" t="s">
        <v>114</v>
      </c>
      <c r="K176" t="s">
        <v>114</v>
      </c>
      <c r="L176" t="s">
        <v>114</v>
      </c>
      <c r="M176" t="s">
        <v>114</v>
      </c>
      <c r="N176" t="s">
        <v>114</v>
      </c>
      <c r="O176" t="s">
        <v>114</v>
      </c>
      <c r="P176" t="s">
        <v>114</v>
      </c>
      <c r="Q176" t="s">
        <v>114</v>
      </c>
      <c r="R176" t="s">
        <v>114</v>
      </c>
      <c r="S176" t="s">
        <v>114</v>
      </c>
      <c r="T176" t="s">
        <v>114</v>
      </c>
      <c r="U176" t="s">
        <v>114</v>
      </c>
      <c r="V176" t="s">
        <v>114</v>
      </c>
      <c r="W176" t="s">
        <v>114</v>
      </c>
      <c r="X176" t="s">
        <v>114</v>
      </c>
      <c r="Y176" t="s">
        <v>114</v>
      </c>
      <c r="Z176" t="s">
        <v>114</v>
      </c>
      <c r="AA176" t="s">
        <v>114</v>
      </c>
      <c r="AB176" t="s">
        <v>114</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3:L27"/>
  <sheetViews>
    <sheetView workbookViewId="0">
      <selection activeCell="H16" sqref="H16"/>
    </sheetView>
  </sheetViews>
  <sheetFormatPr baseColWidth="10" defaultColWidth="8.83203125" defaultRowHeight="14" x14ac:dyDescent="0"/>
  <cols>
    <col min="2" max="2" width="18.1640625" customWidth="1"/>
    <col min="3" max="3" width="14.1640625" customWidth="1"/>
  </cols>
  <sheetData>
    <row r="3" spans="1:12">
      <c r="A3" t="s">
        <v>2</v>
      </c>
      <c r="B3" t="s">
        <v>0</v>
      </c>
      <c r="D3" t="s">
        <v>49</v>
      </c>
    </row>
    <row r="4" spans="1:12">
      <c r="A4" t="s">
        <v>1</v>
      </c>
      <c r="B4" t="s">
        <v>44</v>
      </c>
    </row>
    <row r="5" spans="1:12">
      <c r="B5" t="s">
        <v>11</v>
      </c>
    </row>
    <row r="6" spans="1:12">
      <c r="B6" t="s">
        <v>3</v>
      </c>
    </row>
    <row r="7" spans="1:12">
      <c r="B7" t="s">
        <v>4</v>
      </c>
    </row>
    <row r="8" spans="1:12">
      <c r="C8" t="s">
        <v>46</v>
      </c>
    </row>
    <row r="9" spans="1:12">
      <c r="C9" t="s">
        <v>5</v>
      </c>
    </row>
    <row r="11" spans="1:12">
      <c r="B11" t="s">
        <v>26</v>
      </c>
    </row>
    <row r="14" spans="1:12">
      <c r="L14">
        <f>20+14+15+20+20</f>
        <v>89</v>
      </c>
    </row>
    <row r="15" spans="1:12">
      <c r="A15" t="s">
        <v>9</v>
      </c>
      <c r="B15" t="s">
        <v>10</v>
      </c>
      <c r="C15">
        <v>1.3315789419999999</v>
      </c>
    </row>
    <row r="16" spans="1:12">
      <c r="B16" t="s">
        <v>12</v>
      </c>
      <c r="C16">
        <v>7</v>
      </c>
    </row>
    <row r="18" spans="1:6">
      <c r="C18" t="s">
        <v>36</v>
      </c>
      <c r="D18" t="s">
        <v>37</v>
      </c>
      <c r="E18" t="s">
        <v>27</v>
      </c>
      <c r="F18" t="s">
        <v>35</v>
      </c>
    </row>
    <row r="19" spans="1:6">
      <c r="B19" t="s">
        <v>28</v>
      </c>
      <c r="C19">
        <v>0</v>
      </c>
      <c r="D19">
        <f>[1]RodOptionData!$B$13</f>
        <v>0.02</v>
      </c>
      <c r="E19">
        <f>[1]RodOptionData!$C$13</f>
        <v>0.01</v>
      </c>
      <c r="F19">
        <v>10</v>
      </c>
    </row>
    <row r="20" spans="1:6">
      <c r="B20" t="s">
        <v>29</v>
      </c>
      <c r="C20">
        <v>0</v>
      </c>
      <c r="D20">
        <f>[1]RodOptionData!$B$13</f>
        <v>0.02</v>
      </c>
      <c r="E20">
        <f>[1]RodOptionData!$C$13</f>
        <v>0.01</v>
      </c>
      <c r="F20">
        <v>10</v>
      </c>
    </row>
    <row r="21" spans="1:6">
      <c r="B21" t="s">
        <v>30</v>
      </c>
      <c r="C21">
        <v>0</v>
      </c>
      <c r="D21">
        <v>0.15</v>
      </c>
    </row>
    <row r="22" spans="1:6">
      <c r="B22" t="s">
        <v>31</v>
      </c>
      <c r="C22">
        <v>0</v>
      </c>
      <c r="D22">
        <v>0.15</v>
      </c>
    </row>
    <row r="23" spans="1:6">
      <c r="B23" t="s">
        <v>32</v>
      </c>
      <c r="C23">
        <v>0</v>
      </c>
      <c r="D23">
        <v>0.2</v>
      </c>
    </row>
    <row r="25" spans="1:6">
      <c r="A25" t="s">
        <v>45</v>
      </c>
    </row>
    <row r="26" spans="1:6">
      <c r="B26" t="s">
        <v>33</v>
      </c>
      <c r="C26" t="s">
        <v>47</v>
      </c>
    </row>
    <row r="27" spans="1:6">
      <c r="B27" t="s">
        <v>34</v>
      </c>
      <c r="C27" t="s">
        <v>48</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B183"/>
  <sheetViews>
    <sheetView workbookViewId="0">
      <pane xSplit="2" ySplit="2" topLeftCell="D101" activePane="bottomRight" state="frozen"/>
      <selection pane="topRight" activeCell="C1" sqref="C1"/>
      <selection pane="bottomLeft" activeCell="A3" sqref="A3"/>
      <selection pane="bottomRight" activeCell="L114" sqref="L114"/>
    </sheetView>
  </sheetViews>
  <sheetFormatPr baseColWidth="10" defaultColWidth="8.83203125" defaultRowHeight="14" x14ac:dyDescent="0"/>
  <cols>
    <col min="1" max="1" width="15" bestFit="1" customWidth="1"/>
    <col min="2" max="2" width="17.1640625" bestFit="1" customWidth="1"/>
    <col min="3" max="3" width="17.1640625" customWidth="1"/>
    <col min="4" max="4" width="13" style="1" bestFit="1" customWidth="1"/>
    <col min="5" max="6" width="12.1640625" style="1" bestFit="1" customWidth="1"/>
    <col min="7" max="7" width="9" style="2" bestFit="1" customWidth="1"/>
    <col min="8" max="10" width="9" style="2" customWidth="1"/>
    <col min="11" max="12" width="9" customWidth="1"/>
    <col min="13" max="13" width="10.1640625" bestFit="1" customWidth="1"/>
    <col min="14" max="14" width="9" customWidth="1"/>
    <col min="15" max="15" width="12.1640625" bestFit="1" customWidth="1"/>
    <col min="16" max="16" width="12.1640625" customWidth="1"/>
    <col min="27" max="28" width="13.33203125" bestFit="1" customWidth="1"/>
  </cols>
  <sheetData>
    <row r="1" spans="1:28">
      <c r="A1" t="s">
        <v>6</v>
      </c>
      <c r="B1" t="s">
        <v>7</v>
      </c>
      <c r="C1" t="s">
        <v>52</v>
      </c>
      <c r="D1" s="1" t="s">
        <v>54</v>
      </c>
      <c r="E1" s="1" t="s">
        <v>50</v>
      </c>
      <c r="F1" s="1" t="s">
        <v>51</v>
      </c>
      <c r="G1" s="2" t="s">
        <v>53</v>
      </c>
      <c r="H1" s="2" t="s">
        <v>40</v>
      </c>
      <c r="I1" s="2" t="s">
        <v>41</v>
      </c>
      <c r="J1" s="2" t="s">
        <v>55</v>
      </c>
      <c r="K1" t="s">
        <v>42</v>
      </c>
      <c r="L1" t="s">
        <v>43</v>
      </c>
      <c r="M1" t="s">
        <v>8</v>
      </c>
      <c r="N1" t="s">
        <v>13</v>
      </c>
      <c r="O1" t="s">
        <v>38</v>
      </c>
      <c r="P1" t="s">
        <v>39</v>
      </c>
      <c r="Q1" t="s">
        <v>14</v>
      </c>
      <c r="R1" t="s">
        <v>15</v>
      </c>
      <c r="S1" t="s">
        <v>16</v>
      </c>
      <c r="T1" t="s">
        <v>17</v>
      </c>
      <c r="U1" t="s">
        <v>18</v>
      </c>
      <c r="V1" t="s">
        <v>19</v>
      </c>
      <c r="W1" t="s">
        <v>20</v>
      </c>
      <c r="X1" t="s">
        <v>21</v>
      </c>
      <c r="Y1" t="s">
        <v>22</v>
      </c>
      <c r="Z1" t="s">
        <v>23</v>
      </c>
      <c r="AA1" t="s">
        <v>24</v>
      </c>
      <c r="AB1" t="s">
        <v>25</v>
      </c>
    </row>
    <row r="2" spans="1:28">
      <c r="A2" t="str">
        <f>IF([2]FishData!B1="","",[2]FishData!B1)</f>
        <v>t2:ID</v>
      </c>
      <c r="M2" t="str">
        <f>[2]FishData!$AX$1</f>
        <v>t50:D</v>
      </c>
      <c r="AA2" t="str">
        <f>[2]FishData!$BE$1</f>
        <v>t57:长度加成</v>
      </c>
      <c r="AB2" t="str">
        <f>[2]FishData!$BF$1</f>
        <v>t58:宽度加成</v>
      </c>
    </row>
    <row r="3" spans="1:28">
      <c r="A3" t="str">
        <f>IF([2]FishData!B2="","",[2]FishData!B2)</f>
        <v>ie_1005_01</v>
      </c>
      <c r="B3" t="str">
        <f>IF($A3="","",VLOOKUP($A3,[3]Sheet1!$A:$B,2,FALSE))</f>
        <v>小丑鱼</v>
      </c>
      <c r="C3">
        <f>IF($A3="","",D3/0.01)</f>
        <v>0</v>
      </c>
      <c r="D3" s="1">
        <f>IF($A3="","",ROUND(G3,2))</f>
        <v>0</v>
      </c>
      <c r="E3" s="1">
        <f>IF($A3="","",ROUND(H3,2))</f>
        <v>0</v>
      </c>
      <c r="F3" s="1">
        <f>IF($A3="","",ROUND(I3,2))</f>
        <v>0</v>
      </c>
      <c r="G3" s="2">
        <f>IF($A3="","",I3-H3)</f>
        <v>0</v>
      </c>
      <c r="H3" s="2">
        <f>IF($A3="","",K3*$AA3*$AB3)</f>
        <v>0</v>
      </c>
      <c r="I3" s="2">
        <f>IF($A3="","",L3*$AA3*$AB3)</f>
        <v>0</v>
      </c>
      <c r="J3" s="2" t="str">
        <f>IFERROR(I3/H3,"")</f>
        <v/>
      </c>
      <c r="K3">
        <f>IF($A3="","",($N3*O3/7+$N3)*(1+O3))</f>
        <v>0</v>
      </c>
      <c r="L3">
        <f>IF($A3="","",($N3*P3/7+$M3)*(1+P3))</f>
        <v>0</v>
      </c>
      <c r="M3">
        <f>IF($A3="","",VLOOKUP($A3,[2]FishData!$B:$BF,50-1,FALSE))</f>
        <v>0</v>
      </c>
      <c r="N3">
        <f>IF($M3="","",$M3/公式!$C$15)</f>
        <v>0</v>
      </c>
      <c r="O3">
        <f>IF($A3="","",$Q3+$S3+$U3+$W3+$Y3)</f>
        <v>0</v>
      </c>
      <c r="P3">
        <f>IF($A3="","",$R3+$T3+$V3+$X3+$Z3)</f>
        <v>0.74</v>
      </c>
      <c r="Q3">
        <f>IF($A3="","",公式!$C$23)</f>
        <v>0</v>
      </c>
      <c r="R3">
        <f>IF($A3="","",公式!$D$23)</f>
        <v>0.2</v>
      </c>
      <c r="S3">
        <f>IF($A3="","",公式!$C$22)</f>
        <v>0</v>
      </c>
      <c r="T3">
        <f>IF($A3="","",公式!$D$22)</f>
        <v>0.15</v>
      </c>
      <c r="U3">
        <f>IF($A3="","",公式!$C$21)</f>
        <v>0</v>
      </c>
      <c r="V3">
        <f>IF($A3="","",公式!$D$21)</f>
        <v>0.15</v>
      </c>
      <c r="W3">
        <f>IF($A3="","",公式!$C$20)</f>
        <v>0</v>
      </c>
      <c r="X3">
        <f>IF($A3="","",公式!$D$20+公式!$E$20*公式!$F$20)</f>
        <v>0.12000000000000001</v>
      </c>
      <c r="Y3">
        <f>IF($A3="","",公式!$C$19)</f>
        <v>0</v>
      </c>
      <c r="Z3">
        <f>IF($A3="","",公式!$D$19+公式!$E$19*公式!$F$19)</f>
        <v>0.12000000000000001</v>
      </c>
      <c r="AA3">
        <f>IF($A3="","",VLOOKUP($A3,[2]FishData!$B:$BF,57-1,FALSE))</f>
        <v>0</v>
      </c>
      <c r="AB3">
        <f>IF($A3="","",VLOOKUP($A3,[2]FishData!$B:$BF,58-1,FALSE))</f>
        <v>0</v>
      </c>
    </row>
    <row r="4" spans="1:28">
      <c r="A4" t="str">
        <f>IF([2]FishData!B3="","",[2]FishData!B3)</f>
        <v>ie_1005_02</v>
      </c>
      <c r="B4" t="str">
        <f>IF($A4="","",VLOOKUP(A4,[3]Sheet1!$A:$B,2,FALSE))</f>
        <v>王后鹦嘴鱼</v>
      </c>
      <c r="C4">
        <f t="shared" ref="C4:C67" si="0">IF($A4="","",D4/0.01)</f>
        <v>0</v>
      </c>
      <c r="D4" s="1">
        <f t="shared" ref="D4:D67" si="1">IF($A4="","",ROUND(G4,2))</f>
        <v>0</v>
      </c>
      <c r="E4" s="1">
        <f t="shared" ref="E4:E67" si="2">IF($A4="","",ROUND(H4,2))</f>
        <v>0</v>
      </c>
      <c r="F4" s="1">
        <f t="shared" ref="F4:F67" si="3">IF($A4="","",ROUND(I4,2))</f>
        <v>0</v>
      </c>
      <c r="G4" s="2">
        <f t="shared" ref="G4:G67" si="4">IF($A4="","",I4-H4)</f>
        <v>0</v>
      </c>
      <c r="H4" s="2">
        <f t="shared" ref="H4:H67" si="5">IF($A4="","",K4*$AA4*$AB4)</f>
        <v>0</v>
      </c>
      <c r="I4" s="2">
        <f t="shared" ref="I4:I67" si="6">IF($A4="","",L4*$AA4*$AB4)</f>
        <v>0</v>
      </c>
      <c r="J4" s="2" t="str">
        <f t="shared" ref="J4:J67" si="7">IFERROR(I4/H4,"")</f>
        <v/>
      </c>
      <c r="K4">
        <f t="shared" ref="K4:K67" si="8">IF($A4="","",($N4*O4/7+$N4)*(1+O4))</f>
        <v>0</v>
      </c>
      <c r="L4">
        <f t="shared" ref="L4:L67" si="9">IF($A4="","",($N4*P4/7+$M4)*(1+P4))</f>
        <v>0</v>
      </c>
      <c r="M4">
        <f>IF($A4="","",VLOOKUP($A4,[2]FishData!$B:$BF,50-1,FALSE))</f>
        <v>0</v>
      </c>
      <c r="N4">
        <f>IF($M4="","",$M4/公式!$C$15)</f>
        <v>0</v>
      </c>
      <c r="O4">
        <f t="shared" ref="O4:O67" si="10">IF($A4="","",$Q4+$S4+$U4+$W4+$Y4)</f>
        <v>0</v>
      </c>
      <c r="P4">
        <f t="shared" ref="P4:P67" si="11">IF($A4="","",$R4+$T4+$V4+$X4+$Z4)</f>
        <v>0.74</v>
      </c>
      <c r="Q4">
        <f>IF($A4="","",公式!$C$23)</f>
        <v>0</v>
      </c>
      <c r="R4">
        <f>IF($A4="","",公式!$D$23)</f>
        <v>0.2</v>
      </c>
      <c r="S4">
        <f>IF($A4="","",公式!$C$22)</f>
        <v>0</v>
      </c>
      <c r="T4">
        <f>IF($A4="","",公式!$D$22)</f>
        <v>0.15</v>
      </c>
      <c r="U4">
        <f>IF($A4="","",公式!$C$21)</f>
        <v>0</v>
      </c>
      <c r="V4">
        <f>IF($A4="","",公式!$D$21)</f>
        <v>0.15</v>
      </c>
      <c r="W4">
        <f>IF($A4="","",公式!$C$20)</f>
        <v>0</v>
      </c>
      <c r="X4">
        <f>IF($A4="","",公式!$D$20+公式!$E$20*公式!$F$20)</f>
        <v>0.12000000000000001</v>
      </c>
      <c r="Y4">
        <f>IF($A4="","",公式!$C$19)</f>
        <v>0</v>
      </c>
      <c r="Z4">
        <f>IF($A4="","",公式!$D$19+公式!$E$19*公式!$F$19)</f>
        <v>0.12000000000000001</v>
      </c>
      <c r="AA4">
        <f>IF($A4="","",VLOOKUP($A4,[2]FishData!$B:$BF,57-1,FALSE))</f>
        <v>0</v>
      </c>
      <c r="AB4">
        <f>IF($A4="","",VLOOKUP($A4,[2]FishData!$B:$BF,58-1,FALSE))</f>
        <v>0</v>
      </c>
    </row>
    <row r="5" spans="1:28">
      <c r="A5" t="str">
        <f>IF([2]FishData!B4="","",[2]FishData!B4)</f>
        <v>ie_1005_03</v>
      </c>
      <c r="B5" t="str">
        <f>IF($A5="","",VLOOKUP(A5,[3]Sheet1!$A:$B,2,FALSE))</f>
        <v>苏眉鱼</v>
      </c>
      <c r="C5">
        <f t="shared" si="0"/>
        <v>0</v>
      </c>
      <c r="D5" s="1">
        <f t="shared" si="1"/>
        <v>0</v>
      </c>
      <c r="E5" s="1">
        <f t="shared" si="2"/>
        <v>0</v>
      </c>
      <c r="F5" s="1">
        <f t="shared" si="3"/>
        <v>0</v>
      </c>
      <c r="G5" s="2">
        <f t="shared" si="4"/>
        <v>0</v>
      </c>
      <c r="H5" s="2">
        <f t="shared" si="5"/>
        <v>0</v>
      </c>
      <c r="I5" s="2">
        <f t="shared" si="6"/>
        <v>0</v>
      </c>
      <c r="J5" s="2" t="str">
        <f t="shared" si="7"/>
        <v/>
      </c>
      <c r="K5">
        <f t="shared" si="8"/>
        <v>0</v>
      </c>
      <c r="L5">
        <f t="shared" si="9"/>
        <v>0</v>
      </c>
      <c r="M5">
        <f>IF($A5="","",VLOOKUP($A5,[2]FishData!$B:$BF,50-1,FALSE))</f>
        <v>0</v>
      </c>
      <c r="N5">
        <f>IF($M5="","",$M5/公式!$C$15)</f>
        <v>0</v>
      </c>
      <c r="O5">
        <f t="shared" si="10"/>
        <v>0</v>
      </c>
      <c r="P5">
        <f t="shared" si="11"/>
        <v>0.74</v>
      </c>
      <c r="Q5">
        <f>IF($A5="","",公式!$C$23)</f>
        <v>0</v>
      </c>
      <c r="R5">
        <f>IF($A5="","",公式!$D$23)</f>
        <v>0.2</v>
      </c>
      <c r="S5">
        <f>IF($A5="","",公式!$C$22)</f>
        <v>0</v>
      </c>
      <c r="T5">
        <f>IF($A5="","",公式!$D$22)</f>
        <v>0.15</v>
      </c>
      <c r="U5">
        <f>IF($A5="","",公式!$C$21)</f>
        <v>0</v>
      </c>
      <c r="V5">
        <f>IF($A5="","",公式!$D$21)</f>
        <v>0.15</v>
      </c>
      <c r="W5">
        <f>IF($A5="","",公式!$C$20)</f>
        <v>0</v>
      </c>
      <c r="X5">
        <f>IF($A5="","",公式!$D$20+公式!$E$20*公式!$F$20)</f>
        <v>0.12000000000000001</v>
      </c>
      <c r="Y5">
        <f>IF($A5="","",公式!$C$19)</f>
        <v>0</v>
      </c>
      <c r="Z5">
        <f>IF($A5="","",公式!$D$19+公式!$E$19*公式!$F$19)</f>
        <v>0.12000000000000001</v>
      </c>
      <c r="AA5">
        <f>IF($A5="","",VLOOKUP($A5,[2]FishData!$B:$BF,57-1,FALSE))</f>
        <v>0</v>
      </c>
      <c r="AB5">
        <f>IF($A5="","",VLOOKUP($A5,[2]FishData!$B:$BF,58-1,FALSE))</f>
        <v>0</v>
      </c>
    </row>
    <row r="6" spans="1:28">
      <c r="A6" t="str">
        <f>IF([2]FishData!B5="","",[2]FishData!B5)</f>
        <v>ie_1005_04</v>
      </c>
      <c r="B6" t="str">
        <f>IF($A6="","",VLOOKUP(A6,[3]Sheet1!$A:$B,2,FALSE))</f>
        <v>苏眉鱼</v>
      </c>
      <c r="C6">
        <f t="shared" si="0"/>
        <v>0</v>
      </c>
      <c r="D6" s="1">
        <f t="shared" si="1"/>
        <v>0</v>
      </c>
      <c r="E6" s="1">
        <f t="shared" si="2"/>
        <v>0</v>
      </c>
      <c r="F6" s="1">
        <f t="shared" si="3"/>
        <v>0</v>
      </c>
      <c r="G6" s="2">
        <f t="shared" si="4"/>
        <v>0</v>
      </c>
      <c r="H6" s="2">
        <f t="shared" si="5"/>
        <v>0</v>
      </c>
      <c r="I6" s="2">
        <f t="shared" si="6"/>
        <v>0</v>
      </c>
      <c r="J6" s="2" t="str">
        <f t="shared" si="7"/>
        <v/>
      </c>
      <c r="K6">
        <f t="shared" si="8"/>
        <v>0</v>
      </c>
      <c r="L6">
        <f t="shared" si="9"/>
        <v>0</v>
      </c>
      <c r="M6">
        <f>IF($A6="","",VLOOKUP($A6,[2]FishData!$B:$BF,50-1,FALSE))</f>
        <v>0</v>
      </c>
      <c r="N6">
        <f>IF($M6="","",$M6/公式!$C$15)</f>
        <v>0</v>
      </c>
      <c r="O6">
        <f t="shared" si="10"/>
        <v>0</v>
      </c>
      <c r="P6">
        <f t="shared" si="11"/>
        <v>0.74</v>
      </c>
      <c r="Q6">
        <f>IF($A6="","",公式!$C$23)</f>
        <v>0</v>
      </c>
      <c r="R6">
        <f>IF($A6="","",公式!$D$23)</f>
        <v>0.2</v>
      </c>
      <c r="S6">
        <f>IF($A6="","",公式!$C$22)</f>
        <v>0</v>
      </c>
      <c r="T6">
        <f>IF($A6="","",公式!$D$22)</f>
        <v>0.15</v>
      </c>
      <c r="U6">
        <f>IF($A6="","",公式!$C$21)</f>
        <v>0</v>
      </c>
      <c r="V6">
        <f>IF($A6="","",公式!$D$21)</f>
        <v>0.15</v>
      </c>
      <c r="W6">
        <f>IF($A6="","",公式!$C$20)</f>
        <v>0</v>
      </c>
      <c r="X6">
        <f>IF($A6="","",公式!$D$20+公式!$E$20*公式!$F$20)</f>
        <v>0.12000000000000001</v>
      </c>
      <c r="Y6">
        <f>IF($A6="","",公式!$C$19)</f>
        <v>0</v>
      </c>
      <c r="Z6">
        <f>IF($A6="","",公式!$D$19+公式!$E$19*公式!$F$19)</f>
        <v>0.12000000000000001</v>
      </c>
      <c r="AA6">
        <f>IF($A6="","",VLOOKUP($A6,[2]FishData!$B:$BF,57-1,FALSE))</f>
        <v>0</v>
      </c>
      <c r="AB6">
        <f>IF($A6="","",VLOOKUP($A6,[2]FishData!$B:$BF,58-1,FALSE))</f>
        <v>0</v>
      </c>
    </row>
    <row r="7" spans="1:28">
      <c r="A7" t="str">
        <f>IF([2]FishData!B6="","",[2]FishData!B6)</f>
        <v>Fish_01_01_01</v>
      </c>
      <c r="B7" t="str">
        <f>IF($A7="","",VLOOKUP(A7,[3]Sheet1!$A:$B,2,FALSE))</f>
        <v>蓝面神仙鱼</v>
      </c>
      <c r="C7">
        <f t="shared" si="0"/>
        <v>275</v>
      </c>
      <c r="D7" s="1">
        <f t="shared" si="1"/>
        <v>2.75</v>
      </c>
      <c r="E7" s="1">
        <f t="shared" si="2"/>
        <v>1.83</v>
      </c>
      <c r="F7" s="1">
        <f t="shared" si="3"/>
        <v>4.58</v>
      </c>
      <c r="G7" s="2">
        <f t="shared" si="4"/>
        <v>2.7493560522562666</v>
      </c>
      <c r="H7" s="2">
        <f t="shared" si="5"/>
        <v>1.831816892760685</v>
      </c>
      <c r="I7" s="2">
        <f t="shared" si="6"/>
        <v>4.5811729450169514</v>
      </c>
      <c r="J7" s="2">
        <f t="shared" si="7"/>
        <v>2.500890216222857</v>
      </c>
      <c r="K7">
        <f t="shared" si="8"/>
        <v>4.205533613793061E-2</v>
      </c>
      <c r="L7">
        <f t="shared" si="9"/>
        <v>0.1051757786873142</v>
      </c>
      <c r="M7">
        <f>IF($A7="","",VLOOKUP($A7,[2]FishData!$B:$BF,50-1,FALSE))</f>
        <v>5.6000000000000001E-2</v>
      </c>
      <c r="N7">
        <f>IF($M7="","",$M7/公式!$C$15)</f>
        <v>4.205533613793061E-2</v>
      </c>
      <c r="O7">
        <f t="shared" si="10"/>
        <v>0</v>
      </c>
      <c r="P7">
        <f t="shared" si="11"/>
        <v>0.74</v>
      </c>
      <c r="Q7">
        <f>IF($A7="","",公式!$C$23)</f>
        <v>0</v>
      </c>
      <c r="R7">
        <f>IF($A7="","",公式!$D$23)</f>
        <v>0.2</v>
      </c>
      <c r="S7">
        <f>IF($A7="","",公式!$C$22)</f>
        <v>0</v>
      </c>
      <c r="T7">
        <f>IF($A7="","",公式!$D$22)</f>
        <v>0.15</v>
      </c>
      <c r="U7">
        <f>IF($A7="","",公式!$C$21)</f>
        <v>0</v>
      </c>
      <c r="V7">
        <f>IF($A7="","",公式!$D$21)</f>
        <v>0.15</v>
      </c>
      <c r="W7">
        <f>IF($A7="","",公式!$C$20)</f>
        <v>0</v>
      </c>
      <c r="X7">
        <f>IF($A7="","",公式!$D$20+公式!$E$20*公式!$F$20)</f>
        <v>0.12000000000000001</v>
      </c>
      <c r="Y7">
        <f>IF($A7="","",公式!$C$19)</f>
        <v>0</v>
      </c>
      <c r="Z7">
        <f>IF($A7="","",公式!$D$19+公式!$E$19*公式!$F$19)</f>
        <v>0.12000000000000001</v>
      </c>
      <c r="AA7">
        <f>IF($A7="","",VLOOKUP($A7,[2]FishData!$B:$BF,57-1,FALSE))</f>
        <v>14.5191</v>
      </c>
      <c r="AB7">
        <f>IF($A7="","",VLOOKUP($A7,[2]FishData!$B:$BF,58-1,FALSE))</f>
        <v>3</v>
      </c>
    </row>
    <row r="8" spans="1:28">
      <c r="A8" t="str">
        <f>IF([2]FishData!B7="","",[2]FishData!B7)</f>
        <v>Fish_01_01_02</v>
      </c>
      <c r="B8" t="str">
        <f>IF($A8="","",VLOOKUP(A8,[3]Sheet1!$A:$B,2,FALSE))</f>
        <v>河鲀</v>
      </c>
      <c r="C8">
        <f t="shared" si="0"/>
        <v>254</v>
      </c>
      <c r="D8" s="1">
        <f t="shared" si="1"/>
        <v>2.54</v>
      </c>
      <c r="E8" s="1">
        <f t="shared" si="2"/>
        <v>1.69</v>
      </c>
      <c r="F8" s="1">
        <f t="shared" si="3"/>
        <v>4.2300000000000004</v>
      </c>
      <c r="G8" s="2">
        <f t="shared" si="4"/>
        <v>2.5406704011216221</v>
      </c>
      <c r="H8" s="2">
        <f t="shared" si="5"/>
        <v>1.6927756431882659</v>
      </c>
      <c r="I8" s="2">
        <f t="shared" si="6"/>
        <v>4.233446044309888</v>
      </c>
      <c r="J8" s="2">
        <f t="shared" si="7"/>
        <v>2.500890216222857</v>
      </c>
      <c r="K8">
        <f t="shared" si="8"/>
        <v>0.2072727281083723</v>
      </c>
      <c r="L8">
        <f t="shared" si="9"/>
        <v>0.51836633781604868</v>
      </c>
      <c r="M8">
        <f>IF($A8="","",VLOOKUP($A8,[2]FishData!$B:$BF,50-1,FALSE))</f>
        <v>0.27600000000000002</v>
      </c>
      <c r="N8">
        <f>IF($M8="","",$M8/公式!$C$15)</f>
        <v>0.2072727281083723</v>
      </c>
      <c r="O8">
        <f t="shared" si="10"/>
        <v>0</v>
      </c>
      <c r="P8">
        <f t="shared" si="11"/>
        <v>0.74</v>
      </c>
      <c r="Q8">
        <f>IF($A8="","",公式!$C$23)</f>
        <v>0</v>
      </c>
      <c r="R8">
        <f>IF($A8="","",公式!$D$23)</f>
        <v>0.2</v>
      </c>
      <c r="S8">
        <f>IF($A8="","",公式!$C$22)</f>
        <v>0</v>
      </c>
      <c r="T8">
        <f>IF($A8="","",公式!$D$22)</f>
        <v>0.15</v>
      </c>
      <c r="U8">
        <f>IF($A8="","",公式!$C$21)</f>
        <v>0</v>
      </c>
      <c r="V8">
        <f>IF($A8="","",公式!$D$21)</f>
        <v>0.15</v>
      </c>
      <c r="W8">
        <f>IF($A8="","",公式!$C$20)</f>
        <v>0</v>
      </c>
      <c r="X8">
        <f>IF($A8="","",公式!$D$20+公式!$E$20*公式!$F$20)</f>
        <v>0.12000000000000001</v>
      </c>
      <c r="Y8">
        <f>IF($A8="","",公式!$C$19)</f>
        <v>0</v>
      </c>
      <c r="Z8">
        <f>IF($A8="","",公式!$D$19+公式!$E$19*公式!$F$19)</f>
        <v>0.12000000000000001</v>
      </c>
      <c r="AA8">
        <f>IF($A8="","",VLOOKUP($A8,[2]FishData!$B:$BF,57-1,FALSE))</f>
        <v>5.4446000000000003</v>
      </c>
      <c r="AB8">
        <f>IF($A8="","",VLOOKUP($A8,[2]FishData!$B:$BF,58-1,FALSE))</f>
        <v>1.5</v>
      </c>
    </row>
    <row r="9" spans="1:28">
      <c r="A9" t="str">
        <f>IF([2]FishData!B8="","",[2]FishData!B8)</f>
        <v>Fish_01_01_03</v>
      </c>
      <c r="B9" t="str">
        <f>IF($A9="","",VLOOKUP(A9,[3]Sheet1!$A:$B,2,FALSE))</f>
        <v>月亮鱼</v>
      </c>
      <c r="C9">
        <f t="shared" si="0"/>
        <v>170</v>
      </c>
      <c r="D9" s="1">
        <f t="shared" si="1"/>
        <v>1.7</v>
      </c>
      <c r="E9" s="1">
        <f t="shared" si="2"/>
        <v>1.1299999999999999</v>
      </c>
      <c r="F9" s="1">
        <f t="shared" si="3"/>
        <v>2.83</v>
      </c>
      <c r="G9" s="2">
        <f t="shared" si="4"/>
        <v>1.6979027086033449</v>
      </c>
      <c r="H9" s="2">
        <f t="shared" si="5"/>
        <v>1.1312637595015378</v>
      </c>
      <c r="I9" s="2">
        <f t="shared" si="6"/>
        <v>2.8291664681048827</v>
      </c>
      <c r="J9" s="2">
        <f t="shared" si="7"/>
        <v>2.5008902162228566</v>
      </c>
      <c r="K9">
        <f t="shared" si="8"/>
        <v>0.12466403212315144</v>
      </c>
      <c r="L9">
        <f t="shared" si="9"/>
        <v>0.31177105825168139</v>
      </c>
      <c r="M9">
        <f>IF($A9="","",VLOOKUP($A9,[2]FishData!$B:$BF,50-1,FALSE))</f>
        <v>0.16600000000000001</v>
      </c>
      <c r="N9">
        <f>IF($M9="","",$M9/公式!$C$15)</f>
        <v>0.12466403212315144</v>
      </c>
      <c r="O9">
        <f t="shared" si="10"/>
        <v>0</v>
      </c>
      <c r="P9">
        <f t="shared" si="11"/>
        <v>0.74</v>
      </c>
      <c r="Q9">
        <f>IF($A9="","",公式!$C$23)</f>
        <v>0</v>
      </c>
      <c r="R9">
        <f>IF($A9="","",公式!$D$23)</f>
        <v>0.2</v>
      </c>
      <c r="S9">
        <f>IF($A9="","",公式!$C$22)</f>
        <v>0</v>
      </c>
      <c r="T9">
        <f>IF($A9="","",公式!$D$22)</f>
        <v>0.15</v>
      </c>
      <c r="U9">
        <f>IF($A9="","",公式!$C$21)</f>
        <v>0</v>
      </c>
      <c r="V9">
        <f>IF($A9="","",公式!$D$21)</f>
        <v>0.15</v>
      </c>
      <c r="W9">
        <f>IF($A9="","",公式!$C$20)</f>
        <v>0</v>
      </c>
      <c r="X9">
        <f>IF($A9="","",公式!$D$20+公式!$E$20*公式!$F$20)</f>
        <v>0.12000000000000001</v>
      </c>
      <c r="Y9">
        <f>IF($A9="","",公式!$C$19)</f>
        <v>0</v>
      </c>
      <c r="Z9">
        <f>IF($A9="","",公式!$D$19+公式!$E$19*公式!$F$19)</f>
        <v>0.12000000000000001</v>
      </c>
      <c r="AA9">
        <f>IF($A9="","",VLOOKUP($A9,[2]FishData!$B:$BF,57-1,FALSE))</f>
        <v>3.6297999999999999</v>
      </c>
      <c r="AB9">
        <f>IF($A9="","",VLOOKUP($A9,[2]FishData!$B:$BF,58-1,FALSE))</f>
        <v>2.5</v>
      </c>
    </row>
    <row r="10" spans="1:28">
      <c r="A10" t="str">
        <f>IF([2]FishData!B9="","",[2]FishData!B9)</f>
        <v>Fish_01_01_04</v>
      </c>
      <c r="B10" t="str">
        <f>IF($A10="","",VLOOKUP(A10,[3]Sheet1!$A:$B,2,FALSE))</f>
        <v>九棘鲈</v>
      </c>
      <c r="C10">
        <f t="shared" si="0"/>
        <v>82</v>
      </c>
      <c r="D10" s="1">
        <f t="shared" si="1"/>
        <v>0.82</v>
      </c>
      <c r="E10" s="1">
        <f t="shared" si="2"/>
        <v>0.55000000000000004</v>
      </c>
      <c r="F10" s="1">
        <f t="shared" si="3"/>
        <v>1.37</v>
      </c>
      <c r="G10" s="2">
        <f t="shared" si="4"/>
        <v>0.81927415108631996</v>
      </c>
      <c r="H10" s="2">
        <f t="shared" si="5"/>
        <v>0.54585881247737555</v>
      </c>
      <c r="I10" s="2">
        <f t="shared" si="6"/>
        <v>1.3651329635636955</v>
      </c>
      <c r="J10" s="2">
        <f t="shared" si="7"/>
        <v>2.5008902162228566</v>
      </c>
      <c r="K10">
        <f t="shared" si="8"/>
        <v>6.683794493349686E-2</v>
      </c>
      <c r="L10">
        <f t="shared" si="9"/>
        <v>0.16715436255662436</v>
      </c>
      <c r="M10">
        <f>IF($A10="","",VLOOKUP($A10,[2]FishData!$B:$BF,50-1,FALSE))</f>
        <v>8.8999999999999996E-2</v>
      </c>
      <c r="N10">
        <f>IF($M10="","",$M10/公式!$C$15)</f>
        <v>6.683794493349686E-2</v>
      </c>
      <c r="O10">
        <f t="shared" si="10"/>
        <v>0</v>
      </c>
      <c r="P10">
        <f t="shared" si="11"/>
        <v>0.74</v>
      </c>
      <c r="Q10">
        <f>IF($A10="","",公式!$C$23)</f>
        <v>0</v>
      </c>
      <c r="R10">
        <f>IF($A10="","",公式!$D$23)</f>
        <v>0.2</v>
      </c>
      <c r="S10">
        <f>IF($A10="","",公式!$C$22)</f>
        <v>0</v>
      </c>
      <c r="T10">
        <f>IF($A10="","",公式!$D$22)</f>
        <v>0.15</v>
      </c>
      <c r="U10">
        <f>IF($A10="","",公式!$C$21)</f>
        <v>0</v>
      </c>
      <c r="V10">
        <f>IF($A10="","",公式!$D$21)</f>
        <v>0.15</v>
      </c>
      <c r="W10">
        <f>IF($A10="","",公式!$C$20)</f>
        <v>0</v>
      </c>
      <c r="X10">
        <f>IF($A10="","",公式!$D$20+公式!$E$20*公式!$F$20)</f>
        <v>0.12000000000000001</v>
      </c>
      <c r="Y10">
        <f>IF($A10="","",公式!$C$19)</f>
        <v>0</v>
      </c>
      <c r="Z10">
        <f>IF($A10="","",公式!$D$19+公式!$E$19*公式!$F$19)</f>
        <v>0.12000000000000001</v>
      </c>
      <c r="AA10">
        <f>IF($A10="","",VLOOKUP($A10,[2]FishData!$B:$BF,57-1,FALSE))</f>
        <v>5.4446000000000003</v>
      </c>
      <c r="AB10">
        <f>IF($A10="","",VLOOKUP($A10,[2]FishData!$B:$BF,58-1,FALSE))</f>
        <v>1.5</v>
      </c>
    </row>
    <row r="11" spans="1:28">
      <c r="A11" t="str">
        <f>IF([2]FishData!B10="","",[2]FishData!B10)</f>
        <v>Fish_01_01_05</v>
      </c>
      <c r="B11" t="str">
        <f>IF($A11="","",VLOOKUP(A11,[3]Sheet1!$A:$B,2,FALSE))</f>
        <v>狮子鱼</v>
      </c>
      <c r="C11">
        <f t="shared" si="0"/>
        <v>127</v>
      </c>
      <c r="D11" s="1">
        <f t="shared" si="1"/>
        <v>1.27</v>
      </c>
      <c r="E11" s="1">
        <f t="shared" si="2"/>
        <v>0.85</v>
      </c>
      <c r="F11" s="1">
        <f t="shared" si="3"/>
        <v>2.12</v>
      </c>
      <c r="G11" s="2">
        <f t="shared" si="4"/>
        <v>1.2703352005608111</v>
      </c>
      <c r="H11" s="2">
        <f t="shared" si="5"/>
        <v>0.84638782159413295</v>
      </c>
      <c r="I11" s="2">
        <f t="shared" si="6"/>
        <v>2.116723022154944</v>
      </c>
      <c r="J11" s="2">
        <f t="shared" si="7"/>
        <v>2.500890216222857</v>
      </c>
      <c r="K11">
        <f t="shared" si="8"/>
        <v>0.2072727281083723</v>
      </c>
      <c r="L11">
        <f t="shared" si="9"/>
        <v>0.51836633781604868</v>
      </c>
      <c r="M11">
        <f>IF($A11="","",VLOOKUP($A11,[2]FishData!$B:$BF,50-1,FALSE))</f>
        <v>0.27600000000000002</v>
      </c>
      <c r="N11">
        <f>IF($M11="","",$M11/公式!$C$15)</f>
        <v>0.2072727281083723</v>
      </c>
      <c r="O11">
        <f t="shared" si="10"/>
        <v>0</v>
      </c>
      <c r="P11">
        <f t="shared" si="11"/>
        <v>0.74</v>
      </c>
      <c r="Q11">
        <f>IF($A11="","",公式!$C$23)</f>
        <v>0</v>
      </c>
      <c r="R11">
        <f>IF($A11="","",公式!$D$23)</f>
        <v>0.2</v>
      </c>
      <c r="S11">
        <f>IF($A11="","",公式!$C$22)</f>
        <v>0</v>
      </c>
      <c r="T11">
        <f>IF($A11="","",公式!$D$22)</f>
        <v>0.15</v>
      </c>
      <c r="U11">
        <f>IF($A11="","",公式!$C$21)</f>
        <v>0</v>
      </c>
      <c r="V11">
        <f>IF($A11="","",公式!$D$21)</f>
        <v>0.15</v>
      </c>
      <c r="W11">
        <f>IF($A11="","",公式!$C$20)</f>
        <v>0</v>
      </c>
      <c r="X11">
        <f>IF($A11="","",公式!$D$20+公式!$E$20*公式!$F$20)</f>
        <v>0.12000000000000001</v>
      </c>
      <c r="Y11">
        <f>IF($A11="","",公式!$C$19)</f>
        <v>0</v>
      </c>
      <c r="Z11">
        <f>IF($A11="","",公式!$D$19+公式!$E$19*公式!$F$19)</f>
        <v>0.12000000000000001</v>
      </c>
      <c r="AA11">
        <f>IF($A11="","",VLOOKUP($A11,[2]FishData!$B:$BF,57-1,FALSE))</f>
        <v>2.7223000000000002</v>
      </c>
      <c r="AB11">
        <f>IF($A11="","",VLOOKUP($A11,[2]FishData!$B:$BF,58-1,FALSE))</f>
        <v>1.5</v>
      </c>
    </row>
    <row r="12" spans="1:28">
      <c r="A12" t="str">
        <f>IF([2]FishData!B11="","",[2]FishData!B11)</f>
        <v>Fish_01_01_06</v>
      </c>
      <c r="B12" t="str">
        <f>IF($A12="","",VLOOKUP(A12,[3]Sheet1!$A:$B,2,FALSE))</f>
        <v>青花鱼</v>
      </c>
      <c r="C12">
        <f t="shared" si="0"/>
        <v>75</v>
      </c>
      <c r="D12" s="1">
        <f t="shared" si="1"/>
        <v>0.75</v>
      </c>
      <c r="E12" s="1">
        <f t="shared" si="2"/>
        <v>0.5</v>
      </c>
      <c r="F12" s="1">
        <f t="shared" si="3"/>
        <v>1.25</v>
      </c>
      <c r="G12" s="2">
        <f t="shared" si="4"/>
        <v>0.74869997327738602</v>
      </c>
      <c r="H12" s="2">
        <f t="shared" si="5"/>
        <v>0.49883726683325702</v>
      </c>
      <c r="I12" s="2">
        <f t="shared" si="6"/>
        <v>1.247537240110643</v>
      </c>
      <c r="J12" s="2">
        <f t="shared" si="7"/>
        <v>2.5008902162228566</v>
      </c>
      <c r="K12">
        <f t="shared" si="8"/>
        <v>9.1620553729063109E-2</v>
      </c>
      <c r="L12">
        <f t="shared" si="9"/>
        <v>0.22913294642593449</v>
      </c>
      <c r="M12">
        <f>IF($A12="","",VLOOKUP($A12,[2]FishData!$B:$BF,50-1,FALSE))</f>
        <v>0.122</v>
      </c>
      <c r="N12">
        <f>IF($M12="","",$M12/公式!$C$15)</f>
        <v>9.1620553729063109E-2</v>
      </c>
      <c r="O12">
        <f t="shared" si="10"/>
        <v>0</v>
      </c>
      <c r="P12">
        <f t="shared" si="11"/>
        <v>0.74</v>
      </c>
      <c r="Q12">
        <f>IF($A12="","",公式!$C$23)</f>
        <v>0</v>
      </c>
      <c r="R12">
        <f>IF($A12="","",公式!$D$23)</f>
        <v>0.2</v>
      </c>
      <c r="S12">
        <f>IF($A12="","",公式!$C$22)</f>
        <v>0</v>
      </c>
      <c r="T12">
        <f>IF($A12="","",公式!$D$22)</f>
        <v>0.15</v>
      </c>
      <c r="U12">
        <f>IF($A12="","",公式!$C$21)</f>
        <v>0</v>
      </c>
      <c r="V12">
        <f>IF($A12="","",公式!$D$21)</f>
        <v>0.15</v>
      </c>
      <c r="W12">
        <f>IF($A12="","",公式!$C$20)</f>
        <v>0</v>
      </c>
      <c r="X12">
        <f>IF($A12="","",公式!$D$20+公式!$E$20*公式!$F$20)</f>
        <v>0.12000000000000001</v>
      </c>
      <c r="Y12">
        <f>IF($A12="","",公式!$C$19)</f>
        <v>0</v>
      </c>
      <c r="Z12">
        <f>IF($A12="","",公式!$D$19+公式!$E$19*公式!$F$19)</f>
        <v>0.12000000000000001</v>
      </c>
      <c r="AA12">
        <f>IF($A12="","",VLOOKUP($A12,[2]FishData!$B:$BF,57-1,FALSE))</f>
        <v>5.4446000000000003</v>
      </c>
      <c r="AB12">
        <f>IF($A12="","",VLOOKUP($A12,[2]FishData!$B:$BF,58-1,FALSE))</f>
        <v>1</v>
      </c>
    </row>
    <row r="13" spans="1:28">
      <c r="A13" t="str">
        <f>IF([2]FishData!B12="","",[2]FishData!B12)</f>
        <v>Fish_01_01_07</v>
      </c>
      <c r="B13" t="str">
        <f>IF($A13="","",VLOOKUP(A13,[3]Sheet1!$A:$B,2,FALSE))</f>
        <v>王后鹦嘴鱼</v>
      </c>
      <c r="C13">
        <f t="shared" si="0"/>
        <v>254</v>
      </c>
      <c r="D13" s="1">
        <f t="shared" si="1"/>
        <v>2.54</v>
      </c>
      <c r="E13" s="1">
        <f t="shared" si="2"/>
        <v>1.69</v>
      </c>
      <c r="F13" s="1">
        <f t="shared" si="3"/>
        <v>4.2300000000000004</v>
      </c>
      <c r="G13" s="2">
        <f t="shared" si="4"/>
        <v>2.5406704011216221</v>
      </c>
      <c r="H13" s="2">
        <f t="shared" si="5"/>
        <v>1.6927756431882659</v>
      </c>
      <c r="I13" s="2">
        <f t="shared" si="6"/>
        <v>4.233446044309888</v>
      </c>
      <c r="J13" s="2">
        <f t="shared" si="7"/>
        <v>2.500890216222857</v>
      </c>
      <c r="K13">
        <f t="shared" si="8"/>
        <v>0.2072727281083723</v>
      </c>
      <c r="L13">
        <f t="shared" si="9"/>
        <v>0.51836633781604868</v>
      </c>
      <c r="M13">
        <f>IF($A13="","",VLOOKUP($A13,[2]FishData!$B:$BF,50-1,FALSE))</f>
        <v>0.27600000000000002</v>
      </c>
      <c r="N13">
        <f>IF($M13="","",$M13/公式!$C$15)</f>
        <v>0.2072727281083723</v>
      </c>
      <c r="O13">
        <f t="shared" si="10"/>
        <v>0</v>
      </c>
      <c r="P13">
        <f t="shared" si="11"/>
        <v>0.74</v>
      </c>
      <c r="Q13">
        <f>IF($A13="","",公式!$C$23)</f>
        <v>0</v>
      </c>
      <c r="R13">
        <f>IF($A13="","",公式!$D$23)</f>
        <v>0.2</v>
      </c>
      <c r="S13">
        <f>IF($A13="","",公式!$C$22)</f>
        <v>0</v>
      </c>
      <c r="T13">
        <f>IF($A13="","",公式!$D$22)</f>
        <v>0.15</v>
      </c>
      <c r="U13">
        <f>IF($A13="","",公式!$C$21)</f>
        <v>0</v>
      </c>
      <c r="V13">
        <f>IF($A13="","",公式!$D$21)</f>
        <v>0.15</v>
      </c>
      <c r="W13">
        <f>IF($A13="","",公式!$C$20)</f>
        <v>0</v>
      </c>
      <c r="X13">
        <f>IF($A13="","",公式!$D$20+公式!$E$20*公式!$F$20)</f>
        <v>0.12000000000000001</v>
      </c>
      <c r="Y13">
        <f>IF($A13="","",公式!$C$19)</f>
        <v>0</v>
      </c>
      <c r="Z13">
        <f>IF($A13="","",公式!$D$19+公式!$E$19*公式!$F$19)</f>
        <v>0.12000000000000001</v>
      </c>
      <c r="AA13">
        <f>IF($A13="","",VLOOKUP($A13,[2]FishData!$B:$BF,57-1,FALSE))</f>
        <v>5.4446000000000003</v>
      </c>
      <c r="AB13">
        <f>IF($A13="","",VLOOKUP($A13,[2]FishData!$B:$BF,58-1,FALSE))</f>
        <v>1.5</v>
      </c>
    </row>
    <row r="14" spans="1:28">
      <c r="A14" t="str">
        <f>IF([2]FishData!B13="","",[2]FishData!B13)</f>
        <v>Fish_01_01_08</v>
      </c>
      <c r="B14" t="str">
        <f>IF($A14="","",VLOOKUP(A14,[3]Sheet1!$A:$B,2,FALSE))</f>
        <v>三眼比目鱼</v>
      </c>
      <c r="C14">
        <f t="shared" si="0"/>
        <v>103</v>
      </c>
      <c r="D14" s="1">
        <f t="shared" si="1"/>
        <v>1.03</v>
      </c>
      <c r="E14" s="1">
        <f t="shared" si="2"/>
        <v>0.68</v>
      </c>
      <c r="F14" s="1">
        <f t="shared" si="3"/>
        <v>1.71</v>
      </c>
      <c r="G14" s="2">
        <f t="shared" si="4"/>
        <v>1.0279282419996902</v>
      </c>
      <c r="H14" s="2">
        <f t="shared" si="5"/>
        <v>0.68487903438172582</v>
      </c>
      <c r="I14" s="2">
        <f t="shared" si="6"/>
        <v>1.7128072763814159</v>
      </c>
      <c r="J14" s="2">
        <f t="shared" si="7"/>
        <v>2.500890216222857</v>
      </c>
      <c r="K14">
        <f t="shared" si="8"/>
        <v>5.0316205736452693E-2</v>
      </c>
      <c r="L14">
        <f t="shared" si="9"/>
        <v>0.12583530664375092</v>
      </c>
      <c r="M14">
        <f>IF($A14="","",VLOOKUP($A14,[2]FishData!$B:$BF,50-1,FALSE))</f>
        <v>6.7000000000000004E-2</v>
      </c>
      <c r="N14">
        <f>IF($M14="","",$M14/公式!$C$15)</f>
        <v>5.0316205736452693E-2</v>
      </c>
      <c r="O14">
        <f t="shared" si="10"/>
        <v>0</v>
      </c>
      <c r="P14">
        <f t="shared" si="11"/>
        <v>0.74</v>
      </c>
      <c r="Q14">
        <f>IF($A14="","",公式!$C$23)</f>
        <v>0</v>
      </c>
      <c r="R14">
        <f>IF($A14="","",公式!$D$23)</f>
        <v>0.2</v>
      </c>
      <c r="S14">
        <f>IF($A14="","",公式!$C$22)</f>
        <v>0</v>
      </c>
      <c r="T14">
        <f>IF($A14="","",公式!$D$22)</f>
        <v>0.15</v>
      </c>
      <c r="U14">
        <f>IF($A14="","",公式!$C$21)</f>
        <v>0</v>
      </c>
      <c r="V14">
        <f>IF($A14="","",公式!$D$21)</f>
        <v>0.15</v>
      </c>
      <c r="W14">
        <f>IF($A14="","",公式!$C$20)</f>
        <v>0</v>
      </c>
      <c r="X14">
        <f>IF($A14="","",公式!$D$20+公式!$E$20*公式!$F$20)</f>
        <v>0.12000000000000001</v>
      </c>
      <c r="Y14">
        <f>IF($A14="","",公式!$C$19)</f>
        <v>0</v>
      </c>
      <c r="Z14">
        <f>IF($A14="","",公式!$D$19+公式!$E$19*公式!$F$19)</f>
        <v>0.12000000000000001</v>
      </c>
      <c r="AA14">
        <f>IF($A14="","",VLOOKUP($A14,[2]FishData!$B:$BF,57-1,FALSE))</f>
        <v>5.4446000000000003</v>
      </c>
      <c r="AB14">
        <f>IF($A14="","",VLOOKUP($A14,[2]FishData!$B:$BF,58-1,FALSE))</f>
        <v>2.5</v>
      </c>
    </row>
    <row r="15" spans="1:28">
      <c r="A15" t="str">
        <f>IF([2]FishData!B14="","",[2]FishData!B14)</f>
        <v>Fish_01_01_09</v>
      </c>
      <c r="B15" t="str">
        <f>IF($A15="","",VLOOKUP(A15,[3]Sheet1!$A:$B,2,FALSE))</f>
        <v>箭北梭鱼</v>
      </c>
      <c r="C15">
        <f t="shared" si="0"/>
        <v>281</v>
      </c>
      <c r="D15" s="1">
        <f t="shared" si="1"/>
        <v>2.81</v>
      </c>
      <c r="E15" s="1">
        <f t="shared" si="2"/>
        <v>1.87</v>
      </c>
      <c r="F15" s="1">
        <f t="shared" si="3"/>
        <v>4.68</v>
      </c>
      <c r="G15" s="2">
        <f t="shared" si="4"/>
        <v>2.8057838342821388</v>
      </c>
      <c r="H15" s="2">
        <f t="shared" si="5"/>
        <v>1.8694131016079107</v>
      </c>
      <c r="I15" s="2">
        <f t="shared" si="6"/>
        <v>4.6751969358900496</v>
      </c>
      <c r="J15" s="2">
        <f t="shared" si="7"/>
        <v>2.500890216222857</v>
      </c>
      <c r="K15">
        <f t="shared" si="8"/>
        <v>0.19075098891132811</v>
      </c>
      <c r="L15">
        <f t="shared" si="9"/>
        <v>0.47704728190317514</v>
      </c>
      <c r="M15">
        <f>IF($A15="","",VLOOKUP($A15,[2]FishData!$B:$BF,50-1,FALSE))</f>
        <v>0.254</v>
      </c>
      <c r="N15">
        <f>IF($M15="","",$M15/公式!$C$15)</f>
        <v>0.19075098891132811</v>
      </c>
      <c r="O15">
        <f t="shared" si="10"/>
        <v>0</v>
      </c>
      <c r="P15">
        <f t="shared" si="11"/>
        <v>0.74</v>
      </c>
      <c r="Q15">
        <f>IF($A15="","",公式!$C$23)</f>
        <v>0</v>
      </c>
      <c r="R15">
        <f>IF($A15="","",公式!$D$23)</f>
        <v>0.2</v>
      </c>
      <c r="S15">
        <f>IF($A15="","",公式!$C$22)</f>
        <v>0</v>
      </c>
      <c r="T15">
        <f>IF($A15="","",公式!$D$22)</f>
        <v>0.15</v>
      </c>
      <c r="U15">
        <f>IF($A15="","",公式!$C$21)</f>
        <v>0</v>
      </c>
      <c r="V15">
        <f>IF($A15="","",公式!$D$21)</f>
        <v>0.15</v>
      </c>
      <c r="W15">
        <f>IF($A15="","",公式!$C$20)</f>
        <v>0</v>
      </c>
      <c r="X15">
        <f>IF($A15="","",公式!$D$20+公式!$E$20*公式!$F$20)</f>
        <v>0.12000000000000001</v>
      </c>
      <c r="Y15">
        <f>IF($A15="","",公式!$C$19)</f>
        <v>0</v>
      </c>
      <c r="Z15">
        <f>IF($A15="","",公式!$D$19+公式!$E$19*公式!$F$19)</f>
        <v>0.12000000000000001</v>
      </c>
      <c r="AA15">
        <f>IF($A15="","",VLOOKUP($A15,[2]FishData!$B:$BF,57-1,FALSE))</f>
        <v>5.4446000000000003</v>
      </c>
      <c r="AB15">
        <f>IF($A15="","",VLOOKUP($A15,[2]FishData!$B:$BF,58-1,FALSE))</f>
        <v>1.8</v>
      </c>
    </row>
    <row r="16" spans="1:28">
      <c r="A16" t="str">
        <f>IF([2]FishData!B15="","",[2]FishData!B15)</f>
        <v>Fish_01_01_10</v>
      </c>
      <c r="B16" t="str">
        <f>IF($A16="","",VLOOKUP(A16,[3]Sheet1!$A:$B,2,FALSE))</f>
        <v>荧光刺尾鲷鱼</v>
      </c>
      <c r="C16">
        <f t="shared" si="0"/>
        <v>122</v>
      </c>
      <c r="D16" s="1">
        <f t="shared" si="1"/>
        <v>1.22</v>
      </c>
      <c r="E16" s="1">
        <f t="shared" si="2"/>
        <v>0.82</v>
      </c>
      <c r="F16" s="1">
        <f t="shared" si="3"/>
        <v>2.04</v>
      </c>
      <c r="G16" s="2">
        <f t="shared" si="4"/>
        <v>1.2243085628593326</v>
      </c>
      <c r="H16" s="2">
        <f t="shared" si="5"/>
        <v>0.81572159617405549</v>
      </c>
      <c r="I16" s="2">
        <f t="shared" si="6"/>
        <v>2.040030159033388</v>
      </c>
      <c r="J16" s="2">
        <f t="shared" si="7"/>
        <v>2.5008902162228575</v>
      </c>
      <c r="K16">
        <f t="shared" si="8"/>
        <v>9.9881423327585192E-2</v>
      </c>
      <c r="L16">
        <f t="shared" si="9"/>
        <v>0.24979247438237126</v>
      </c>
      <c r="M16">
        <f>IF($A16="","",VLOOKUP($A16,[2]FishData!$B:$BF,50-1,FALSE))</f>
        <v>0.13300000000000001</v>
      </c>
      <c r="N16">
        <f>IF($M16="","",$M16/公式!$C$15)</f>
        <v>9.9881423327585192E-2</v>
      </c>
      <c r="O16">
        <f t="shared" si="10"/>
        <v>0</v>
      </c>
      <c r="P16">
        <f t="shared" si="11"/>
        <v>0.74</v>
      </c>
      <c r="Q16">
        <f>IF($A16="","",公式!$C$23)</f>
        <v>0</v>
      </c>
      <c r="R16">
        <f>IF($A16="","",公式!$D$23)</f>
        <v>0.2</v>
      </c>
      <c r="S16">
        <f>IF($A16="","",公式!$C$22)</f>
        <v>0</v>
      </c>
      <c r="T16">
        <f>IF($A16="","",公式!$D$22)</f>
        <v>0.15</v>
      </c>
      <c r="U16">
        <f>IF($A16="","",公式!$C$21)</f>
        <v>0</v>
      </c>
      <c r="V16">
        <f>IF($A16="","",公式!$D$21)</f>
        <v>0.15</v>
      </c>
      <c r="W16">
        <f>IF($A16="","",公式!$C$20)</f>
        <v>0</v>
      </c>
      <c r="X16">
        <f>IF($A16="","",公式!$D$20+公式!$E$20*公式!$F$20)</f>
        <v>0.12000000000000001</v>
      </c>
      <c r="Y16">
        <f>IF($A16="","",公式!$C$19)</f>
        <v>0</v>
      </c>
      <c r="Z16">
        <f>IF($A16="","",公式!$D$19+公式!$E$19*公式!$F$19)</f>
        <v>0.12000000000000001</v>
      </c>
      <c r="AA16">
        <f>IF($A16="","",VLOOKUP($A16,[2]FishData!$B:$BF,57-1,FALSE))</f>
        <v>5.4446000000000003</v>
      </c>
      <c r="AB16">
        <f>IF($A16="","",VLOOKUP($A16,[2]FishData!$B:$BF,58-1,FALSE))</f>
        <v>1.5</v>
      </c>
    </row>
    <row r="17" spans="1:28">
      <c r="A17" t="str">
        <f>IF([2]FishData!B16="","",[2]FishData!B16)</f>
        <v>Fish_01_01_11</v>
      </c>
      <c r="B17" t="str">
        <f>IF($A17="","",VLOOKUP(A17,[3]Sheet1!$A:$B,2,FALSE))</f>
        <v>老鼠斑鱼</v>
      </c>
      <c r="C17">
        <f t="shared" si="0"/>
        <v>284</v>
      </c>
      <c r="D17" s="1">
        <f t="shared" si="1"/>
        <v>2.84</v>
      </c>
      <c r="E17" s="1">
        <f t="shared" si="2"/>
        <v>1.9</v>
      </c>
      <c r="F17" s="1">
        <f t="shared" si="3"/>
        <v>4.74</v>
      </c>
      <c r="G17" s="2">
        <f t="shared" si="4"/>
        <v>2.8444462099513808</v>
      </c>
      <c r="H17" s="2">
        <f t="shared" si="5"/>
        <v>1.8951727309607755</v>
      </c>
      <c r="I17" s="2">
        <f t="shared" si="6"/>
        <v>4.7396189409121563</v>
      </c>
      <c r="J17" s="2">
        <f t="shared" si="7"/>
        <v>2.500890216222857</v>
      </c>
      <c r="K17">
        <f t="shared" si="8"/>
        <v>0.23205533690393851</v>
      </c>
      <c r="L17">
        <f t="shared" si="9"/>
        <v>0.58034492168535867</v>
      </c>
      <c r="M17">
        <f>IF($A17="","",VLOOKUP($A17,[2]FishData!$B:$BF,50-1,FALSE))</f>
        <v>0.309</v>
      </c>
      <c r="N17">
        <f>IF($M17="","",$M17/公式!$C$15)</f>
        <v>0.23205533690393851</v>
      </c>
      <c r="O17">
        <f t="shared" si="10"/>
        <v>0</v>
      </c>
      <c r="P17">
        <f t="shared" si="11"/>
        <v>0.74</v>
      </c>
      <c r="Q17">
        <f>IF($A17="","",公式!$C$23)</f>
        <v>0</v>
      </c>
      <c r="R17">
        <f>IF($A17="","",公式!$D$23)</f>
        <v>0.2</v>
      </c>
      <c r="S17">
        <f>IF($A17="","",公式!$C$22)</f>
        <v>0</v>
      </c>
      <c r="T17">
        <f>IF($A17="","",公式!$D$22)</f>
        <v>0.15</v>
      </c>
      <c r="U17">
        <f>IF($A17="","",公式!$C$21)</f>
        <v>0</v>
      </c>
      <c r="V17">
        <f>IF($A17="","",公式!$D$21)</f>
        <v>0.15</v>
      </c>
      <c r="W17">
        <f>IF($A17="","",公式!$C$20)</f>
        <v>0</v>
      </c>
      <c r="X17">
        <f>IF($A17="","",公式!$D$20+公式!$E$20*公式!$F$20)</f>
        <v>0.12000000000000001</v>
      </c>
      <c r="Y17">
        <f>IF($A17="","",公式!$C$19)</f>
        <v>0</v>
      </c>
      <c r="Z17">
        <f>IF($A17="","",公式!$D$19+公式!$E$19*公式!$F$19)</f>
        <v>0.12000000000000001</v>
      </c>
      <c r="AA17">
        <f>IF($A17="","",VLOOKUP($A17,[2]FishData!$B:$BF,57-1,FALSE))</f>
        <v>5.4446000000000003</v>
      </c>
      <c r="AB17">
        <f>IF($A17="","",VLOOKUP($A17,[2]FishData!$B:$BF,58-1,FALSE))</f>
        <v>1.5</v>
      </c>
    </row>
    <row r="18" spans="1:28">
      <c r="A18" t="str">
        <f>IF([2]FishData!B17="","",[2]FishData!B17)</f>
        <v>Fish_01_01_12</v>
      </c>
      <c r="B18" t="str">
        <f>IF($A18="","",VLOOKUP(A18,[3]Sheet1!$A:$B,2,FALSE))</f>
        <v>雪印小丑鱼</v>
      </c>
      <c r="C18">
        <f t="shared" si="0"/>
        <v>72</v>
      </c>
      <c r="D18" s="1">
        <f t="shared" si="1"/>
        <v>0.72</v>
      </c>
      <c r="E18" s="1">
        <f t="shared" si="2"/>
        <v>0.48</v>
      </c>
      <c r="F18" s="1">
        <f t="shared" si="3"/>
        <v>1.2</v>
      </c>
      <c r="G18" s="2">
        <f t="shared" si="4"/>
        <v>0.71801554814306678</v>
      </c>
      <c r="H18" s="2">
        <f t="shared" si="5"/>
        <v>0.47839311655320554</v>
      </c>
      <c r="I18" s="2">
        <f t="shared" si="6"/>
        <v>1.1964086646962724</v>
      </c>
      <c r="J18" s="2">
        <f t="shared" si="7"/>
        <v>2.5008902162228566</v>
      </c>
      <c r="K18">
        <f t="shared" si="8"/>
        <v>5.8577075334974776E-2</v>
      </c>
      <c r="L18">
        <f t="shared" si="9"/>
        <v>0.14649483460018764</v>
      </c>
      <c r="M18">
        <f>IF($A18="","",VLOOKUP($A18,[2]FishData!$B:$BF,50-1,FALSE))</f>
        <v>7.8E-2</v>
      </c>
      <c r="N18">
        <f>IF($M18="","",$M18/公式!$C$15)</f>
        <v>5.8577075334974776E-2</v>
      </c>
      <c r="O18">
        <f t="shared" si="10"/>
        <v>0</v>
      </c>
      <c r="P18">
        <f t="shared" si="11"/>
        <v>0.74</v>
      </c>
      <c r="Q18">
        <f>IF($A18="","",公式!$C$23)</f>
        <v>0</v>
      </c>
      <c r="R18">
        <f>IF($A18="","",公式!$D$23)</f>
        <v>0.2</v>
      </c>
      <c r="S18">
        <f>IF($A18="","",公式!$C$22)</f>
        <v>0</v>
      </c>
      <c r="T18">
        <f>IF($A18="","",公式!$D$22)</f>
        <v>0.15</v>
      </c>
      <c r="U18">
        <f>IF($A18="","",公式!$C$21)</f>
        <v>0</v>
      </c>
      <c r="V18">
        <f>IF($A18="","",公式!$D$21)</f>
        <v>0.15</v>
      </c>
      <c r="W18">
        <f>IF($A18="","",公式!$C$20)</f>
        <v>0</v>
      </c>
      <c r="X18">
        <f>IF($A18="","",公式!$D$20+公式!$E$20*公式!$F$20)</f>
        <v>0.12000000000000001</v>
      </c>
      <c r="Y18">
        <f>IF($A18="","",公式!$C$19)</f>
        <v>0</v>
      </c>
      <c r="Z18">
        <f>IF($A18="","",公式!$D$19+公式!$E$19*公式!$F$19)</f>
        <v>0.12000000000000001</v>
      </c>
      <c r="AA18">
        <f>IF($A18="","",VLOOKUP($A18,[2]FishData!$B:$BF,57-1,FALSE))</f>
        <v>5.4446000000000003</v>
      </c>
      <c r="AB18">
        <f>IF($A18="","",VLOOKUP($A18,[2]FishData!$B:$BF,58-1,FALSE))</f>
        <v>1.5</v>
      </c>
    </row>
    <row r="19" spans="1:28">
      <c r="A19" t="str">
        <f>IF([2]FishData!B18="","",[2]FishData!B18)</f>
        <v>Fish_01_01_13</v>
      </c>
      <c r="B19" t="str">
        <f>IF($A19="","",VLOOKUP(A19,[3]Sheet1!$A:$B,2,FALSE))</f>
        <v>青石斑</v>
      </c>
      <c r="C19">
        <f t="shared" si="0"/>
        <v>95</v>
      </c>
      <c r="D19" s="1">
        <f t="shared" si="1"/>
        <v>0.95</v>
      </c>
      <c r="E19" s="1">
        <f t="shared" si="2"/>
        <v>0.63</v>
      </c>
      <c r="F19" s="1">
        <f t="shared" si="3"/>
        <v>1.59</v>
      </c>
      <c r="G19" s="2">
        <f t="shared" si="4"/>
        <v>0.95123465000066909</v>
      </c>
      <c r="H19" s="2">
        <f t="shared" si="5"/>
        <v>0.63378029899784949</v>
      </c>
      <c r="I19" s="2">
        <f t="shared" si="6"/>
        <v>1.5850149489985186</v>
      </c>
      <c r="J19" s="2">
        <f t="shared" si="7"/>
        <v>2.5008902162228566</v>
      </c>
      <c r="K19">
        <f t="shared" si="8"/>
        <v>0.11640316252462936</v>
      </c>
      <c r="L19">
        <f t="shared" si="9"/>
        <v>0.29111153029524467</v>
      </c>
      <c r="M19">
        <f>IF($A19="","",VLOOKUP($A19,[2]FishData!$B:$BF,50-1,FALSE))</f>
        <v>0.155</v>
      </c>
      <c r="N19">
        <f>IF($M19="","",$M19/公式!$C$15)</f>
        <v>0.11640316252462936</v>
      </c>
      <c r="O19">
        <f t="shared" si="10"/>
        <v>0</v>
      </c>
      <c r="P19">
        <f t="shared" si="11"/>
        <v>0.74</v>
      </c>
      <c r="Q19">
        <f>IF($A19="","",公式!$C$23)</f>
        <v>0</v>
      </c>
      <c r="R19">
        <f>IF($A19="","",公式!$D$23)</f>
        <v>0.2</v>
      </c>
      <c r="S19">
        <f>IF($A19="","",公式!$C$22)</f>
        <v>0</v>
      </c>
      <c r="T19">
        <f>IF($A19="","",公式!$D$22)</f>
        <v>0.15</v>
      </c>
      <c r="U19">
        <f>IF($A19="","",公式!$C$21)</f>
        <v>0</v>
      </c>
      <c r="V19">
        <f>IF($A19="","",公式!$D$21)</f>
        <v>0.15</v>
      </c>
      <c r="W19">
        <f>IF($A19="","",公式!$C$20)</f>
        <v>0</v>
      </c>
      <c r="X19">
        <f>IF($A19="","",公式!$D$20+公式!$E$20*公式!$F$20)</f>
        <v>0.12000000000000001</v>
      </c>
      <c r="Y19">
        <f>IF($A19="","",公式!$C$19)</f>
        <v>0</v>
      </c>
      <c r="Z19">
        <f>IF($A19="","",公式!$D$19+公式!$E$19*公式!$F$19)</f>
        <v>0.12000000000000001</v>
      </c>
      <c r="AA19">
        <f>IF($A19="","",VLOOKUP($A19,[2]FishData!$B:$BF,57-1,FALSE))</f>
        <v>3.6297999999999999</v>
      </c>
      <c r="AB19">
        <f>IF($A19="","",VLOOKUP($A19,[2]FishData!$B:$BF,58-1,FALSE))</f>
        <v>1.5</v>
      </c>
    </row>
    <row r="20" spans="1:28">
      <c r="A20" t="str">
        <f>IF([2]FishData!B19="","",[2]FishData!B19)</f>
        <v>Fish_01_01_14</v>
      </c>
      <c r="B20" t="str">
        <f>IF($A20="","",VLOOKUP(A20,[3]Sheet1!$A:$B,2,FALSE))</f>
        <v>异齿鹦嘴鱼</v>
      </c>
      <c r="C20">
        <f t="shared" si="0"/>
        <v>163</v>
      </c>
      <c r="D20" s="1">
        <f t="shared" si="1"/>
        <v>1.63</v>
      </c>
      <c r="E20" s="1">
        <f t="shared" si="2"/>
        <v>1.0900000000000001</v>
      </c>
      <c r="F20" s="1">
        <f t="shared" si="3"/>
        <v>2.71</v>
      </c>
      <c r="G20" s="2">
        <f t="shared" si="4"/>
        <v>1.6293429746323442</v>
      </c>
      <c r="H20" s="2">
        <f t="shared" si="5"/>
        <v>1.0855843798707354</v>
      </c>
      <c r="I20" s="2">
        <f t="shared" si="6"/>
        <v>2.7149273545030796</v>
      </c>
      <c r="J20" s="2">
        <f t="shared" si="7"/>
        <v>2.500890216222857</v>
      </c>
      <c r="K20">
        <f t="shared" si="8"/>
        <v>0.13292490172167351</v>
      </c>
      <c r="L20">
        <f t="shared" si="9"/>
        <v>0.33243058620811811</v>
      </c>
      <c r="M20">
        <f>IF($A20="","",VLOOKUP($A20,[2]FishData!$B:$BF,50-1,FALSE))</f>
        <v>0.17699999999999999</v>
      </c>
      <c r="N20">
        <f>IF($M20="","",$M20/公式!$C$15)</f>
        <v>0.13292490172167351</v>
      </c>
      <c r="O20">
        <f t="shared" si="10"/>
        <v>0</v>
      </c>
      <c r="P20">
        <f t="shared" si="11"/>
        <v>0.74</v>
      </c>
      <c r="Q20">
        <f>IF($A20="","",公式!$C$23)</f>
        <v>0</v>
      </c>
      <c r="R20">
        <f>IF($A20="","",公式!$D$23)</f>
        <v>0.2</v>
      </c>
      <c r="S20">
        <f>IF($A20="","",公式!$C$22)</f>
        <v>0</v>
      </c>
      <c r="T20">
        <f>IF($A20="","",公式!$D$22)</f>
        <v>0.15</v>
      </c>
      <c r="U20">
        <f>IF($A20="","",公式!$C$21)</f>
        <v>0</v>
      </c>
      <c r="V20">
        <f>IF($A20="","",公式!$D$21)</f>
        <v>0.15</v>
      </c>
      <c r="W20">
        <f>IF($A20="","",公式!$C$20)</f>
        <v>0</v>
      </c>
      <c r="X20">
        <f>IF($A20="","",公式!$D$20+公式!$E$20*公式!$F$20)</f>
        <v>0.12000000000000001</v>
      </c>
      <c r="Y20">
        <f>IF($A20="","",公式!$C$19)</f>
        <v>0</v>
      </c>
      <c r="Z20">
        <f>IF($A20="","",公式!$D$19+公式!$E$19*公式!$F$19)</f>
        <v>0.12000000000000001</v>
      </c>
      <c r="AA20">
        <f>IF($A20="","",VLOOKUP($A20,[2]FishData!$B:$BF,57-1,FALSE))</f>
        <v>5.4446000000000003</v>
      </c>
      <c r="AB20">
        <f>IF($A20="","",VLOOKUP($A20,[2]FishData!$B:$BF,58-1,FALSE))</f>
        <v>1.5</v>
      </c>
    </row>
    <row r="21" spans="1:28">
      <c r="A21" t="str">
        <f>IF([2]FishData!B20="","",[2]FishData!B20)</f>
        <v>Fish_01_02_01</v>
      </c>
      <c r="B21" t="str">
        <f>IF($A21="","",VLOOKUP(A21,[3]Sheet1!$A:$B,2,FALSE))</f>
        <v>桔尾蝴蝶鱼</v>
      </c>
      <c r="C21">
        <f t="shared" si="0"/>
        <v>27</v>
      </c>
      <c r="D21" s="1">
        <f t="shared" si="1"/>
        <v>0.27</v>
      </c>
      <c r="E21" s="1">
        <f t="shared" si="2"/>
        <v>0.18</v>
      </c>
      <c r="F21" s="1">
        <f t="shared" si="3"/>
        <v>0.46</v>
      </c>
      <c r="G21" s="2">
        <f t="shared" si="4"/>
        <v>0.27352973262593028</v>
      </c>
      <c r="H21" s="2">
        <f t="shared" si="5"/>
        <v>0.18224499678217354</v>
      </c>
      <c r="I21" s="2">
        <f t="shared" si="6"/>
        <v>0.45577472940810382</v>
      </c>
      <c r="J21" s="2">
        <f t="shared" si="7"/>
        <v>2.5008902162228566</v>
      </c>
      <c r="K21">
        <f t="shared" si="8"/>
        <v>5.8577075334974776E-2</v>
      </c>
      <c r="L21">
        <f t="shared" si="9"/>
        <v>0.14649483460018764</v>
      </c>
      <c r="M21">
        <f>IF($A21="","",VLOOKUP($A21,[2]FishData!$B:$BF,50-1,FALSE))</f>
        <v>7.8E-2</v>
      </c>
      <c r="N21">
        <f>IF($M21="","",$M21/公式!$C$15)</f>
        <v>5.8577075334974776E-2</v>
      </c>
      <c r="O21">
        <f t="shared" si="10"/>
        <v>0</v>
      </c>
      <c r="P21">
        <f t="shared" si="11"/>
        <v>0.74</v>
      </c>
      <c r="Q21">
        <f>IF($A21="","",公式!$C$23)</f>
        <v>0</v>
      </c>
      <c r="R21">
        <f>IF($A21="","",公式!$D$23)</f>
        <v>0.2</v>
      </c>
      <c r="S21">
        <f>IF($A21="","",公式!$C$22)</f>
        <v>0</v>
      </c>
      <c r="T21">
        <f>IF($A21="","",公式!$D$22)</f>
        <v>0.15</v>
      </c>
      <c r="U21">
        <f>IF($A21="","",公式!$C$21)</f>
        <v>0</v>
      </c>
      <c r="V21">
        <f>IF($A21="","",公式!$D$21)</f>
        <v>0.15</v>
      </c>
      <c r="W21">
        <f>IF($A21="","",公式!$C$20)</f>
        <v>0</v>
      </c>
      <c r="X21">
        <f>IF($A21="","",公式!$D$20+公式!$E$20*公式!$F$20)</f>
        <v>0.12000000000000001</v>
      </c>
      <c r="Y21">
        <f>IF($A21="","",公式!$C$19)</f>
        <v>0</v>
      </c>
      <c r="Z21">
        <f>IF($A21="","",公式!$D$19+公式!$E$19*公式!$F$19)</f>
        <v>0.12000000000000001</v>
      </c>
      <c r="AA21">
        <f>IF($A21="","",VLOOKUP($A21,[2]FishData!$B:$BF,57-1,FALSE))</f>
        <v>1.5556000000000001</v>
      </c>
      <c r="AB21">
        <f>IF($A21="","",VLOOKUP($A21,[2]FishData!$B:$BF,58-1,FALSE))</f>
        <v>2</v>
      </c>
    </row>
    <row r="22" spans="1:28">
      <c r="A22" t="str">
        <f>IF([2]FishData!B21="","",[2]FishData!B21)</f>
        <v>Fish_01_02_02</v>
      </c>
      <c r="B22" t="str">
        <f>IF($A22="","",VLOOKUP(A22,[3]Sheet1!$A:$B,2,FALSE))</f>
        <v>白蕉海鲈</v>
      </c>
      <c r="C22">
        <f t="shared" si="0"/>
        <v>163</v>
      </c>
      <c r="D22" s="1">
        <f t="shared" si="1"/>
        <v>1.63</v>
      </c>
      <c r="E22" s="1">
        <f t="shared" si="2"/>
        <v>1.0900000000000001</v>
      </c>
      <c r="F22" s="1">
        <f t="shared" si="3"/>
        <v>2.72</v>
      </c>
      <c r="G22" s="2">
        <f t="shared" si="4"/>
        <v>1.6324114171457764</v>
      </c>
      <c r="H22" s="2">
        <f t="shared" si="5"/>
        <v>1.0876287948987406</v>
      </c>
      <c r="I22" s="2">
        <f t="shared" si="6"/>
        <v>2.7200402120445171</v>
      </c>
      <c r="J22" s="2">
        <f t="shared" si="7"/>
        <v>2.500890216222857</v>
      </c>
      <c r="K22">
        <f t="shared" si="8"/>
        <v>9.9881423327585192E-2</v>
      </c>
      <c r="L22">
        <f t="shared" si="9"/>
        <v>0.24979247438237126</v>
      </c>
      <c r="M22">
        <f>IF($A22="","",VLOOKUP($A22,[2]FishData!$B:$BF,50-1,FALSE))</f>
        <v>0.13300000000000001</v>
      </c>
      <c r="N22">
        <f>IF($M22="","",$M22/公式!$C$15)</f>
        <v>9.9881423327585192E-2</v>
      </c>
      <c r="O22">
        <f t="shared" si="10"/>
        <v>0</v>
      </c>
      <c r="P22">
        <f t="shared" si="11"/>
        <v>0.74</v>
      </c>
      <c r="Q22">
        <f>IF($A22="","",公式!$C$23)</f>
        <v>0</v>
      </c>
      <c r="R22">
        <f>IF($A22="","",公式!$D$23)</f>
        <v>0.2</v>
      </c>
      <c r="S22">
        <f>IF($A22="","",公式!$C$22)</f>
        <v>0</v>
      </c>
      <c r="T22">
        <f>IF($A22="","",公式!$D$22)</f>
        <v>0.15</v>
      </c>
      <c r="U22">
        <f>IF($A22="","",公式!$C$21)</f>
        <v>0</v>
      </c>
      <c r="V22">
        <f>IF($A22="","",公式!$D$21)</f>
        <v>0.15</v>
      </c>
      <c r="W22">
        <f>IF($A22="","",公式!$C$20)</f>
        <v>0</v>
      </c>
      <c r="X22">
        <f>IF($A22="","",公式!$D$20+公式!$E$20*公式!$F$20)</f>
        <v>0.12000000000000001</v>
      </c>
      <c r="Y22">
        <f>IF($A22="","",公式!$C$19)</f>
        <v>0</v>
      </c>
      <c r="Z22">
        <f>IF($A22="","",公式!$D$19+公式!$E$19*公式!$F$19)</f>
        <v>0.12000000000000001</v>
      </c>
      <c r="AA22">
        <f>IF($A22="","",VLOOKUP($A22,[2]FishData!$B:$BF,57-1,FALSE))</f>
        <v>5.4446000000000003</v>
      </c>
      <c r="AB22">
        <f>IF($A22="","",VLOOKUP($A22,[2]FishData!$B:$BF,58-1,FALSE))</f>
        <v>2</v>
      </c>
    </row>
    <row r="23" spans="1:28">
      <c r="A23" t="str">
        <f>IF([2]FishData!B22="","",[2]FishData!B22)</f>
        <v>Fish_01_02_03</v>
      </c>
      <c r="B23" t="str">
        <f>IF($A23="","",VLOOKUP(A23,[3]Sheet1!$A:$B,2,FALSE))</f>
        <v>鸡仔鱼</v>
      </c>
      <c r="C23">
        <f t="shared" si="0"/>
        <v>338</v>
      </c>
      <c r="D23" s="1">
        <f t="shared" si="1"/>
        <v>3.38</v>
      </c>
      <c r="E23" s="1">
        <f t="shared" si="2"/>
        <v>2.25</v>
      </c>
      <c r="F23" s="1">
        <f t="shared" si="3"/>
        <v>5.64</v>
      </c>
      <c r="G23" s="2">
        <f t="shared" si="4"/>
        <v>3.3829827247329356</v>
      </c>
      <c r="H23" s="2">
        <f t="shared" si="5"/>
        <v>2.253984127664284</v>
      </c>
      <c r="I23" s="2">
        <f t="shared" si="6"/>
        <v>5.6369668523972196</v>
      </c>
      <c r="J23" s="2">
        <f t="shared" si="7"/>
        <v>2.5008902162228575</v>
      </c>
      <c r="K23">
        <f t="shared" si="8"/>
        <v>0.33118577208620353</v>
      </c>
      <c r="L23">
        <f t="shared" si="9"/>
        <v>0.8282592571625994</v>
      </c>
      <c r="M23">
        <f>IF($A23="","",VLOOKUP($A23,[2]FishData!$B:$BF,50-1,FALSE))</f>
        <v>0.441</v>
      </c>
      <c r="N23">
        <f>IF($M23="","",$M23/公式!$C$15)</f>
        <v>0.33118577208620353</v>
      </c>
      <c r="O23">
        <f t="shared" si="10"/>
        <v>0</v>
      </c>
      <c r="P23">
        <f t="shared" si="11"/>
        <v>0.74</v>
      </c>
      <c r="Q23">
        <f>IF($A23="","",公式!$C$23)</f>
        <v>0</v>
      </c>
      <c r="R23">
        <f>IF($A23="","",公式!$D$23)</f>
        <v>0.2</v>
      </c>
      <c r="S23">
        <f>IF($A23="","",公式!$C$22)</f>
        <v>0</v>
      </c>
      <c r="T23">
        <f>IF($A23="","",公式!$D$22)</f>
        <v>0.15</v>
      </c>
      <c r="U23">
        <f>IF($A23="","",公式!$C$21)</f>
        <v>0</v>
      </c>
      <c r="V23">
        <f>IF($A23="","",公式!$D$21)</f>
        <v>0.15</v>
      </c>
      <c r="W23">
        <f>IF($A23="","",公式!$C$20)</f>
        <v>0</v>
      </c>
      <c r="X23">
        <f>IF($A23="","",公式!$D$20+公式!$E$20*公式!$F$20)</f>
        <v>0.12000000000000001</v>
      </c>
      <c r="Y23">
        <f>IF($A23="","",公式!$C$19)</f>
        <v>0</v>
      </c>
      <c r="Z23">
        <f>IF($A23="","",公式!$D$19+公式!$E$19*公式!$F$19)</f>
        <v>0.12000000000000001</v>
      </c>
      <c r="AA23">
        <f>IF($A23="","",VLOOKUP($A23,[2]FishData!$B:$BF,57-1,FALSE))</f>
        <v>4.5372000000000003</v>
      </c>
      <c r="AB23">
        <f>IF($A23="","",VLOOKUP($A23,[2]FishData!$B:$BF,58-1,FALSE))</f>
        <v>1.5</v>
      </c>
    </row>
    <row r="24" spans="1:28">
      <c r="A24" t="str">
        <f>IF([2]FishData!B23="","",[2]FishData!B23)</f>
        <v>Fish_01_02_04</v>
      </c>
      <c r="B24" t="str">
        <f>IF($A24="","",VLOOKUP(A24,[3]Sheet1!$A:$B,2,FALSE))</f>
        <v>晶鳞鱼</v>
      </c>
      <c r="C24">
        <f t="shared" si="0"/>
        <v>375.99999999999994</v>
      </c>
      <c r="D24" s="1">
        <f t="shared" si="1"/>
        <v>3.76</v>
      </c>
      <c r="E24" s="1">
        <f t="shared" si="2"/>
        <v>2.5</v>
      </c>
      <c r="F24" s="1">
        <f t="shared" si="3"/>
        <v>6.26</v>
      </c>
      <c r="G24" s="2">
        <f t="shared" si="4"/>
        <v>3.7557736364406571</v>
      </c>
      <c r="H24" s="2">
        <f t="shared" si="5"/>
        <v>2.5023639942783058</v>
      </c>
      <c r="I24" s="2">
        <f t="shared" si="6"/>
        <v>6.2581376307189629</v>
      </c>
      <c r="J24" s="2">
        <f t="shared" si="7"/>
        <v>2.5008902162228566</v>
      </c>
      <c r="K24">
        <f t="shared" si="8"/>
        <v>0.30640316329063727</v>
      </c>
      <c r="L24">
        <f t="shared" si="9"/>
        <v>0.76628067329328908</v>
      </c>
      <c r="M24">
        <f>IF($A24="","",VLOOKUP($A24,[2]FishData!$B:$BF,50-1,FALSE))</f>
        <v>0.40799999999999997</v>
      </c>
      <c r="N24">
        <f>IF($M24="","",$M24/公式!$C$15)</f>
        <v>0.30640316329063727</v>
      </c>
      <c r="O24">
        <f t="shared" si="10"/>
        <v>0</v>
      </c>
      <c r="P24">
        <f t="shared" si="11"/>
        <v>0.74</v>
      </c>
      <c r="Q24">
        <f>IF($A24="","",公式!$C$23)</f>
        <v>0</v>
      </c>
      <c r="R24">
        <f>IF($A24="","",公式!$D$23)</f>
        <v>0.2</v>
      </c>
      <c r="S24">
        <f>IF($A24="","",公式!$C$22)</f>
        <v>0</v>
      </c>
      <c r="T24">
        <f>IF($A24="","",公式!$D$22)</f>
        <v>0.15</v>
      </c>
      <c r="U24">
        <f>IF($A24="","",公式!$C$21)</f>
        <v>0</v>
      </c>
      <c r="V24">
        <f>IF($A24="","",公式!$D$21)</f>
        <v>0.15</v>
      </c>
      <c r="W24">
        <f>IF($A24="","",公式!$C$20)</f>
        <v>0</v>
      </c>
      <c r="X24">
        <f>IF($A24="","",公式!$D$20+公式!$E$20*公式!$F$20)</f>
        <v>0.12000000000000001</v>
      </c>
      <c r="Y24">
        <f>IF($A24="","",公式!$C$19)</f>
        <v>0</v>
      </c>
      <c r="Z24">
        <f>IF($A24="","",公式!$D$19+公式!$E$19*公式!$F$19)</f>
        <v>0.12000000000000001</v>
      </c>
      <c r="AA24">
        <f>IF($A24="","",VLOOKUP($A24,[2]FishData!$B:$BF,57-1,FALSE))</f>
        <v>5.4446000000000003</v>
      </c>
      <c r="AB24">
        <f>IF($A24="","",VLOOKUP($A24,[2]FishData!$B:$BF,58-1,FALSE))</f>
        <v>1.5</v>
      </c>
    </row>
    <row r="25" spans="1:28">
      <c r="A25" t="str">
        <f>IF([2]FishData!B24="","",[2]FishData!B24)</f>
        <v>Fish_01_02_05</v>
      </c>
      <c r="B25" t="str">
        <f>IF($A25="","",VLOOKUP(A25,[3]Sheet1!$A:$B,2,FALSE))</f>
        <v>花腹鲭</v>
      </c>
      <c r="C25">
        <f t="shared" si="0"/>
        <v>130</v>
      </c>
      <c r="D25" s="1">
        <f t="shared" si="1"/>
        <v>1.3</v>
      </c>
      <c r="E25" s="1">
        <f t="shared" si="2"/>
        <v>0.87</v>
      </c>
      <c r="F25" s="1">
        <f t="shared" si="3"/>
        <v>2.17</v>
      </c>
      <c r="G25" s="2">
        <f t="shared" si="4"/>
        <v>1.3034743797058752</v>
      </c>
      <c r="H25" s="2">
        <f t="shared" si="5"/>
        <v>0.86846750389658833</v>
      </c>
      <c r="I25" s="2">
        <f t="shared" si="6"/>
        <v>2.1719418836024635</v>
      </c>
      <c r="J25" s="2">
        <f t="shared" si="7"/>
        <v>2.500890216222857</v>
      </c>
      <c r="K25">
        <f t="shared" si="8"/>
        <v>0.13292490172167351</v>
      </c>
      <c r="L25">
        <f t="shared" si="9"/>
        <v>0.33243058620811811</v>
      </c>
      <c r="M25">
        <f>IF($A25="","",VLOOKUP($A25,[2]FishData!$B:$BF,50-1,FALSE))</f>
        <v>0.17699999999999999</v>
      </c>
      <c r="N25">
        <f>IF($M25="","",$M25/公式!$C$15)</f>
        <v>0.13292490172167351</v>
      </c>
      <c r="O25">
        <f t="shared" si="10"/>
        <v>0</v>
      </c>
      <c r="P25">
        <f t="shared" si="11"/>
        <v>0.74</v>
      </c>
      <c r="Q25">
        <f>IF($A25="","",公式!$C$23)</f>
        <v>0</v>
      </c>
      <c r="R25">
        <f>IF($A25="","",公式!$D$23)</f>
        <v>0.2</v>
      </c>
      <c r="S25">
        <f>IF($A25="","",公式!$C$22)</f>
        <v>0</v>
      </c>
      <c r="T25">
        <f>IF($A25="","",公式!$D$22)</f>
        <v>0.15</v>
      </c>
      <c r="U25">
        <f>IF($A25="","",公式!$C$21)</f>
        <v>0</v>
      </c>
      <c r="V25">
        <f>IF($A25="","",公式!$D$21)</f>
        <v>0.15</v>
      </c>
      <c r="W25">
        <f>IF($A25="","",公式!$C$20)</f>
        <v>0</v>
      </c>
      <c r="X25">
        <f>IF($A25="","",公式!$D$20+公式!$E$20*公式!$F$20)</f>
        <v>0.12000000000000001</v>
      </c>
      <c r="Y25">
        <f>IF($A25="","",公式!$C$19)</f>
        <v>0</v>
      </c>
      <c r="Z25">
        <f>IF($A25="","",公式!$D$19+公式!$E$19*公式!$F$19)</f>
        <v>0.12000000000000001</v>
      </c>
      <c r="AA25">
        <f>IF($A25="","",VLOOKUP($A25,[2]FishData!$B:$BF,57-1,FALSE))</f>
        <v>5.4446000000000003</v>
      </c>
      <c r="AB25">
        <f>IF($A25="","",VLOOKUP($A25,[2]FishData!$B:$BF,58-1,FALSE))</f>
        <v>1.2</v>
      </c>
    </row>
    <row r="26" spans="1:28">
      <c r="A26" t="str">
        <f>IF([2]FishData!B25="","",[2]FishData!B25)</f>
        <v>Fish_01_02_06</v>
      </c>
      <c r="B26" t="str">
        <f>IF($A26="","",VLOOKUP(A26,[3]Sheet1!$A:$B,2,FALSE))</f>
        <v>可蓝神仙鱼</v>
      </c>
      <c r="C26">
        <f t="shared" si="0"/>
        <v>289</v>
      </c>
      <c r="D26" s="1">
        <f t="shared" si="1"/>
        <v>2.89</v>
      </c>
      <c r="E26" s="1">
        <f t="shared" si="2"/>
        <v>1.92</v>
      </c>
      <c r="F26" s="1">
        <f t="shared" si="3"/>
        <v>4.8099999999999996</v>
      </c>
      <c r="G26" s="2">
        <f t="shared" si="4"/>
        <v>2.8884802705396657</v>
      </c>
      <c r="H26" s="2">
        <f t="shared" si="5"/>
        <v>1.9245113595375558</v>
      </c>
      <c r="I26" s="2">
        <f t="shared" si="6"/>
        <v>4.8129916300772217</v>
      </c>
      <c r="J26" s="2">
        <f t="shared" si="7"/>
        <v>2.5008902162228566</v>
      </c>
      <c r="K26">
        <f t="shared" si="8"/>
        <v>0.26509881529802687</v>
      </c>
      <c r="L26">
        <f t="shared" si="9"/>
        <v>0.66298303351110555</v>
      </c>
      <c r="M26">
        <f>IF($A26="","",VLOOKUP($A26,[2]FishData!$B:$BF,50-1,FALSE))</f>
        <v>0.35299999999999998</v>
      </c>
      <c r="N26">
        <f>IF($M26="","",$M26/公式!$C$15)</f>
        <v>0.26509881529802687</v>
      </c>
      <c r="O26">
        <f t="shared" si="10"/>
        <v>0</v>
      </c>
      <c r="P26">
        <f t="shared" si="11"/>
        <v>0.74</v>
      </c>
      <c r="Q26">
        <f>IF($A26="","",公式!$C$23)</f>
        <v>0</v>
      </c>
      <c r="R26">
        <f>IF($A26="","",公式!$D$23)</f>
        <v>0.2</v>
      </c>
      <c r="S26">
        <f>IF($A26="","",公式!$C$22)</f>
        <v>0</v>
      </c>
      <c r="T26">
        <f>IF($A26="","",公式!$D$22)</f>
        <v>0.15</v>
      </c>
      <c r="U26">
        <f>IF($A26="","",公式!$C$21)</f>
        <v>0</v>
      </c>
      <c r="V26">
        <f>IF($A26="","",公式!$D$21)</f>
        <v>0.15</v>
      </c>
      <c r="W26">
        <f>IF($A26="","",公式!$C$20)</f>
        <v>0</v>
      </c>
      <c r="X26">
        <f>IF($A26="","",公式!$D$20+公式!$E$20*公式!$F$20)</f>
        <v>0.12000000000000001</v>
      </c>
      <c r="Y26">
        <f>IF($A26="","",公式!$C$19)</f>
        <v>0</v>
      </c>
      <c r="Z26">
        <f>IF($A26="","",公式!$D$19+公式!$E$19*公式!$F$19)</f>
        <v>0.12000000000000001</v>
      </c>
      <c r="AA26">
        <f>IF($A26="","",VLOOKUP($A26,[2]FishData!$B:$BF,57-1,FALSE))</f>
        <v>3.6297999999999999</v>
      </c>
      <c r="AB26">
        <f>IF($A26="","",VLOOKUP($A26,[2]FishData!$B:$BF,58-1,FALSE))</f>
        <v>2</v>
      </c>
    </row>
    <row r="27" spans="1:28">
      <c r="A27" t="str">
        <f>IF([2]FishData!B26="","",[2]FishData!B26)</f>
        <v>Fish_01_02_07</v>
      </c>
      <c r="B27" t="str">
        <f>IF($A27="","",VLOOKUP(A27,[3]Sheet1!$A:$B,2,FALSE))</f>
        <v>珍珠比目鱼</v>
      </c>
      <c r="C27">
        <f t="shared" si="0"/>
        <v>123</v>
      </c>
      <c r="D27" s="1">
        <f t="shared" si="1"/>
        <v>1.23</v>
      </c>
      <c r="E27" s="1">
        <f t="shared" si="2"/>
        <v>0.82</v>
      </c>
      <c r="F27" s="1">
        <f t="shared" si="3"/>
        <v>2.0499999999999998</v>
      </c>
      <c r="G27" s="2">
        <f t="shared" si="4"/>
        <v>1.2273770053727642</v>
      </c>
      <c r="H27" s="2">
        <f t="shared" si="5"/>
        <v>0.81776601120206072</v>
      </c>
      <c r="I27" s="2">
        <f t="shared" si="6"/>
        <v>2.045143016574825</v>
      </c>
      <c r="J27" s="2">
        <f t="shared" si="7"/>
        <v>2.500890216222857</v>
      </c>
      <c r="K27">
        <f t="shared" si="8"/>
        <v>7.5098814532018943E-2</v>
      </c>
      <c r="L27">
        <f t="shared" si="9"/>
        <v>0.1878138905130611</v>
      </c>
      <c r="M27">
        <f>IF($A27="","",VLOOKUP($A27,[2]FishData!$B:$BF,50-1,FALSE))</f>
        <v>0.1</v>
      </c>
      <c r="N27">
        <f>IF($M27="","",$M27/公式!$C$15)</f>
        <v>7.5098814532018943E-2</v>
      </c>
      <c r="O27">
        <f t="shared" si="10"/>
        <v>0</v>
      </c>
      <c r="P27">
        <f t="shared" si="11"/>
        <v>0.74</v>
      </c>
      <c r="Q27">
        <f>IF($A27="","",公式!$C$23)</f>
        <v>0</v>
      </c>
      <c r="R27">
        <f>IF($A27="","",公式!$D$23)</f>
        <v>0.2</v>
      </c>
      <c r="S27">
        <f>IF($A27="","",公式!$C$22)</f>
        <v>0</v>
      </c>
      <c r="T27">
        <f>IF($A27="","",公式!$D$22)</f>
        <v>0.15</v>
      </c>
      <c r="U27">
        <f>IF($A27="","",公式!$C$21)</f>
        <v>0</v>
      </c>
      <c r="V27">
        <f>IF($A27="","",公式!$D$21)</f>
        <v>0.15</v>
      </c>
      <c r="W27">
        <f>IF($A27="","",公式!$C$20)</f>
        <v>0</v>
      </c>
      <c r="X27">
        <f>IF($A27="","",公式!$D$20+公式!$E$20*公式!$F$20)</f>
        <v>0.12000000000000001</v>
      </c>
      <c r="Y27">
        <f>IF($A27="","",公式!$C$19)</f>
        <v>0</v>
      </c>
      <c r="Z27">
        <f>IF($A27="","",公式!$D$19+公式!$E$19*公式!$F$19)</f>
        <v>0.12000000000000001</v>
      </c>
      <c r="AA27">
        <f>IF($A27="","",VLOOKUP($A27,[2]FishData!$B:$BF,57-1,FALSE))</f>
        <v>5.4446000000000003</v>
      </c>
      <c r="AB27">
        <f>IF($A27="","",VLOOKUP($A27,[2]FishData!$B:$BF,58-1,FALSE))</f>
        <v>2</v>
      </c>
    </row>
    <row r="28" spans="1:28">
      <c r="A28" t="str">
        <f>IF([2]FishData!B27="","",[2]FishData!B27)</f>
        <v>Fish_01_02_08</v>
      </c>
      <c r="B28" t="str">
        <f>IF($A28="","",VLOOKUP(A28,[3]Sheet1!$A:$B,2,FALSE))</f>
        <v>平鲷鱼</v>
      </c>
      <c r="C28">
        <f t="shared" si="0"/>
        <v>135</v>
      </c>
      <c r="D28" s="1">
        <f t="shared" si="1"/>
        <v>1.35</v>
      </c>
      <c r="E28" s="1">
        <f t="shared" si="2"/>
        <v>0.9</v>
      </c>
      <c r="F28" s="1">
        <f t="shared" si="3"/>
        <v>2.25</v>
      </c>
      <c r="G28" s="2">
        <f t="shared" si="4"/>
        <v>1.3531831484234726</v>
      </c>
      <c r="H28" s="2">
        <f t="shared" si="5"/>
        <v>0.90158702735027196</v>
      </c>
      <c r="I28" s="2">
        <f t="shared" si="6"/>
        <v>2.2547701757737446</v>
      </c>
      <c r="J28" s="2">
        <f t="shared" si="7"/>
        <v>2.500890216222857</v>
      </c>
      <c r="K28">
        <f t="shared" si="8"/>
        <v>0.33118577208620353</v>
      </c>
      <c r="L28">
        <f t="shared" si="9"/>
        <v>0.8282592571625994</v>
      </c>
      <c r="M28">
        <f>IF($A28="","",VLOOKUP($A28,[2]FishData!$B:$BF,50-1,FALSE))</f>
        <v>0.441</v>
      </c>
      <c r="N28">
        <f>IF($M28="","",$M28/公式!$C$15)</f>
        <v>0.33118577208620353</v>
      </c>
      <c r="O28">
        <f t="shared" si="10"/>
        <v>0</v>
      </c>
      <c r="P28">
        <f t="shared" si="11"/>
        <v>0.74</v>
      </c>
      <c r="Q28">
        <f>IF($A28="","",公式!$C$23)</f>
        <v>0</v>
      </c>
      <c r="R28">
        <f>IF($A28="","",公式!$D$23)</f>
        <v>0.2</v>
      </c>
      <c r="S28">
        <f>IF($A28="","",公式!$C$22)</f>
        <v>0</v>
      </c>
      <c r="T28">
        <f>IF($A28="","",公式!$D$22)</f>
        <v>0.15</v>
      </c>
      <c r="U28">
        <f>IF($A28="","",公式!$C$21)</f>
        <v>0</v>
      </c>
      <c r="V28">
        <f>IF($A28="","",公式!$D$21)</f>
        <v>0.15</v>
      </c>
      <c r="W28">
        <f>IF($A28="","",公式!$C$20)</f>
        <v>0</v>
      </c>
      <c r="X28">
        <f>IF($A28="","",公式!$D$20+公式!$E$20*公式!$F$20)</f>
        <v>0.12000000000000001</v>
      </c>
      <c r="Y28">
        <f>IF($A28="","",公式!$C$19)</f>
        <v>0</v>
      </c>
      <c r="Z28">
        <f>IF($A28="","",公式!$D$19+公式!$E$19*公式!$F$19)</f>
        <v>0.12000000000000001</v>
      </c>
      <c r="AA28">
        <f>IF($A28="","",VLOOKUP($A28,[2]FishData!$B:$BF,57-1,FALSE))</f>
        <v>2.7223000000000002</v>
      </c>
      <c r="AB28">
        <f>IF($A28="","",VLOOKUP($A28,[2]FishData!$B:$BF,58-1,FALSE))</f>
        <v>1</v>
      </c>
    </row>
    <row r="29" spans="1:28">
      <c r="A29" t="str">
        <f>IF([2]FishData!B28="","",[2]FishData!B28)</f>
        <v>Fish_01_02_09</v>
      </c>
      <c r="B29" t="str">
        <f>IF($A29="","",VLOOKUP(A29,[3]Sheet1!$A:$B,2,FALSE))</f>
        <v>三带小丑鱼</v>
      </c>
      <c r="C29">
        <f t="shared" si="0"/>
        <v>112.00000000000001</v>
      </c>
      <c r="D29" s="1">
        <f t="shared" si="1"/>
        <v>1.1200000000000001</v>
      </c>
      <c r="E29" s="1">
        <f t="shared" si="2"/>
        <v>0.75</v>
      </c>
      <c r="F29" s="1">
        <f t="shared" si="3"/>
        <v>1.87</v>
      </c>
      <c r="G29" s="2">
        <f t="shared" si="4"/>
        <v>1.123049959916079</v>
      </c>
      <c r="H29" s="2">
        <f t="shared" si="5"/>
        <v>0.74825590024988553</v>
      </c>
      <c r="I29" s="2">
        <f t="shared" si="6"/>
        <v>1.8713058601659647</v>
      </c>
      <c r="J29" s="2">
        <f t="shared" si="7"/>
        <v>2.500890216222857</v>
      </c>
      <c r="K29">
        <f t="shared" si="8"/>
        <v>9.1620553729063109E-2</v>
      </c>
      <c r="L29">
        <f t="shared" si="9"/>
        <v>0.22913294642593449</v>
      </c>
      <c r="M29">
        <f>IF($A29="","",VLOOKUP($A29,[2]FishData!$B:$BF,50-1,FALSE))</f>
        <v>0.122</v>
      </c>
      <c r="N29">
        <f>IF($M29="","",$M29/公式!$C$15)</f>
        <v>9.1620553729063109E-2</v>
      </c>
      <c r="O29">
        <f t="shared" si="10"/>
        <v>0</v>
      </c>
      <c r="P29">
        <f t="shared" si="11"/>
        <v>0.74</v>
      </c>
      <c r="Q29">
        <f>IF($A29="","",公式!$C$23)</f>
        <v>0</v>
      </c>
      <c r="R29">
        <f>IF($A29="","",公式!$D$23)</f>
        <v>0.2</v>
      </c>
      <c r="S29">
        <f>IF($A29="","",公式!$C$22)</f>
        <v>0</v>
      </c>
      <c r="T29">
        <f>IF($A29="","",公式!$D$22)</f>
        <v>0.15</v>
      </c>
      <c r="U29">
        <f>IF($A29="","",公式!$C$21)</f>
        <v>0</v>
      </c>
      <c r="V29">
        <f>IF($A29="","",公式!$D$21)</f>
        <v>0.15</v>
      </c>
      <c r="W29">
        <f>IF($A29="","",公式!$C$20)</f>
        <v>0</v>
      </c>
      <c r="X29">
        <f>IF($A29="","",公式!$D$20+公式!$E$20*公式!$F$20)</f>
        <v>0.12000000000000001</v>
      </c>
      <c r="Y29">
        <f>IF($A29="","",公式!$C$19)</f>
        <v>0</v>
      </c>
      <c r="Z29">
        <f>IF($A29="","",公式!$D$19+公式!$E$19*公式!$F$19)</f>
        <v>0.12000000000000001</v>
      </c>
      <c r="AA29">
        <f>IF($A29="","",VLOOKUP($A29,[2]FishData!$B:$BF,57-1,FALSE))</f>
        <v>5.4446000000000003</v>
      </c>
      <c r="AB29">
        <f>IF($A29="","",VLOOKUP($A29,[2]FishData!$B:$BF,58-1,FALSE))</f>
        <v>1.5</v>
      </c>
    </row>
    <row r="30" spans="1:28">
      <c r="A30" t="str">
        <f>IF([2]FishData!B29="","",[2]FishData!B29)</f>
        <v>Fish_01_02_10</v>
      </c>
      <c r="B30" t="str">
        <f>IF($A30="","",VLOOKUP(A30,[3]Sheet1!$A:$B,2,FALSE))</f>
        <v>黑星石鲷</v>
      </c>
      <c r="C30">
        <f t="shared" si="0"/>
        <v>214</v>
      </c>
      <c r="D30" s="1">
        <f t="shared" si="1"/>
        <v>2.14</v>
      </c>
      <c r="E30" s="1">
        <f t="shared" si="2"/>
        <v>1.42</v>
      </c>
      <c r="F30" s="1">
        <f t="shared" si="3"/>
        <v>3.56</v>
      </c>
      <c r="G30" s="2">
        <f t="shared" si="4"/>
        <v>2.1356359893486099</v>
      </c>
      <c r="H30" s="2">
        <f t="shared" si="5"/>
        <v>1.4229128594915856</v>
      </c>
      <c r="I30" s="2">
        <f t="shared" si="6"/>
        <v>3.5585488488401955</v>
      </c>
      <c r="J30" s="2">
        <f t="shared" si="7"/>
        <v>2.500890216222857</v>
      </c>
      <c r="K30">
        <f t="shared" si="8"/>
        <v>0.17422924971428394</v>
      </c>
      <c r="L30">
        <f t="shared" si="9"/>
        <v>0.4357282259903017</v>
      </c>
      <c r="M30">
        <f>IF($A30="","",VLOOKUP($A30,[2]FishData!$B:$BF,50-1,FALSE))</f>
        <v>0.23200000000000001</v>
      </c>
      <c r="N30">
        <f>IF($M30="","",$M30/公式!$C$15)</f>
        <v>0.17422924971428394</v>
      </c>
      <c r="O30">
        <f t="shared" si="10"/>
        <v>0</v>
      </c>
      <c r="P30">
        <f t="shared" si="11"/>
        <v>0.74</v>
      </c>
      <c r="Q30">
        <f>IF($A30="","",公式!$C$23)</f>
        <v>0</v>
      </c>
      <c r="R30">
        <f>IF($A30="","",公式!$D$23)</f>
        <v>0.2</v>
      </c>
      <c r="S30">
        <f>IF($A30="","",公式!$C$22)</f>
        <v>0</v>
      </c>
      <c r="T30">
        <f>IF($A30="","",公式!$D$22)</f>
        <v>0.15</v>
      </c>
      <c r="U30">
        <f>IF($A30="","",公式!$C$21)</f>
        <v>0</v>
      </c>
      <c r="V30">
        <f>IF($A30="","",公式!$D$21)</f>
        <v>0.15</v>
      </c>
      <c r="W30">
        <f>IF($A30="","",公式!$C$20)</f>
        <v>0</v>
      </c>
      <c r="X30">
        <f>IF($A30="","",公式!$D$20+公式!$E$20*公式!$F$20)</f>
        <v>0.12000000000000001</v>
      </c>
      <c r="Y30">
        <f>IF($A30="","",公式!$C$19)</f>
        <v>0</v>
      </c>
      <c r="Z30">
        <f>IF($A30="","",公式!$D$19+公式!$E$19*公式!$F$19)</f>
        <v>0.12000000000000001</v>
      </c>
      <c r="AA30">
        <f>IF($A30="","",VLOOKUP($A30,[2]FishData!$B:$BF,57-1,FALSE))</f>
        <v>5.4446000000000003</v>
      </c>
      <c r="AB30">
        <f>IF($A30="","",VLOOKUP($A30,[2]FishData!$B:$BF,58-1,FALSE))</f>
        <v>1.5</v>
      </c>
    </row>
    <row r="31" spans="1:28">
      <c r="A31" t="str">
        <f>IF([2]FishData!B30="","",[2]FishData!B30)</f>
        <v>Fish_01_02_11</v>
      </c>
      <c r="B31" t="str">
        <f>IF($A31="","",VLOOKUP(A31,[3]Sheet1!$A:$B,2,FALSE))</f>
        <v>虹彩鹦嘴鱼</v>
      </c>
      <c r="C31">
        <f t="shared" si="0"/>
        <v>244</v>
      </c>
      <c r="D31" s="1">
        <f t="shared" si="1"/>
        <v>2.44</v>
      </c>
      <c r="E31" s="1">
        <f t="shared" si="2"/>
        <v>1.63</v>
      </c>
      <c r="F31" s="1">
        <f t="shared" si="3"/>
        <v>4.0599999999999996</v>
      </c>
      <c r="G31" s="2">
        <f t="shared" si="4"/>
        <v>2.4394117981783698</v>
      </c>
      <c r="H31" s="2">
        <f t="shared" si="5"/>
        <v>1.6253099472640957</v>
      </c>
      <c r="I31" s="2">
        <f t="shared" si="6"/>
        <v>4.0647217454424656</v>
      </c>
      <c r="J31" s="2">
        <f t="shared" si="7"/>
        <v>2.5008902162228575</v>
      </c>
      <c r="K31">
        <f t="shared" si="8"/>
        <v>0.1990118585098502</v>
      </c>
      <c r="L31">
        <f t="shared" si="9"/>
        <v>0.49770680985961196</v>
      </c>
      <c r="M31">
        <f>IF($A31="","",VLOOKUP($A31,[2]FishData!$B:$BF,50-1,FALSE))</f>
        <v>0.26500000000000001</v>
      </c>
      <c r="N31">
        <f>IF($M31="","",$M31/公式!$C$15)</f>
        <v>0.1990118585098502</v>
      </c>
      <c r="O31">
        <f t="shared" si="10"/>
        <v>0</v>
      </c>
      <c r="P31">
        <f t="shared" si="11"/>
        <v>0.74</v>
      </c>
      <c r="Q31">
        <f>IF($A31="","",公式!$C$23)</f>
        <v>0</v>
      </c>
      <c r="R31">
        <f>IF($A31="","",公式!$D$23)</f>
        <v>0.2</v>
      </c>
      <c r="S31">
        <f>IF($A31="","",公式!$C$22)</f>
        <v>0</v>
      </c>
      <c r="T31">
        <f>IF($A31="","",公式!$D$22)</f>
        <v>0.15</v>
      </c>
      <c r="U31">
        <f>IF($A31="","",公式!$C$21)</f>
        <v>0</v>
      </c>
      <c r="V31">
        <f>IF($A31="","",公式!$D$21)</f>
        <v>0.15</v>
      </c>
      <c r="W31">
        <f>IF($A31="","",公式!$C$20)</f>
        <v>0</v>
      </c>
      <c r="X31">
        <f>IF($A31="","",公式!$D$20+公式!$E$20*公式!$F$20)</f>
        <v>0.12000000000000001</v>
      </c>
      <c r="Y31">
        <f>IF($A31="","",公式!$C$19)</f>
        <v>0</v>
      </c>
      <c r="Z31">
        <f>IF($A31="","",公式!$D$19+公式!$E$19*公式!$F$19)</f>
        <v>0.12000000000000001</v>
      </c>
      <c r="AA31">
        <f>IF($A31="","",VLOOKUP($A31,[2]FishData!$B:$BF,57-1,FALSE))</f>
        <v>5.4446000000000003</v>
      </c>
      <c r="AB31">
        <f>IF($A31="","",VLOOKUP($A31,[2]FishData!$B:$BF,58-1,FALSE))</f>
        <v>1.5</v>
      </c>
    </row>
    <row r="32" spans="1:28">
      <c r="A32" t="str">
        <f>IF([2]FishData!B31="","",[2]FishData!B31)</f>
        <v>Fish_01_02_12</v>
      </c>
      <c r="B32" t="str">
        <f>IF($A32="","",VLOOKUP(A32,[3]Sheet1!$A:$B,2,FALSE))</f>
        <v>条纹九棘鲈</v>
      </c>
      <c r="C32">
        <f t="shared" si="0"/>
        <v>202.99999999999997</v>
      </c>
      <c r="D32" s="1">
        <f t="shared" si="1"/>
        <v>2.0299999999999998</v>
      </c>
      <c r="E32" s="1">
        <f t="shared" si="2"/>
        <v>1.36</v>
      </c>
      <c r="F32" s="1">
        <f t="shared" si="3"/>
        <v>3.39</v>
      </c>
      <c r="G32" s="2">
        <f t="shared" si="4"/>
        <v>2.0343773864053567</v>
      </c>
      <c r="H32" s="2">
        <f t="shared" si="5"/>
        <v>1.3554471635674157</v>
      </c>
      <c r="I32" s="2">
        <f t="shared" si="6"/>
        <v>3.3898245499727722</v>
      </c>
      <c r="J32" s="2">
        <f t="shared" si="7"/>
        <v>2.500890216222857</v>
      </c>
      <c r="K32">
        <f t="shared" si="8"/>
        <v>0.16596838011576187</v>
      </c>
      <c r="L32">
        <f t="shared" si="9"/>
        <v>0.41506869803386498</v>
      </c>
      <c r="M32">
        <f>IF($A32="","",VLOOKUP($A32,[2]FishData!$B:$BF,50-1,FALSE))</f>
        <v>0.221</v>
      </c>
      <c r="N32">
        <f>IF($M32="","",$M32/公式!$C$15)</f>
        <v>0.16596838011576187</v>
      </c>
      <c r="O32">
        <f t="shared" si="10"/>
        <v>0</v>
      </c>
      <c r="P32">
        <f t="shared" si="11"/>
        <v>0.74</v>
      </c>
      <c r="Q32">
        <f>IF($A32="","",公式!$C$23)</f>
        <v>0</v>
      </c>
      <c r="R32">
        <f>IF($A32="","",公式!$D$23)</f>
        <v>0.2</v>
      </c>
      <c r="S32">
        <f>IF($A32="","",公式!$C$22)</f>
        <v>0</v>
      </c>
      <c r="T32">
        <f>IF($A32="","",公式!$D$22)</f>
        <v>0.15</v>
      </c>
      <c r="U32">
        <f>IF($A32="","",公式!$C$21)</f>
        <v>0</v>
      </c>
      <c r="V32">
        <f>IF($A32="","",公式!$D$21)</f>
        <v>0.15</v>
      </c>
      <c r="W32">
        <f>IF($A32="","",公式!$C$20)</f>
        <v>0</v>
      </c>
      <c r="X32">
        <f>IF($A32="","",公式!$D$20+公式!$E$20*公式!$F$20)</f>
        <v>0.12000000000000001</v>
      </c>
      <c r="Y32">
        <f>IF($A32="","",公式!$C$19)</f>
        <v>0</v>
      </c>
      <c r="Z32">
        <f>IF($A32="","",公式!$D$19+公式!$E$19*公式!$F$19)</f>
        <v>0.12000000000000001</v>
      </c>
      <c r="AA32">
        <f>IF($A32="","",VLOOKUP($A32,[2]FishData!$B:$BF,57-1,FALSE))</f>
        <v>5.4446000000000003</v>
      </c>
      <c r="AB32">
        <f>IF($A32="","",VLOOKUP($A32,[2]FishData!$B:$BF,58-1,FALSE))</f>
        <v>1.5</v>
      </c>
    </row>
    <row r="33" spans="1:28">
      <c r="A33" t="str">
        <f>IF([2]FishData!B32="","",[2]FishData!B32)</f>
        <v>Fish_01_02_13</v>
      </c>
      <c r="B33" t="str">
        <f>IF($A33="","",VLOOKUP(A33,[3]Sheet1!$A:$B,2,FALSE))</f>
        <v>紫红笛鲷</v>
      </c>
      <c r="C33">
        <f t="shared" si="0"/>
        <v>425.99999999999994</v>
      </c>
      <c r="D33" s="1">
        <f t="shared" si="1"/>
        <v>4.26</v>
      </c>
      <c r="E33" s="1">
        <f t="shared" si="2"/>
        <v>2.84</v>
      </c>
      <c r="F33" s="1">
        <f t="shared" si="3"/>
        <v>7.1</v>
      </c>
      <c r="G33" s="2">
        <f t="shared" si="4"/>
        <v>4.263907716664983</v>
      </c>
      <c r="H33" s="2">
        <f t="shared" si="5"/>
        <v>2.8409191229159592</v>
      </c>
      <c r="I33" s="2">
        <f t="shared" si="6"/>
        <v>7.1048268395809417</v>
      </c>
      <c r="J33" s="2">
        <f t="shared" si="7"/>
        <v>2.5008902162228566</v>
      </c>
      <c r="K33">
        <f t="shared" si="8"/>
        <v>0.28988142409359313</v>
      </c>
      <c r="L33">
        <f t="shared" si="9"/>
        <v>0.72496161738041576</v>
      </c>
      <c r="M33">
        <f>IF($A33="","",VLOOKUP($A33,[2]FishData!$B:$BF,50-1,FALSE))</f>
        <v>0.38600000000000001</v>
      </c>
      <c r="N33">
        <f>IF($M33="","",$M33/公式!$C$15)</f>
        <v>0.28988142409359313</v>
      </c>
      <c r="O33">
        <f t="shared" si="10"/>
        <v>0</v>
      </c>
      <c r="P33">
        <f t="shared" si="11"/>
        <v>0.74</v>
      </c>
      <c r="Q33">
        <f>IF($A33="","",公式!$C$23)</f>
        <v>0</v>
      </c>
      <c r="R33">
        <f>IF($A33="","",公式!$D$23)</f>
        <v>0.2</v>
      </c>
      <c r="S33">
        <f>IF($A33="","",公式!$C$22)</f>
        <v>0</v>
      </c>
      <c r="T33">
        <f>IF($A33="","",公式!$D$22)</f>
        <v>0.15</v>
      </c>
      <c r="U33">
        <f>IF($A33="","",公式!$C$21)</f>
        <v>0</v>
      </c>
      <c r="V33">
        <f>IF($A33="","",公式!$D$21)</f>
        <v>0.15</v>
      </c>
      <c r="W33">
        <f>IF($A33="","",公式!$C$20)</f>
        <v>0</v>
      </c>
      <c r="X33">
        <f>IF($A33="","",公式!$D$20+公式!$E$20*公式!$F$20)</f>
        <v>0.12000000000000001</v>
      </c>
      <c r="Y33">
        <f>IF($A33="","",公式!$C$19)</f>
        <v>0</v>
      </c>
      <c r="Z33">
        <f>IF($A33="","",公式!$D$19+公式!$E$19*公式!$F$19)</f>
        <v>0.12000000000000001</v>
      </c>
      <c r="AA33">
        <f>IF($A33="","",VLOOKUP($A33,[2]FishData!$B:$BF,57-1,FALSE))</f>
        <v>5.4446000000000003</v>
      </c>
      <c r="AB33">
        <f>IF($A33="","",VLOOKUP($A33,[2]FishData!$B:$BF,58-1,FALSE))</f>
        <v>1.8</v>
      </c>
    </row>
    <row r="34" spans="1:28">
      <c r="A34" t="str">
        <f>IF([2]FishData!B33="","",[2]FishData!B33)</f>
        <v>Fish_01_02_14</v>
      </c>
      <c r="B34" t="str">
        <f>IF($A34="","",VLOOKUP(A34,[3]Sheet1!$A:$B,2,FALSE))</f>
        <v>红色东星斑</v>
      </c>
      <c r="C34">
        <f t="shared" si="0"/>
        <v>325</v>
      </c>
      <c r="D34" s="1">
        <f t="shared" si="1"/>
        <v>3.25</v>
      </c>
      <c r="E34" s="1">
        <f t="shared" si="2"/>
        <v>2.17</v>
      </c>
      <c r="F34" s="1">
        <f t="shared" si="3"/>
        <v>5.41</v>
      </c>
      <c r="G34" s="2">
        <f t="shared" si="4"/>
        <v>3.2494806217243921</v>
      </c>
      <c r="H34" s="2">
        <f t="shared" si="5"/>
        <v>2.1650355146574558</v>
      </c>
      <c r="I34" s="2">
        <f t="shared" si="6"/>
        <v>5.4145161363818479</v>
      </c>
      <c r="J34" s="2">
        <f t="shared" si="7"/>
        <v>2.5008902162228566</v>
      </c>
      <c r="K34">
        <f t="shared" si="8"/>
        <v>0.26509881529802687</v>
      </c>
      <c r="L34">
        <f t="shared" si="9"/>
        <v>0.66298303351110555</v>
      </c>
      <c r="M34">
        <f>IF($A34="","",VLOOKUP($A34,[2]FishData!$B:$BF,50-1,FALSE))</f>
        <v>0.35299999999999998</v>
      </c>
      <c r="N34">
        <f>IF($M34="","",$M34/公式!$C$15)</f>
        <v>0.26509881529802687</v>
      </c>
      <c r="O34">
        <f t="shared" si="10"/>
        <v>0</v>
      </c>
      <c r="P34">
        <f t="shared" si="11"/>
        <v>0.74</v>
      </c>
      <c r="Q34">
        <f>IF($A34="","",公式!$C$23)</f>
        <v>0</v>
      </c>
      <c r="R34">
        <f>IF($A34="","",公式!$D$23)</f>
        <v>0.2</v>
      </c>
      <c r="S34">
        <f>IF($A34="","",公式!$C$22)</f>
        <v>0</v>
      </c>
      <c r="T34">
        <f>IF($A34="","",公式!$D$22)</f>
        <v>0.15</v>
      </c>
      <c r="U34">
        <f>IF($A34="","",公式!$C$21)</f>
        <v>0</v>
      </c>
      <c r="V34">
        <f>IF($A34="","",公式!$D$21)</f>
        <v>0.15</v>
      </c>
      <c r="W34">
        <f>IF($A34="","",公式!$C$20)</f>
        <v>0</v>
      </c>
      <c r="X34">
        <f>IF($A34="","",公式!$D$20+公式!$E$20*公式!$F$20)</f>
        <v>0.12000000000000001</v>
      </c>
      <c r="Y34">
        <f>IF($A34="","",公式!$C$19)</f>
        <v>0</v>
      </c>
      <c r="Z34">
        <f>IF($A34="","",公式!$D$19+公式!$E$19*公式!$F$19)</f>
        <v>0.12000000000000001</v>
      </c>
      <c r="AA34">
        <f>IF($A34="","",VLOOKUP($A34,[2]FishData!$B:$BF,57-1,FALSE))</f>
        <v>5.4446000000000003</v>
      </c>
      <c r="AB34">
        <f>IF($A34="","",VLOOKUP($A34,[2]FishData!$B:$BF,58-1,FALSE))</f>
        <v>1.5</v>
      </c>
    </row>
    <row r="35" spans="1:28">
      <c r="A35" t="str">
        <f>IF([2]FishData!B34="","",[2]FishData!B34)</f>
        <v>Fish_01_03_01</v>
      </c>
      <c r="B35" t="str">
        <f>IF($A35="","",VLOOKUP(A35,[3]Sheet1!$A:$B,2,FALSE))</f>
        <v>皇帝神仙鱼</v>
      </c>
      <c r="C35">
        <f t="shared" si="0"/>
        <v>204</v>
      </c>
      <c r="D35" s="1">
        <f t="shared" si="1"/>
        <v>2.04</v>
      </c>
      <c r="E35" s="1">
        <f t="shared" si="2"/>
        <v>1.36</v>
      </c>
      <c r="F35" s="1">
        <f t="shared" si="3"/>
        <v>3.41</v>
      </c>
      <c r="G35" s="2">
        <f t="shared" si="4"/>
        <v>2.043601481005803</v>
      </c>
      <c r="H35" s="2">
        <f t="shared" si="5"/>
        <v>1.3615929126040507</v>
      </c>
      <c r="I35" s="2">
        <f t="shared" si="6"/>
        <v>3.4051943936098539</v>
      </c>
      <c r="J35" s="2">
        <f t="shared" si="7"/>
        <v>2.500890216222857</v>
      </c>
      <c r="K35">
        <f t="shared" si="8"/>
        <v>8.3359684130541026E-2</v>
      </c>
      <c r="L35">
        <f t="shared" si="9"/>
        <v>0.2084734184694978</v>
      </c>
      <c r="M35">
        <f>IF($A35="","",VLOOKUP($A35,[2]FishData!$B:$BF,50-1,FALSE))</f>
        <v>0.111</v>
      </c>
      <c r="N35">
        <f>IF($M35="","",$M35/公式!$C$15)</f>
        <v>8.3359684130541026E-2</v>
      </c>
      <c r="O35">
        <f t="shared" si="10"/>
        <v>0</v>
      </c>
      <c r="P35">
        <f t="shared" si="11"/>
        <v>0.74</v>
      </c>
      <c r="Q35">
        <f>IF($A35="","",公式!$C$23)</f>
        <v>0</v>
      </c>
      <c r="R35">
        <f>IF($A35="","",公式!$D$23)</f>
        <v>0.2</v>
      </c>
      <c r="S35">
        <f>IF($A35="","",公式!$C$22)</f>
        <v>0</v>
      </c>
      <c r="T35">
        <f>IF($A35="","",公式!$D$22)</f>
        <v>0.15</v>
      </c>
      <c r="U35">
        <f>IF($A35="","",公式!$C$21)</f>
        <v>0</v>
      </c>
      <c r="V35">
        <f>IF($A35="","",公式!$D$21)</f>
        <v>0.15</v>
      </c>
      <c r="W35">
        <f>IF($A35="","",公式!$C$20)</f>
        <v>0</v>
      </c>
      <c r="X35">
        <f>IF($A35="","",公式!$D$20+公式!$E$20*公式!$F$20)</f>
        <v>0.12000000000000001</v>
      </c>
      <c r="Y35">
        <f>IF($A35="","",公式!$C$19)</f>
        <v>0</v>
      </c>
      <c r="Z35">
        <f>IF($A35="","",公式!$D$19+公式!$E$19*公式!$F$19)</f>
        <v>0.12000000000000001</v>
      </c>
      <c r="AA35">
        <f>IF($A35="","",VLOOKUP($A35,[2]FishData!$B:$BF,57-1,FALSE))</f>
        <v>10.8893</v>
      </c>
      <c r="AB35">
        <f>IF($A35="","",VLOOKUP($A35,[2]FishData!$B:$BF,58-1,FALSE))</f>
        <v>1.5</v>
      </c>
    </row>
    <row r="36" spans="1:28">
      <c r="A36" t="str">
        <f>IF([2]FishData!B35="","",[2]FishData!B35)</f>
        <v>Fish_01_03_02</v>
      </c>
      <c r="B36" t="str">
        <f>IF($A36="","",VLOOKUP(A36,[3]Sheet1!$A:$B,2,FALSE))</f>
        <v>梭鱼</v>
      </c>
      <c r="C36">
        <f t="shared" si="0"/>
        <v>387</v>
      </c>
      <c r="D36" s="1">
        <f t="shared" si="1"/>
        <v>3.87</v>
      </c>
      <c r="E36" s="1">
        <f t="shared" si="2"/>
        <v>2.58</v>
      </c>
      <c r="F36" s="1">
        <f t="shared" si="3"/>
        <v>6.44</v>
      </c>
      <c r="G36" s="2">
        <f t="shared" si="4"/>
        <v>3.866284907256119</v>
      </c>
      <c r="H36" s="2">
        <f t="shared" si="5"/>
        <v>2.5759944767885945</v>
      </c>
      <c r="I36" s="2">
        <f t="shared" si="6"/>
        <v>6.4422793840447135</v>
      </c>
      <c r="J36" s="2">
        <f t="shared" si="7"/>
        <v>2.500890216222857</v>
      </c>
      <c r="K36">
        <f t="shared" si="8"/>
        <v>0.15770751051723977</v>
      </c>
      <c r="L36">
        <f t="shared" si="9"/>
        <v>0.39440917007742826</v>
      </c>
      <c r="M36">
        <f>IF($A36="","",VLOOKUP($A36,[2]FishData!$B:$BF,50-1,FALSE))</f>
        <v>0.21</v>
      </c>
      <c r="N36">
        <f>IF($M36="","",$M36/公式!$C$15)</f>
        <v>0.15770751051723977</v>
      </c>
      <c r="O36">
        <f t="shared" si="10"/>
        <v>0</v>
      </c>
      <c r="P36">
        <f t="shared" si="11"/>
        <v>0.74</v>
      </c>
      <c r="Q36">
        <f>IF($A36="","",公式!$C$23)</f>
        <v>0</v>
      </c>
      <c r="R36">
        <f>IF($A36="","",公式!$D$23)</f>
        <v>0.2</v>
      </c>
      <c r="S36">
        <f>IF($A36="","",公式!$C$22)</f>
        <v>0</v>
      </c>
      <c r="T36">
        <f>IF($A36="","",公式!$D$22)</f>
        <v>0.15</v>
      </c>
      <c r="U36">
        <f>IF($A36="","",公式!$C$21)</f>
        <v>0</v>
      </c>
      <c r="V36">
        <f>IF($A36="","",公式!$D$21)</f>
        <v>0.15</v>
      </c>
      <c r="W36">
        <f>IF($A36="","",公式!$C$20)</f>
        <v>0</v>
      </c>
      <c r="X36">
        <f>IF($A36="","",公式!$D$20+公式!$E$20*公式!$F$20)</f>
        <v>0.12000000000000001</v>
      </c>
      <c r="Y36">
        <f>IF($A36="","",公式!$C$19)</f>
        <v>0</v>
      </c>
      <c r="Z36">
        <f>IF($A36="","",公式!$D$19+公式!$E$19*公式!$F$19)</f>
        <v>0.12000000000000001</v>
      </c>
      <c r="AA36">
        <f>IF($A36="","",VLOOKUP($A36,[2]FishData!$B:$BF,57-1,FALSE))</f>
        <v>8.1669999999999998</v>
      </c>
      <c r="AB36">
        <f>IF($A36="","",VLOOKUP($A36,[2]FishData!$B:$BF,58-1,FALSE))</f>
        <v>2</v>
      </c>
    </row>
    <row r="37" spans="1:28">
      <c r="A37" t="str">
        <f>IF([2]FishData!B36="","",[2]FishData!B36)</f>
        <v>Fish_01_03_03</v>
      </c>
      <c r="B37" t="str">
        <f>IF($A37="","",VLOOKUP(A37,[3]Sheet1!$A:$B,2,FALSE))</f>
        <v>条纹异孔石鲈</v>
      </c>
      <c r="C37">
        <f t="shared" si="0"/>
        <v>163</v>
      </c>
      <c r="D37" s="1">
        <f t="shared" si="1"/>
        <v>1.63</v>
      </c>
      <c r="E37" s="1">
        <f t="shared" si="2"/>
        <v>1.0900000000000001</v>
      </c>
      <c r="F37" s="1">
        <f t="shared" si="3"/>
        <v>2.71</v>
      </c>
      <c r="G37" s="2">
        <f t="shared" si="4"/>
        <v>1.6293429746323442</v>
      </c>
      <c r="H37" s="2">
        <f t="shared" si="5"/>
        <v>1.0855843798707354</v>
      </c>
      <c r="I37" s="2">
        <f t="shared" si="6"/>
        <v>2.7149273545030796</v>
      </c>
      <c r="J37" s="2">
        <f t="shared" si="7"/>
        <v>2.500890216222857</v>
      </c>
      <c r="K37">
        <f t="shared" si="8"/>
        <v>0.13292490172167351</v>
      </c>
      <c r="L37">
        <f t="shared" si="9"/>
        <v>0.33243058620811811</v>
      </c>
      <c r="M37">
        <f>IF($A37="","",VLOOKUP($A37,[2]FishData!$B:$BF,50-1,FALSE))</f>
        <v>0.17699999999999999</v>
      </c>
      <c r="N37">
        <f>IF($M37="","",$M37/公式!$C$15)</f>
        <v>0.13292490172167351</v>
      </c>
      <c r="O37">
        <f t="shared" si="10"/>
        <v>0</v>
      </c>
      <c r="P37">
        <f t="shared" si="11"/>
        <v>0.74</v>
      </c>
      <c r="Q37">
        <f>IF($A37="","",公式!$C$23)</f>
        <v>0</v>
      </c>
      <c r="R37">
        <f>IF($A37="","",公式!$D$23)</f>
        <v>0.2</v>
      </c>
      <c r="S37">
        <f>IF($A37="","",公式!$C$22)</f>
        <v>0</v>
      </c>
      <c r="T37">
        <f>IF($A37="","",公式!$D$22)</f>
        <v>0.15</v>
      </c>
      <c r="U37">
        <f>IF($A37="","",公式!$C$21)</f>
        <v>0</v>
      </c>
      <c r="V37">
        <f>IF($A37="","",公式!$D$21)</f>
        <v>0.15</v>
      </c>
      <c r="W37">
        <f>IF($A37="","",公式!$C$20)</f>
        <v>0</v>
      </c>
      <c r="X37">
        <f>IF($A37="","",公式!$D$20+公式!$E$20*公式!$F$20)</f>
        <v>0.12000000000000001</v>
      </c>
      <c r="Y37">
        <f>IF($A37="","",公式!$C$19)</f>
        <v>0</v>
      </c>
      <c r="Z37">
        <f>IF($A37="","",公式!$D$19+公式!$E$19*公式!$F$19)</f>
        <v>0.12000000000000001</v>
      </c>
      <c r="AA37">
        <f>IF($A37="","",VLOOKUP($A37,[2]FishData!$B:$BF,57-1,FALSE))</f>
        <v>5.4446000000000003</v>
      </c>
      <c r="AB37">
        <f>IF($A37="","",VLOOKUP($A37,[2]FishData!$B:$BF,58-1,FALSE))</f>
        <v>1.5</v>
      </c>
    </row>
    <row r="38" spans="1:28">
      <c r="A38" t="str">
        <f>IF([2]FishData!B37="","",[2]FishData!B37)</f>
        <v>Fish_01_03_04</v>
      </c>
      <c r="B38" t="str">
        <f>IF($A38="","",VLOOKUP(A38,[3]Sheet1!$A:$B,2,FALSE))</f>
        <v>蜂巢石斑鱼</v>
      </c>
      <c r="C38">
        <f t="shared" si="0"/>
        <v>152</v>
      </c>
      <c r="D38" s="1">
        <f t="shared" si="1"/>
        <v>1.52</v>
      </c>
      <c r="E38" s="1">
        <f t="shared" si="2"/>
        <v>1.01</v>
      </c>
      <c r="F38" s="1">
        <f t="shared" si="3"/>
        <v>2.54</v>
      </c>
      <c r="G38" s="2">
        <f t="shared" si="4"/>
        <v>1.521947486662228</v>
      </c>
      <c r="H38" s="2">
        <f t="shared" si="5"/>
        <v>1.0140298538905552</v>
      </c>
      <c r="I38" s="2">
        <f t="shared" si="6"/>
        <v>2.5359773405527832</v>
      </c>
      <c r="J38" s="2">
        <f t="shared" si="7"/>
        <v>2.5008902162228575</v>
      </c>
      <c r="K38">
        <f t="shared" si="8"/>
        <v>0.37249012007881394</v>
      </c>
      <c r="L38">
        <f t="shared" si="9"/>
        <v>0.93155689694478305</v>
      </c>
      <c r="M38">
        <f>IF($A38="","",VLOOKUP($A38,[2]FishData!$B:$BF,50-1,FALSE))</f>
        <v>0.496</v>
      </c>
      <c r="N38">
        <f>IF($M38="","",$M38/公式!$C$15)</f>
        <v>0.37249012007881394</v>
      </c>
      <c r="O38">
        <f t="shared" si="10"/>
        <v>0</v>
      </c>
      <c r="P38">
        <f t="shared" si="11"/>
        <v>0.74</v>
      </c>
      <c r="Q38">
        <f>IF($A38="","",公式!$C$23)</f>
        <v>0</v>
      </c>
      <c r="R38">
        <f>IF($A38="","",公式!$D$23)</f>
        <v>0.2</v>
      </c>
      <c r="S38">
        <f>IF($A38="","",公式!$C$22)</f>
        <v>0</v>
      </c>
      <c r="T38">
        <f>IF($A38="","",公式!$D$22)</f>
        <v>0.15</v>
      </c>
      <c r="U38">
        <f>IF($A38="","",公式!$C$21)</f>
        <v>0</v>
      </c>
      <c r="V38">
        <f>IF($A38="","",公式!$D$21)</f>
        <v>0.15</v>
      </c>
      <c r="W38">
        <f>IF($A38="","",公式!$C$20)</f>
        <v>0</v>
      </c>
      <c r="X38">
        <f>IF($A38="","",公式!$D$20+公式!$E$20*公式!$F$20)</f>
        <v>0.12000000000000001</v>
      </c>
      <c r="Y38">
        <f>IF($A38="","",公式!$C$19)</f>
        <v>0</v>
      </c>
      <c r="Z38">
        <f>IF($A38="","",公式!$D$19+公式!$E$19*公式!$F$19)</f>
        <v>0.12000000000000001</v>
      </c>
      <c r="AA38">
        <f>IF($A38="","",VLOOKUP($A38,[2]FishData!$B:$BF,57-1,FALSE))</f>
        <v>2.7223000000000002</v>
      </c>
      <c r="AB38">
        <f>IF($A38="","",VLOOKUP($A38,[2]FishData!$B:$BF,58-1,FALSE))</f>
        <v>1</v>
      </c>
    </row>
    <row r="39" spans="1:28">
      <c r="A39" t="str">
        <f>IF([2]FishData!B38="","",[2]FishData!B38)</f>
        <v>Fish_01_03_05</v>
      </c>
      <c r="B39" t="str">
        <f>IF($A39="","",VLOOKUP(A39,[3]Sheet1!$A:$B,2,FALSE))</f>
        <v>大麻哈鱼</v>
      </c>
      <c r="C39">
        <f t="shared" si="0"/>
        <v>338</v>
      </c>
      <c r="D39" s="1">
        <f t="shared" si="1"/>
        <v>3.38</v>
      </c>
      <c r="E39" s="1">
        <f t="shared" si="2"/>
        <v>2.25</v>
      </c>
      <c r="F39" s="1">
        <f t="shared" si="3"/>
        <v>5.63</v>
      </c>
      <c r="G39" s="2">
        <f t="shared" si="4"/>
        <v>3.3814236498019663</v>
      </c>
      <c r="H39" s="2">
        <f t="shared" si="5"/>
        <v>2.2529453608616774</v>
      </c>
      <c r="I39" s="2">
        <f t="shared" si="6"/>
        <v>5.6343690106636437</v>
      </c>
      <c r="J39" s="2">
        <f t="shared" si="7"/>
        <v>2.5008902162228575</v>
      </c>
      <c r="K39">
        <f t="shared" si="8"/>
        <v>0.41379446807142439</v>
      </c>
      <c r="L39">
        <f t="shared" si="9"/>
        <v>1.0348545367269668</v>
      </c>
      <c r="M39">
        <f>IF($A39="","",VLOOKUP($A39,[2]FishData!$B:$BF,50-1,FALSE))</f>
        <v>0.55100000000000005</v>
      </c>
      <c r="N39">
        <f>IF($M39="","",$M39/公式!$C$15)</f>
        <v>0.41379446807142439</v>
      </c>
      <c r="O39">
        <f t="shared" si="10"/>
        <v>0</v>
      </c>
      <c r="P39">
        <f t="shared" si="11"/>
        <v>0.74</v>
      </c>
      <c r="Q39">
        <f>IF($A39="","",公式!$C$23)</f>
        <v>0</v>
      </c>
      <c r="R39">
        <f>IF($A39="","",公式!$D$23)</f>
        <v>0.2</v>
      </c>
      <c r="S39">
        <f>IF($A39="","",公式!$C$22)</f>
        <v>0</v>
      </c>
      <c r="T39">
        <f>IF($A39="","",公式!$D$22)</f>
        <v>0.15</v>
      </c>
      <c r="U39">
        <f>IF($A39="","",公式!$C$21)</f>
        <v>0</v>
      </c>
      <c r="V39">
        <f>IF($A39="","",公式!$D$21)</f>
        <v>0.15</v>
      </c>
      <c r="W39">
        <f>IF($A39="","",公式!$C$20)</f>
        <v>0</v>
      </c>
      <c r="X39">
        <f>IF($A39="","",公式!$D$20+公式!$E$20*公式!$F$20)</f>
        <v>0.12000000000000001</v>
      </c>
      <c r="Y39">
        <f>IF($A39="","",公式!$C$19)</f>
        <v>0</v>
      </c>
      <c r="Z39">
        <f>IF($A39="","",公式!$D$19+公式!$E$19*公式!$F$19)</f>
        <v>0.12000000000000001</v>
      </c>
      <c r="AA39">
        <f>IF($A39="","",VLOOKUP($A39,[2]FishData!$B:$BF,57-1,FALSE))</f>
        <v>5.4446000000000003</v>
      </c>
      <c r="AB39">
        <f>IF($A39="","",VLOOKUP($A39,[2]FishData!$B:$BF,58-1,FALSE))</f>
        <v>1</v>
      </c>
    </row>
    <row r="40" spans="1:28">
      <c r="A40" t="str">
        <f>IF([2]FishData!B39="","",[2]FishData!B39)</f>
        <v>Fish_01_03_06</v>
      </c>
      <c r="B40" t="str">
        <f>IF($A40="","",VLOOKUP(A40,[3]Sheet1!$A:$B,2,FALSE))</f>
        <v>大西洋鲽鱼</v>
      </c>
      <c r="C40">
        <f t="shared" si="0"/>
        <v>136</v>
      </c>
      <c r="D40" s="1">
        <f t="shared" si="1"/>
        <v>1.36</v>
      </c>
      <c r="E40" s="1">
        <f t="shared" si="2"/>
        <v>0.91</v>
      </c>
      <c r="F40" s="1">
        <f t="shared" si="3"/>
        <v>2.27</v>
      </c>
      <c r="G40" s="2">
        <f t="shared" si="4"/>
        <v>1.3623884759637681</v>
      </c>
      <c r="H40" s="2">
        <f t="shared" si="5"/>
        <v>0.90772027243428743</v>
      </c>
      <c r="I40" s="2">
        <f t="shared" si="6"/>
        <v>2.2701087483980555</v>
      </c>
      <c r="J40" s="2">
        <f t="shared" si="7"/>
        <v>2.5008902162228566</v>
      </c>
      <c r="K40">
        <f t="shared" si="8"/>
        <v>8.3359684130541026E-2</v>
      </c>
      <c r="L40">
        <f t="shared" si="9"/>
        <v>0.2084734184694978</v>
      </c>
      <c r="M40">
        <f>IF($A40="","",VLOOKUP($A40,[2]FishData!$B:$BF,50-1,FALSE))</f>
        <v>0.111</v>
      </c>
      <c r="N40">
        <f>IF($M40="","",$M40/公式!$C$15)</f>
        <v>8.3359684130541026E-2</v>
      </c>
      <c r="O40">
        <f t="shared" si="10"/>
        <v>0</v>
      </c>
      <c r="P40">
        <f t="shared" si="11"/>
        <v>0.74</v>
      </c>
      <c r="Q40">
        <f>IF($A40="","",公式!$C$23)</f>
        <v>0</v>
      </c>
      <c r="R40">
        <f>IF($A40="","",公式!$D$23)</f>
        <v>0.2</v>
      </c>
      <c r="S40">
        <f>IF($A40="","",公式!$C$22)</f>
        <v>0</v>
      </c>
      <c r="T40">
        <f>IF($A40="","",公式!$D$22)</f>
        <v>0.15</v>
      </c>
      <c r="U40">
        <f>IF($A40="","",公式!$C$21)</f>
        <v>0</v>
      </c>
      <c r="V40">
        <f>IF($A40="","",公式!$D$21)</f>
        <v>0.15</v>
      </c>
      <c r="W40">
        <f>IF($A40="","",公式!$C$20)</f>
        <v>0</v>
      </c>
      <c r="X40">
        <f>IF($A40="","",公式!$D$20+公式!$E$20*公式!$F$20)</f>
        <v>0.12000000000000001</v>
      </c>
      <c r="Y40">
        <f>IF($A40="","",公式!$C$19)</f>
        <v>0</v>
      </c>
      <c r="Z40">
        <f>IF($A40="","",公式!$D$19+公式!$E$19*公式!$F$19)</f>
        <v>0.12000000000000001</v>
      </c>
      <c r="AA40">
        <f>IF($A40="","",VLOOKUP($A40,[2]FishData!$B:$BF,57-1,FALSE))</f>
        <v>5.4446000000000003</v>
      </c>
      <c r="AB40">
        <f>IF($A40="","",VLOOKUP($A40,[2]FishData!$B:$BF,58-1,FALSE))</f>
        <v>2</v>
      </c>
    </row>
    <row r="41" spans="1:28">
      <c r="A41" t="str">
        <f>IF([2]FishData!B40="","",[2]FishData!B40)</f>
        <v>Fish_01_03_07</v>
      </c>
      <c r="B41" t="str">
        <f>IF($A41="","",VLOOKUP(A41,[3]Sheet1!$A:$B,2,FALSE))</f>
        <v>鲭鱼</v>
      </c>
      <c r="C41">
        <f t="shared" si="0"/>
        <v>75</v>
      </c>
      <c r="D41" s="1">
        <f t="shared" si="1"/>
        <v>0.75</v>
      </c>
      <c r="E41" s="1">
        <f t="shared" si="2"/>
        <v>0.5</v>
      </c>
      <c r="F41" s="1">
        <f t="shared" si="3"/>
        <v>1.24</v>
      </c>
      <c r="G41" s="2">
        <f t="shared" si="4"/>
        <v>0.74564522564568581</v>
      </c>
      <c r="H41" s="2">
        <f t="shared" si="5"/>
        <v>0.49680197631121742</v>
      </c>
      <c r="I41" s="2">
        <f t="shared" si="6"/>
        <v>1.2424472019569033</v>
      </c>
      <c r="J41" s="2">
        <f t="shared" si="7"/>
        <v>2.500890216222857</v>
      </c>
      <c r="K41">
        <f t="shared" si="8"/>
        <v>0.18249011931280601</v>
      </c>
      <c r="L41">
        <f t="shared" si="9"/>
        <v>0.45638775394673842</v>
      </c>
      <c r="M41">
        <f>IF($A41="","",VLOOKUP($A41,[2]FishData!$B:$BF,50-1,FALSE))</f>
        <v>0.24299999999999999</v>
      </c>
      <c r="N41">
        <f>IF($M41="","",$M41/公式!$C$15)</f>
        <v>0.18249011931280601</v>
      </c>
      <c r="O41">
        <f t="shared" si="10"/>
        <v>0</v>
      </c>
      <c r="P41">
        <f t="shared" si="11"/>
        <v>0.74</v>
      </c>
      <c r="Q41">
        <f>IF($A41="","",公式!$C$23)</f>
        <v>0</v>
      </c>
      <c r="R41">
        <f>IF($A41="","",公式!$D$23)</f>
        <v>0.2</v>
      </c>
      <c r="S41">
        <f>IF($A41="","",公式!$C$22)</f>
        <v>0</v>
      </c>
      <c r="T41">
        <f>IF($A41="","",公式!$D$22)</f>
        <v>0.15</v>
      </c>
      <c r="U41">
        <f>IF($A41="","",公式!$C$21)</f>
        <v>0</v>
      </c>
      <c r="V41">
        <f>IF($A41="","",公式!$D$21)</f>
        <v>0.15</v>
      </c>
      <c r="W41">
        <f>IF($A41="","",公式!$C$20)</f>
        <v>0</v>
      </c>
      <c r="X41">
        <f>IF($A41="","",公式!$D$20+公式!$E$20*公式!$F$20)</f>
        <v>0.12000000000000001</v>
      </c>
      <c r="Y41">
        <f>IF($A41="","",公式!$C$19)</f>
        <v>0</v>
      </c>
      <c r="Z41">
        <f>IF($A41="","",公式!$D$19+公式!$E$19*公式!$F$19)</f>
        <v>0.12000000000000001</v>
      </c>
      <c r="AA41">
        <f>IF($A41="","",VLOOKUP($A41,[2]FishData!$B:$BF,57-1,FALSE))</f>
        <v>1.8149</v>
      </c>
      <c r="AB41">
        <f>IF($A41="","",VLOOKUP($A41,[2]FishData!$B:$BF,58-1,FALSE))</f>
        <v>1.5</v>
      </c>
    </row>
    <row r="42" spans="1:28">
      <c r="A42" t="str">
        <f>IF([2]FishData!B41="","",[2]FishData!B41)</f>
        <v>Fish_01_03_08</v>
      </c>
      <c r="B42" t="str">
        <f>IF($A42="","",VLOOKUP(A42,[3]Sheet1!$A:$B,2,FALSE))</f>
        <v>苏眉鱼</v>
      </c>
      <c r="C42">
        <f t="shared" si="0"/>
        <v>1217</v>
      </c>
      <c r="D42" s="1">
        <f t="shared" si="1"/>
        <v>12.17</v>
      </c>
      <c r="E42" s="1">
        <f t="shared" si="2"/>
        <v>8.11</v>
      </c>
      <c r="F42" s="1">
        <f t="shared" si="3"/>
        <v>20.27</v>
      </c>
      <c r="G42" s="2">
        <f t="shared" si="4"/>
        <v>12.165909841499253</v>
      </c>
      <c r="H42" s="2">
        <f t="shared" si="5"/>
        <v>8.1057959536281103</v>
      </c>
      <c r="I42" s="2">
        <f t="shared" si="6"/>
        <v>20.271705795127364</v>
      </c>
      <c r="J42" s="2">
        <f t="shared" si="7"/>
        <v>2.500890216222857</v>
      </c>
      <c r="K42">
        <f t="shared" si="8"/>
        <v>0.6203162080344764</v>
      </c>
      <c r="L42">
        <f t="shared" si="9"/>
        <v>1.5513427356378846</v>
      </c>
      <c r="M42">
        <f>IF($A42="","",VLOOKUP($A42,[2]FishData!$B:$BF,50-1,FALSE))</f>
        <v>0.82599999999999996</v>
      </c>
      <c r="N42">
        <f>IF($M42="","",$M42/公式!$C$15)</f>
        <v>0.6203162080344764</v>
      </c>
      <c r="O42">
        <f t="shared" si="10"/>
        <v>0</v>
      </c>
      <c r="P42">
        <f t="shared" si="11"/>
        <v>0.74</v>
      </c>
      <c r="Q42">
        <f>IF($A42="","",公式!$C$23)</f>
        <v>0</v>
      </c>
      <c r="R42">
        <f>IF($A42="","",公式!$D$23)</f>
        <v>0.2</v>
      </c>
      <c r="S42">
        <f>IF($A42="","",公式!$C$22)</f>
        <v>0</v>
      </c>
      <c r="T42">
        <f>IF($A42="","",公式!$D$22)</f>
        <v>0.15</v>
      </c>
      <c r="U42">
        <f>IF($A42="","",公式!$C$21)</f>
        <v>0</v>
      </c>
      <c r="V42">
        <f>IF($A42="","",公式!$D$21)</f>
        <v>0.15</v>
      </c>
      <c r="W42">
        <f>IF($A42="","",公式!$C$20)</f>
        <v>0</v>
      </c>
      <c r="X42">
        <f>IF($A42="","",公式!$D$20+公式!$E$20*公式!$F$20)</f>
        <v>0.12000000000000001</v>
      </c>
      <c r="Y42">
        <f>IF($A42="","",公式!$C$19)</f>
        <v>0</v>
      </c>
      <c r="Z42">
        <f>IF($A42="","",公式!$D$19+公式!$E$19*公式!$F$19)</f>
        <v>0.12000000000000001</v>
      </c>
      <c r="AA42">
        <f>IF($A42="","",VLOOKUP($A42,[2]FishData!$B:$BF,57-1,FALSE))</f>
        <v>6.5335999999999999</v>
      </c>
      <c r="AB42">
        <f>IF($A42="","",VLOOKUP($A42,[2]FishData!$B:$BF,58-1,FALSE))</f>
        <v>2</v>
      </c>
    </row>
    <row r="43" spans="1:28">
      <c r="A43" t="str">
        <f>IF([2]FishData!B42="","",[2]FishData!B42)</f>
        <v>Fish_01_03_09</v>
      </c>
      <c r="B43" t="str">
        <f>IF($A43="","",VLOOKUP(A43,[3]Sheet1!$A:$B,2,FALSE))</f>
        <v>欧鲽</v>
      </c>
      <c r="C43">
        <f t="shared" si="0"/>
        <v>221</v>
      </c>
      <c r="D43" s="1">
        <f t="shared" si="1"/>
        <v>2.21</v>
      </c>
      <c r="E43" s="1">
        <f t="shared" si="2"/>
        <v>1.47</v>
      </c>
      <c r="F43" s="1">
        <f t="shared" si="3"/>
        <v>3.68</v>
      </c>
      <c r="G43" s="2">
        <f t="shared" si="4"/>
        <v>2.2092786096709758</v>
      </c>
      <c r="H43" s="2">
        <f t="shared" si="5"/>
        <v>1.471978820163709</v>
      </c>
      <c r="I43" s="2">
        <f t="shared" si="6"/>
        <v>3.6812574298346847</v>
      </c>
      <c r="J43" s="2">
        <f t="shared" si="7"/>
        <v>2.5008902162228575</v>
      </c>
      <c r="K43">
        <f t="shared" si="8"/>
        <v>0.10814229292610726</v>
      </c>
      <c r="L43">
        <f t="shared" si="9"/>
        <v>0.27045200233880795</v>
      </c>
      <c r="M43">
        <f>IF($A43="","",VLOOKUP($A43,[2]FishData!$B:$BF,50-1,FALSE))</f>
        <v>0.14399999999999999</v>
      </c>
      <c r="N43">
        <f>IF($M43="","",$M43/公式!$C$15)</f>
        <v>0.10814229292610726</v>
      </c>
      <c r="O43">
        <f t="shared" si="10"/>
        <v>0</v>
      </c>
      <c r="P43">
        <f t="shared" si="11"/>
        <v>0.74</v>
      </c>
      <c r="Q43">
        <f>IF($A43="","",公式!$C$23)</f>
        <v>0</v>
      </c>
      <c r="R43">
        <f>IF($A43="","",公式!$D$23)</f>
        <v>0.2</v>
      </c>
      <c r="S43">
        <f>IF($A43="","",公式!$C$22)</f>
        <v>0</v>
      </c>
      <c r="T43">
        <f>IF($A43="","",公式!$D$22)</f>
        <v>0.15</v>
      </c>
      <c r="U43">
        <f>IF($A43="","",公式!$C$21)</f>
        <v>0</v>
      </c>
      <c r="V43">
        <f>IF($A43="","",公式!$D$21)</f>
        <v>0.15</v>
      </c>
      <c r="W43">
        <f>IF($A43="","",公式!$C$20)</f>
        <v>0</v>
      </c>
      <c r="X43">
        <f>IF($A43="","",公式!$D$20+公式!$E$20*公式!$F$20)</f>
        <v>0.12000000000000001</v>
      </c>
      <c r="Y43">
        <f>IF($A43="","",公式!$C$19)</f>
        <v>0</v>
      </c>
      <c r="Z43">
        <f>IF($A43="","",公式!$D$19+公式!$E$19*公式!$F$19)</f>
        <v>0.12000000000000001</v>
      </c>
      <c r="AA43">
        <f>IF($A43="","",VLOOKUP($A43,[2]FishData!$B:$BF,57-1,FALSE))</f>
        <v>5.4446000000000003</v>
      </c>
      <c r="AB43">
        <f>IF($A43="","",VLOOKUP($A43,[2]FishData!$B:$BF,58-1,FALSE))</f>
        <v>2.5</v>
      </c>
    </row>
    <row r="44" spans="1:28">
      <c r="A44" t="str">
        <f>IF([2]FishData!B43="","",[2]FishData!B43)</f>
        <v>Fish_01_03_10</v>
      </c>
      <c r="B44" t="str">
        <f>IF($A44="","",VLOOKUP(A44,[3]Sheet1!$A:$B,2,FALSE))</f>
        <v>斑纹小丑鱼</v>
      </c>
      <c r="C44">
        <f t="shared" si="0"/>
        <v>102</v>
      </c>
      <c r="D44" s="1">
        <f t="shared" si="1"/>
        <v>1.02</v>
      </c>
      <c r="E44" s="1">
        <f t="shared" si="2"/>
        <v>0.68</v>
      </c>
      <c r="F44" s="1">
        <f t="shared" si="3"/>
        <v>1.7</v>
      </c>
      <c r="G44" s="2">
        <f t="shared" si="4"/>
        <v>1.0187229144593943</v>
      </c>
      <c r="H44" s="2">
        <f t="shared" si="5"/>
        <v>0.67874578929771034</v>
      </c>
      <c r="I44" s="2">
        <f t="shared" si="6"/>
        <v>1.6974687037571046</v>
      </c>
      <c r="J44" s="2">
        <f t="shared" si="7"/>
        <v>2.500890216222857</v>
      </c>
      <c r="K44">
        <f t="shared" si="8"/>
        <v>0.12466403212315144</v>
      </c>
      <c r="L44">
        <f t="shared" si="9"/>
        <v>0.31177105825168139</v>
      </c>
      <c r="M44">
        <f>IF($A44="","",VLOOKUP($A44,[2]FishData!$B:$BF,50-1,FALSE))</f>
        <v>0.16600000000000001</v>
      </c>
      <c r="N44">
        <f>IF($M44="","",$M44/公式!$C$15)</f>
        <v>0.12466403212315144</v>
      </c>
      <c r="O44">
        <f t="shared" si="10"/>
        <v>0</v>
      </c>
      <c r="P44">
        <f t="shared" si="11"/>
        <v>0.74</v>
      </c>
      <c r="Q44">
        <f>IF($A44="","",公式!$C$23)</f>
        <v>0</v>
      </c>
      <c r="R44">
        <f>IF($A44="","",公式!$D$23)</f>
        <v>0.2</v>
      </c>
      <c r="S44">
        <f>IF($A44="","",公式!$C$22)</f>
        <v>0</v>
      </c>
      <c r="T44">
        <f>IF($A44="","",公式!$D$22)</f>
        <v>0.15</v>
      </c>
      <c r="U44">
        <f>IF($A44="","",公式!$C$21)</f>
        <v>0</v>
      </c>
      <c r="V44">
        <f>IF($A44="","",公式!$D$21)</f>
        <v>0.15</v>
      </c>
      <c r="W44">
        <f>IF($A44="","",公式!$C$20)</f>
        <v>0</v>
      </c>
      <c r="X44">
        <f>IF($A44="","",公式!$D$20+公式!$E$20*公式!$F$20)</f>
        <v>0.12000000000000001</v>
      </c>
      <c r="Y44">
        <f>IF($A44="","",公式!$C$19)</f>
        <v>0</v>
      </c>
      <c r="Z44">
        <f>IF($A44="","",公式!$D$19+公式!$E$19*公式!$F$19)</f>
        <v>0.12000000000000001</v>
      </c>
      <c r="AA44">
        <f>IF($A44="","",VLOOKUP($A44,[2]FishData!$B:$BF,57-1,FALSE))</f>
        <v>5.4446000000000003</v>
      </c>
      <c r="AB44">
        <f>IF($A44="","",VLOOKUP($A44,[2]FishData!$B:$BF,58-1,FALSE))</f>
        <v>1</v>
      </c>
    </row>
    <row r="45" spans="1:28">
      <c r="A45" t="str">
        <f>IF([2]FishData!B44="","",[2]FishData!B44)</f>
        <v>Fish_01_03_11</v>
      </c>
      <c r="B45" t="str">
        <f>IF($A45="","",VLOOKUP(A45,[3]Sheet1!$A:$B,2,FALSE))</f>
        <v>条纹石斑鱼</v>
      </c>
      <c r="C45">
        <f t="shared" si="0"/>
        <v>284</v>
      </c>
      <c r="D45" s="1">
        <f t="shared" si="1"/>
        <v>2.84</v>
      </c>
      <c r="E45" s="1">
        <f t="shared" si="2"/>
        <v>1.9</v>
      </c>
      <c r="F45" s="1">
        <f t="shared" si="3"/>
        <v>4.74</v>
      </c>
      <c r="G45" s="2">
        <f t="shared" si="4"/>
        <v>2.8444462099513808</v>
      </c>
      <c r="H45" s="2">
        <f t="shared" si="5"/>
        <v>1.8951727309607755</v>
      </c>
      <c r="I45" s="2">
        <f t="shared" si="6"/>
        <v>4.7396189409121563</v>
      </c>
      <c r="J45" s="2">
        <f t="shared" si="7"/>
        <v>2.500890216222857</v>
      </c>
      <c r="K45">
        <f t="shared" si="8"/>
        <v>0.23205533690393851</v>
      </c>
      <c r="L45">
        <f t="shared" si="9"/>
        <v>0.58034492168535867</v>
      </c>
      <c r="M45">
        <f>IF($A45="","",VLOOKUP($A45,[2]FishData!$B:$BF,50-1,FALSE))</f>
        <v>0.309</v>
      </c>
      <c r="N45">
        <f>IF($M45="","",$M45/公式!$C$15)</f>
        <v>0.23205533690393851</v>
      </c>
      <c r="O45">
        <f t="shared" si="10"/>
        <v>0</v>
      </c>
      <c r="P45">
        <f t="shared" si="11"/>
        <v>0.74</v>
      </c>
      <c r="Q45">
        <f>IF($A45="","",公式!$C$23)</f>
        <v>0</v>
      </c>
      <c r="R45">
        <f>IF($A45="","",公式!$D$23)</f>
        <v>0.2</v>
      </c>
      <c r="S45">
        <f>IF($A45="","",公式!$C$22)</f>
        <v>0</v>
      </c>
      <c r="T45">
        <f>IF($A45="","",公式!$D$22)</f>
        <v>0.15</v>
      </c>
      <c r="U45">
        <f>IF($A45="","",公式!$C$21)</f>
        <v>0</v>
      </c>
      <c r="V45">
        <f>IF($A45="","",公式!$D$21)</f>
        <v>0.15</v>
      </c>
      <c r="W45">
        <f>IF($A45="","",公式!$C$20)</f>
        <v>0</v>
      </c>
      <c r="X45">
        <f>IF($A45="","",公式!$D$20+公式!$E$20*公式!$F$20)</f>
        <v>0.12000000000000001</v>
      </c>
      <c r="Y45">
        <f>IF($A45="","",公式!$C$19)</f>
        <v>0</v>
      </c>
      <c r="Z45">
        <f>IF($A45="","",公式!$D$19+公式!$E$19*公式!$F$19)</f>
        <v>0.12000000000000001</v>
      </c>
      <c r="AA45">
        <f>IF($A45="","",VLOOKUP($A45,[2]FishData!$B:$BF,57-1,FALSE))</f>
        <v>5.4446000000000003</v>
      </c>
      <c r="AB45">
        <f>IF($A45="","",VLOOKUP($A45,[2]FishData!$B:$BF,58-1,FALSE))</f>
        <v>1.5</v>
      </c>
    </row>
    <row r="46" spans="1:28">
      <c r="A46" t="str">
        <f>IF([2]FishData!B45="","",[2]FishData!B45)</f>
        <v>Fish_01_03_12</v>
      </c>
      <c r="B46" t="str">
        <f>IF($A46="","",VLOOKUP(A46,[3]Sheet1!$A:$B,2,FALSE))</f>
        <v>七彩鹦嘴鱼</v>
      </c>
      <c r="C46">
        <f t="shared" si="0"/>
        <v>325</v>
      </c>
      <c r="D46" s="1">
        <f t="shared" si="1"/>
        <v>3.25</v>
      </c>
      <c r="E46" s="1">
        <f t="shared" si="2"/>
        <v>2.17</v>
      </c>
      <c r="F46" s="1">
        <f t="shared" si="3"/>
        <v>5.41</v>
      </c>
      <c r="G46" s="2">
        <f t="shared" si="4"/>
        <v>3.2494806217243921</v>
      </c>
      <c r="H46" s="2">
        <f t="shared" si="5"/>
        <v>2.1650355146574558</v>
      </c>
      <c r="I46" s="2">
        <f t="shared" si="6"/>
        <v>5.4145161363818479</v>
      </c>
      <c r="J46" s="2">
        <f t="shared" si="7"/>
        <v>2.5008902162228566</v>
      </c>
      <c r="K46">
        <f t="shared" si="8"/>
        <v>0.26509881529802687</v>
      </c>
      <c r="L46">
        <f t="shared" si="9"/>
        <v>0.66298303351110555</v>
      </c>
      <c r="M46">
        <f>IF($A46="","",VLOOKUP($A46,[2]FishData!$B:$BF,50-1,FALSE))</f>
        <v>0.35299999999999998</v>
      </c>
      <c r="N46">
        <f>IF($M46="","",$M46/公式!$C$15)</f>
        <v>0.26509881529802687</v>
      </c>
      <c r="O46">
        <f t="shared" si="10"/>
        <v>0</v>
      </c>
      <c r="P46">
        <f t="shared" si="11"/>
        <v>0.74</v>
      </c>
      <c r="Q46">
        <f>IF($A46="","",公式!$C$23)</f>
        <v>0</v>
      </c>
      <c r="R46">
        <f>IF($A46="","",公式!$D$23)</f>
        <v>0.2</v>
      </c>
      <c r="S46">
        <f>IF($A46="","",公式!$C$22)</f>
        <v>0</v>
      </c>
      <c r="T46">
        <f>IF($A46="","",公式!$D$22)</f>
        <v>0.15</v>
      </c>
      <c r="U46">
        <f>IF($A46="","",公式!$C$21)</f>
        <v>0</v>
      </c>
      <c r="V46">
        <f>IF($A46="","",公式!$D$21)</f>
        <v>0.15</v>
      </c>
      <c r="W46">
        <f>IF($A46="","",公式!$C$20)</f>
        <v>0</v>
      </c>
      <c r="X46">
        <f>IF($A46="","",公式!$D$20+公式!$E$20*公式!$F$20)</f>
        <v>0.12000000000000001</v>
      </c>
      <c r="Y46">
        <f>IF($A46="","",公式!$C$19)</f>
        <v>0</v>
      </c>
      <c r="Z46">
        <f>IF($A46="","",公式!$D$19+公式!$E$19*公式!$F$19)</f>
        <v>0.12000000000000001</v>
      </c>
      <c r="AA46">
        <f>IF($A46="","",VLOOKUP($A46,[2]FishData!$B:$BF,57-1,FALSE))</f>
        <v>5.4446000000000003</v>
      </c>
      <c r="AB46">
        <f>IF($A46="","",VLOOKUP($A46,[2]FishData!$B:$BF,58-1,FALSE))</f>
        <v>1.5</v>
      </c>
    </row>
    <row r="47" spans="1:28">
      <c r="A47" t="str">
        <f>IF([2]FishData!B46="","",[2]FishData!B46)</f>
        <v>Fish_01_03_13</v>
      </c>
      <c r="B47" t="str">
        <f>IF($A47="","",VLOOKUP(A47,[3]Sheet1!$A:$B,2,FALSE))</f>
        <v>点带石斑鱼</v>
      </c>
      <c r="C47">
        <f t="shared" si="0"/>
        <v>771</v>
      </c>
      <c r="D47" s="1">
        <f t="shared" si="1"/>
        <v>7.71</v>
      </c>
      <c r="E47" s="1">
        <f t="shared" si="2"/>
        <v>5.14</v>
      </c>
      <c r="F47" s="1">
        <f t="shared" si="3"/>
        <v>12.85</v>
      </c>
      <c r="G47" s="2">
        <f t="shared" si="4"/>
        <v>7.714064478767825</v>
      </c>
      <c r="H47" s="2">
        <f t="shared" si="5"/>
        <v>5.1396593804049511</v>
      </c>
      <c r="I47" s="2">
        <f t="shared" si="6"/>
        <v>12.853723859172776</v>
      </c>
      <c r="J47" s="2">
        <f t="shared" si="7"/>
        <v>2.5008902162228575</v>
      </c>
      <c r="K47">
        <f t="shared" si="8"/>
        <v>0.31466403288915934</v>
      </c>
      <c r="L47">
        <f t="shared" si="9"/>
        <v>0.78694020124972597</v>
      </c>
      <c r="M47">
        <f>IF($A47="","",VLOOKUP($A47,[2]FishData!$B:$BF,50-1,FALSE))</f>
        <v>0.41899999999999998</v>
      </c>
      <c r="N47">
        <f>IF($M47="","",$M47/公式!$C$15)</f>
        <v>0.31466403288915934</v>
      </c>
      <c r="O47">
        <f t="shared" si="10"/>
        <v>0</v>
      </c>
      <c r="P47">
        <f t="shared" si="11"/>
        <v>0.74</v>
      </c>
      <c r="Q47">
        <f>IF($A47="","",公式!$C$23)</f>
        <v>0</v>
      </c>
      <c r="R47">
        <f>IF($A47="","",公式!$D$23)</f>
        <v>0.2</v>
      </c>
      <c r="S47">
        <f>IF($A47="","",公式!$C$22)</f>
        <v>0</v>
      </c>
      <c r="T47">
        <f>IF($A47="","",公式!$D$22)</f>
        <v>0.15</v>
      </c>
      <c r="U47">
        <f>IF($A47="","",公式!$C$21)</f>
        <v>0</v>
      </c>
      <c r="V47">
        <f>IF($A47="","",公式!$D$21)</f>
        <v>0.15</v>
      </c>
      <c r="W47">
        <f>IF($A47="","",公式!$C$20)</f>
        <v>0</v>
      </c>
      <c r="X47">
        <f>IF($A47="","",公式!$D$20+公式!$E$20*公式!$F$20)</f>
        <v>0.12000000000000001</v>
      </c>
      <c r="Y47">
        <f>IF($A47="","",公式!$C$19)</f>
        <v>0</v>
      </c>
      <c r="Z47">
        <f>IF($A47="","",公式!$D$19+公式!$E$19*公式!$F$19)</f>
        <v>0.12000000000000001</v>
      </c>
      <c r="AA47">
        <f>IF($A47="","",VLOOKUP($A47,[2]FishData!$B:$BF,57-1,FALSE))</f>
        <v>5.4446000000000003</v>
      </c>
      <c r="AB47">
        <f>IF($A47="","",VLOOKUP($A47,[2]FishData!$B:$BF,58-1,FALSE))</f>
        <v>3</v>
      </c>
    </row>
    <row r="48" spans="1:28">
      <c r="A48" t="str">
        <f>IF([2]FishData!B47="","",[2]FishData!B47)</f>
        <v>Fish_01_03_14</v>
      </c>
      <c r="B48" t="str">
        <f>IF($A48="","",VLOOKUP(A48,[3]Sheet1!$A:$B,2,FALSE))</f>
        <v>金钱斑</v>
      </c>
      <c r="C48">
        <f t="shared" si="0"/>
        <v>284</v>
      </c>
      <c r="D48" s="1">
        <f t="shared" si="1"/>
        <v>2.84</v>
      </c>
      <c r="E48" s="1">
        <f t="shared" si="2"/>
        <v>1.9</v>
      </c>
      <c r="F48" s="1">
        <f t="shared" si="3"/>
        <v>4.74</v>
      </c>
      <c r="G48" s="2">
        <f t="shared" si="4"/>
        <v>2.8444462099513808</v>
      </c>
      <c r="H48" s="2">
        <f t="shared" si="5"/>
        <v>1.8951727309607755</v>
      </c>
      <c r="I48" s="2">
        <f t="shared" si="6"/>
        <v>4.7396189409121563</v>
      </c>
      <c r="J48" s="2">
        <f t="shared" si="7"/>
        <v>2.500890216222857</v>
      </c>
      <c r="K48">
        <f t="shared" si="8"/>
        <v>0.23205533690393851</v>
      </c>
      <c r="L48">
        <f t="shared" si="9"/>
        <v>0.58034492168535867</v>
      </c>
      <c r="M48">
        <f>IF($A48="","",VLOOKUP($A48,[2]FishData!$B:$BF,50-1,FALSE))</f>
        <v>0.309</v>
      </c>
      <c r="N48">
        <f>IF($M48="","",$M48/公式!$C$15)</f>
        <v>0.23205533690393851</v>
      </c>
      <c r="O48">
        <f t="shared" si="10"/>
        <v>0</v>
      </c>
      <c r="P48">
        <f t="shared" si="11"/>
        <v>0.74</v>
      </c>
      <c r="Q48">
        <f>IF($A48="","",公式!$C$23)</f>
        <v>0</v>
      </c>
      <c r="R48">
        <f>IF($A48="","",公式!$D$23)</f>
        <v>0.2</v>
      </c>
      <c r="S48">
        <f>IF($A48="","",公式!$C$22)</f>
        <v>0</v>
      </c>
      <c r="T48">
        <f>IF($A48="","",公式!$D$22)</f>
        <v>0.15</v>
      </c>
      <c r="U48">
        <f>IF($A48="","",公式!$C$21)</f>
        <v>0</v>
      </c>
      <c r="V48">
        <f>IF($A48="","",公式!$D$21)</f>
        <v>0.15</v>
      </c>
      <c r="W48">
        <f>IF($A48="","",公式!$C$20)</f>
        <v>0</v>
      </c>
      <c r="X48">
        <f>IF($A48="","",公式!$D$20+公式!$E$20*公式!$F$20)</f>
        <v>0.12000000000000001</v>
      </c>
      <c r="Y48">
        <f>IF($A48="","",公式!$C$19)</f>
        <v>0</v>
      </c>
      <c r="Z48">
        <f>IF($A48="","",公式!$D$19+公式!$E$19*公式!$F$19)</f>
        <v>0.12000000000000001</v>
      </c>
      <c r="AA48">
        <f>IF($A48="","",VLOOKUP($A48,[2]FishData!$B:$BF,57-1,FALSE))</f>
        <v>5.4446000000000003</v>
      </c>
      <c r="AB48">
        <f>IF($A48="","",VLOOKUP($A48,[2]FishData!$B:$BF,58-1,FALSE))</f>
        <v>1.5</v>
      </c>
    </row>
    <row r="49" spans="1:28">
      <c r="A49" t="str">
        <f>IF([2]FishData!B48="","",[2]FishData!B48)</f>
        <v>Fish_02_01_01</v>
      </c>
      <c r="B49" t="str">
        <f>IF($A49="","",VLOOKUP(A49,[3]Sheet1!$A:$B,2,FALSE))</f>
        <v>大口鲶鱼</v>
      </c>
      <c r="C49">
        <f t="shared" si="0"/>
        <v>163</v>
      </c>
      <c r="D49" s="1">
        <f t="shared" si="1"/>
        <v>1.63</v>
      </c>
      <c r="E49" s="1">
        <f t="shared" si="2"/>
        <v>1.0900000000000001</v>
      </c>
      <c r="F49" s="1">
        <f t="shared" si="3"/>
        <v>2.72</v>
      </c>
      <c r="G49" s="2">
        <f t="shared" si="4"/>
        <v>1.6324114171457764</v>
      </c>
      <c r="H49" s="2">
        <f t="shared" si="5"/>
        <v>1.0876287948987406</v>
      </c>
      <c r="I49" s="2">
        <f t="shared" si="6"/>
        <v>2.7200402120445171</v>
      </c>
      <c r="J49" s="2">
        <f t="shared" si="7"/>
        <v>2.500890216222857</v>
      </c>
      <c r="K49">
        <f t="shared" si="8"/>
        <v>9.9881423327585192E-2</v>
      </c>
      <c r="L49">
        <f t="shared" si="9"/>
        <v>0.24979247438237126</v>
      </c>
      <c r="M49">
        <f>IF($A49="","",VLOOKUP($A49,[2]FishData!$B:$BF,50-1,FALSE))</f>
        <v>0.13300000000000001</v>
      </c>
      <c r="N49">
        <f>IF($M49="","",$M49/公式!$C$15)</f>
        <v>9.9881423327585192E-2</v>
      </c>
      <c r="O49">
        <f t="shared" si="10"/>
        <v>0</v>
      </c>
      <c r="P49">
        <f t="shared" si="11"/>
        <v>0.74</v>
      </c>
      <c r="Q49">
        <f>IF($A49="","",公式!$C$23)</f>
        <v>0</v>
      </c>
      <c r="R49">
        <f>IF($A49="","",公式!$D$23)</f>
        <v>0.2</v>
      </c>
      <c r="S49">
        <f>IF($A49="","",公式!$C$22)</f>
        <v>0</v>
      </c>
      <c r="T49">
        <f>IF($A49="","",公式!$D$22)</f>
        <v>0.15</v>
      </c>
      <c r="U49">
        <f>IF($A49="","",公式!$C$21)</f>
        <v>0</v>
      </c>
      <c r="V49">
        <f>IF($A49="","",公式!$D$21)</f>
        <v>0.15</v>
      </c>
      <c r="W49">
        <f>IF($A49="","",公式!$C$20)</f>
        <v>0</v>
      </c>
      <c r="X49">
        <f>IF($A49="","",公式!$D$20+公式!$E$20*公式!$F$20)</f>
        <v>0.12000000000000001</v>
      </c>
      <c r="Y49">
        <f>IF($A49="","",公式!$C$19)</f>
        <v>0</v>
      </c>
      <c r="Z49">
        <f>IF($A49="","",公式!$D$19+公式!$E$19*公式!$F$19)</f>
        <v>0.12000000000000001</v>
      </c>
      <c r="AA49">
        <f>IF($A49="","",VLOOKUP($A49,[2]FishData!$B:$BF,57-1,FALSE))</f>
        <v>5.4446000000000003</v>
      </c>
      <c r="AB49">
        <f>IF($A49="","",VLOOKUP($A49,[2]FishData!$B:$BF,58-1,FALSE))</f>
        <v>2</v>
      </c>
    </row>
    <row r="50" spans="1:28">
      <c r="A50" t="str">
        <f>IF([2]FishData!B49="","",[2]FishData!B49)</f>
        <v>Fish_02_01_02</v>
      </c>
      <c r="B50" t="str">
        <f>IF($A50="","",VLOOKUP(A50,[3]Sheet1!$A:$B,2,FALSE))</f>
        <v>三道鳞</v>
      </c>
      <c r="C50">
        <f t="shared" si="0"/>
        <v>495</v>
      </c>
      <c r="D50" s="1">
        <f t="shared" si="1"/>
        <v>4.95</v>
      </c>
      <c r="E50" s="1">
        <f t="shared" si="2"/>
        <v>3.3</v>
      </c>
      <c r="F50" s="1">
        <f t="shared" si="3"/>
        <v>8.25</v>
      </c>
      <c r="G50" s="2">
        <f t="shared" si="4"/>
        <v>4.9487840856629859</v>
      </c>
      <c r="H50" s="2">
        <f t="shared" si="5"/>
        <v>3.2972325571667089</v>
      </c>
      <c r="I50" s="2">
        <f t="shared" si="6"/>
        <v>8.2460166428296944</v>
      </c>
      <c r="J50" s="2">
        <f t="shared" si="7"/>
        <v>2.500890216222857</v>
      </c>
      <c r="K50">
        <f t="shared" si="8"/>
        <v>0.50466403365516732</v>
      </c>
      <c r="L50">
        <f t="shared" si="9"/>
        <v>1.2621093442477704</v>
      </c>
      <c r="M50">
        <f>IF($A50="","",VLOOKUP($A50,[2]FishData!$B:$BF,50-1,FALSE))</f>
        <v>0.67200000000000004</v>
      </c>
      <c r="N50">
        <f>IF($M50="","",$M50/公式!$C$15)</f>
        <v>0.50466403365516732</v>
      </c>
      <c r="O50">
        <f t="shared" si="10"/>
        <v>0</v>
      </c>
      <c r="P50">
        <f t="shared" si="11"/>
        <v>0.74</v>
      </c>
      <c r="Q50">
        <f>IF($A50="","",公式!$C$23)</f>
        <v>0</v>
      </c>
      <c r="R50">
        <f>IF($A50="","",公式!$D$23)</f>
        <v>0.2</v>
      </c>
      <c r="S50">
        <f>IF($A50="","",公式!$C$22)</f>
        <v>0</v>
      </c>
      <c r="T50">
        <f>IF($A50="","",公式!$D$22)</f>
        <v>0.15</v>
      </c>
      <c r="U50">
        <f>IF($A50="","",公式!$C$21)</f>
        <v>0</v>
      </c>
      <c r="V50">
        <f>IF($A50="","",公式!$D$21)</f>
        <v>0.15</v>
      </c>
      <c r="W50">
        <f>IF($A50="","",公式!$C$20)</f>
        <v>0</v>
      </c>
      <c r="X50">
        <f>IF($A50="","",公式!$D$20+公式!$E$20*公式!$F$20)</f>
        <v>0.12000000000000001</v>
      </c>
      <c r="Y50">
        <f>IF($A50="","",公式!$C$19)</f>
        <v>0</v>
      </c>
      <c r="Z50">
        <f>IF($A50="","",公式!$D$19+公式!$E$19*公式!$F$19)</f>
        <v>0.12000000000000001</v>
      </c>
      <c r="AA50">
        <f>IF($A50="","",VLOOKUP($A50,[2]FishData!$B:$BF,57-1,FALSE))</f>
        <v>5.4446000000000003</v>
      </c>
      <c r="AB50">
        <f>IF($A50="","",VLOOKUP($A50,[2]FishData!$B:$BF,58-1,FALSE))</f>
        <v>1.2</v>
      </c>
    </row>
    <row r="51" spans="1:28">
      <c r="A51" t="str">
        <f>IF([2]FishData!B50="","",[2]FishData!B50)</f>
        <v>Fish_02_01_03</v>
      </c>
      <c r="B51" t="str">
        <f>IF($A51="","",VLOOKUP(A51,[3]Sheet1!$A:$B,2,FALSE))</f>
        <v>野嘴鲈鱼</v>
      </c>
      <c r="C51">
        <f t="shared" si="0"/>
        <v>244</v>
      </c>
      <c r="D51" s="1">
        <f t="shared" si="1"/>
        <v>2.44</v>
      </c>
      <c r="E51" s="1">
        <f t="shared" si="2"/>
        <v>1.63</v>
      </c>
      <c r="F51" s="1">
        <f t="shared" si="3"/>
        <v>4.0599999999999996</v>
      </c>
      <c r="G51" s="2">
        <f t="shared" si="4"/>
        <v>2.4394117981783698</v>
      </c>
      <c r="H51" s="2">
        <f t="shared" si="5"/>
        <v>1.6253099472640957</v>
      </c>
      <c r="I51" s="2">
        <f t="shared" si="6"/>
        <v>4.0647217454424656</v>
      </c>
      <c r="J51" s="2">
        <f t="shared" si="7"/>
        <v>2.5008902162228575</v>
      </c>
      <c r="K51">
        <f t="shared" si="8"/>
        <v>0.1990118585098502</v>
      </c>
      <c r="L51">
        <f t="shared" si="9"/>
        <v>0.49770680985961196</v>
      </c>
      <c r="M51">
        <f>IF($A51="","",VLOOKUP($A51,[2]FishData!$B:$BF,50-1,FALSE))</f>
        <v>0.26500000000000001</v>
      </c>
      <c r="N51">
        <f>IF($M51="","",$M51/公式!$C$15)</f>
        <v>0.1990118585098502</v>
      </c>
      <c r="O51">
        <f t="shared" si="10"/>
        <v>0</v>
      </c>
      <c r="P51">
        <f t="shared" si="11"/>
        <v>0.74</v>
      </c>
      <c r="Q51">
        <f>IF($A51="","",公式!$C$23)</f>
        <v>0</v>
      </c>
      <c r="R51">
        <f>IF($A51="","",公式!$D$23)</f>
        <v>0.2</v>
      </c>
      <c r="S51">
        <f>IF($A51="","",公式!$C$22)</f>
        <v>0</v>
      </c>
      <c r="T51">
        <f>IF($A51="","",公式!$D$22)</f>
        <v>0.15</v>
      </c>
      <c r="U51">
        <f>IF($A51="","",公式!$C$21)</f>
        <v>0</v>
      </c>
      <c r="V51">
        <f>IF($A51="","",公式!$D$21)</f>
        <v>0.15</v>
      </c>
      <c r="W51">
        <f>IF($A51="","",公式!$C$20)</f>
        <v>0</v>
      </c>
      <c r="X51">
        <f>IF($A51="","",公式!$D$20+公式!$E$20*公式!$F$20)</f>
        <v>0.12000000000000001</v>
      </c>
      <c r="Y51">
        <f>IF($A51="","",公式!$C$19)</f>
        <v>0</v>
      </c>
      <c r="Z51">
        <f>IF($A51="","",公式!$D$19+公式!$E$19*公式!$F$19)</f>
        <v>0.12000000000000001</v>
      </c>
      <c r="AA51">
        <f>IF($A51="","",VLOOKUP($A51,[2]FishData!$B:$BF,57-1,FALSE))</f>
        <v>5.4446000000000003</v>
      </c>
      <c r="AB51">
        <f>IF($A51="","",VLOOKUP($A51,[2]FishData!$B:$BF,58-1,FALSE))</f>
        <v>1.5</v>
      </c>
    </row>
    <row r="52" spans="1:28">
      <c r="A52" t="str">
        <f>IF([2]FishData!B51="","",[2]FishData!B51)</f>
        <v>Fish_02_01_04</v>
      </c>
      <c r="B52" t="str">
        <f>IF($A52="","",VLOOKUP(A52,[3]Sheet1!$A:$B,2,FALSE))</f>
        <v>金鳟鱼</v>
      </c>
      <c r="C52">
        <f t="shared" si="0"/>
        <v>269</v>
      </c>
      <c r="D52" s="1">
        <f t="shared" si="1"/>
        <v>2.69</v>
      </c>
      <c r="E52" s="1">
        <f t="shared" si="2"/>
        <v>1.79</v>
      </c>
      <c r="F52" s="1">
        <f t="shared" si="3"/>
        <v>4.4800000000000004</v>
      </c>
      <c r="G52" s="2">
        <f t="shared" si="4"/>
        <v>2.6879556417663517</v>
      </c>
      <c r="H52" s="2">
        <f t="shared" si="5"/>
        <v>1.790907564532513</v>
      </c>
      <c r="I52" s="2">
        <f t="shared" si="6"/>
        <v>4.4788632062988647</v>
      </c>
      <c r="J52" s="2">
        <f t="shared" si="7"/>
        <v>2.5008902162228561</v>
      </c>
      <c r="K52">
        <f t="shared" si="8"/>
        <v>0.4385770768669906</v>
      </c>
      <c r="L52">
        <f t="shared" si="9"/>
        <v>1.0968331205962765</v>
      </c>
      <c r="M52">
        <f>IF($A52="","",VLOOKUP($A52,[2]FishData!$B:$BF,50-1,FALSE))</f>
        <v>0.58399999999999996</v>
      </c>
      <c r="N52">
        <f>IF($M52="","",$M52/公式!$C$15)</f>
        <v>0.4385770768669906</v>
      </c>
      <c r="O52">
        <f t="shared" si="10"/>
        <v>0</v>
      </c>
      <c r="P52">
        <f t="shared" si="11"/>
        <v>0.74</v>
      </c>
      <c r="Q52">
        <f>IF($A52="","",公式!$C$23)</f>
        <v>0</v>
      </c>
      <c r="R52">
        <f>IF($A52="","",公式!$D$23)</f>
        <v>0.2</v>
      </c>
      <c r="S52">
        <f>IF($A52="","",公式!$C$22)</f>
        <v>0</v>
      </c>
      <c r="T52">
        <f>IF($A52="","",公式!$D$22)</f>
        <v>0.15</v>
      </c>
      <c r="U52">
        <f>IF($A52="","",公式!$C$21)</f>
        <v>0</v>
      </c>
      <c r="V52">
        <f>IF($A52="","",公式!$D$21)</f>
        <v>0.15</v>
      </c>
      <c r="W52">
        <f>IF($A52="","",公式!$C$20)</f>
        <v>0</v>
      </c>
      <c r="X52">
        <f>IF($A52="","",公式!$D$20+公式!$E$20*公式!$F$20)</f>
        <v>0.12000000000000001</v>
      </c>
      <c r="Y52">
        <f>IF($A52="","",公式!$C$19)</f>
        <v>0</v>
      </c>
      <c r="Z52">
        <f>IF($A52="","",公式!$D$19+公式!$E$19*公式!$F$19)</f>
        <v>0.12000000000000001</v>
      </c>
      <c r="AA52">
        <f>IF($A52="","",VLOOKUP($A52,[2]FishData!$B:$BF,57-1,FALSE))</f>
        <v>2.7223000000000002</v>
      </c>
      <c r="AB52">
        <f>IF($A52="","",VLOOKUP($A52,[2]FishData!$B:$BF,58-1,FALSE))</f>
        <v>1.5</v>
      </c>
    </row>
    <row r="53" spans="1:28">
      <c r="A53" t="str">
        <f>IF([2]FishData!B52="","",[2]FishData!B52)</f>
        <v>Fish_02_01_05</v>
      </c>
      <c r="B53" t="str">
        <f>IF($A53="","",VLOOKUP(A53,[3]Sheet1!$A:$B,2,FALSE))</f>
        <v>太阳鱼</v>
      </c>
      <c r="C53">
        <f t="shared" si="0"/>
        <v>112.00000000000001</v>
      </c>
      <c r="D53" s="1">
        <f t="shared" si="1"/>
        <v>1.1200000000000001</v>
      </c>
      <c r="E53" s="1">
        <f t="shared" si="2"/>
        <v>0.75</v>
      </c>
      <c r="F53" s="1">
        <f t="shared" si="3"/>
        <v>1.87</v>
      </c>
      <c r="G53" s="2">
        <f t="shared" si="4"/>
        <v>1.123049959916079</v>
      </c>
      <c r="H53" s="2">
        <f t="shared" si="5"/>
        <v>0.74825590024988553</v>
      </c>
      <c r="I53" s="2">
        <f t="shared" si="6"/>
        <v>1.8713058601659647</v>
      </c>
      <c r="J53" s="2">
        <f t="shared" si="7"/>
        <v>2.500890216222857</v>
      </c>
      <c r="K53">
        <f t="shared" si="8"/>
        <v>9.1620553729063109E-2</v>
      </c>
      <c r="L53">
        <f t="shared" si="9"/>
        <v>0.22913294642593449</v>
      </c>
      <c r="M53">
        <f>IF($A53="","",VLOOKUP($A53,[2]FishData!$B:$BF,50-1,FALSE))</f>
        <v>0.122</v>
      </c>
      <c r="N53">
        <f>IF($M53="","",$M53/公式!$C$15)</f>
        <v>9.1620553729063109E-2</v>
      </c>
      <c r="O53">
        <f t="shared" si="10"/>
        <v>0</v>
      </c>
      <c r="P53">
        <f t="shared" si="11"/>
        <v>0.74</v>
      </c>
      <c r="Q53">
        <f>IF($A53="","",公式!$C$23)</f>
        <v>0</v>
      </c>
      <c r="R53">
        <f>IF($A53="","",公式!$D$23)</f>
        <v>0.2</v>
      </c>
      <c r="S53">
        <f>IF($A53="","",公式!$C$22)</f>
        <v>0</v>
      </c>
      <c r="T53">
        <f>IF($A53="","",公式!$D$22)</f>
        <v>0.15</v>
      </c>
      <c r="U53">
        <f>IF($A53="","",公式!$C$21)</f>
        <v>0</v>
      </c>
      <c r="V53">
        <f>IF($A53="","",公式!$D$21)</f>
        <v>0.15</v>
      </c>
      <c r="W53">
        <f>IF($A53="","",公式!$C$20)</f>
        <v>0</v>
      </c>
      <c r="X53">
        <f>IF($A53="","",公式!$D$20+公式!$E$20*公式!$F$20)</f>
        <v>0.12000000000000001</v>
      </c>
      <c r="Y53">
        <f>IF($A53="","",公式!$C$19)</f>
        <v>0</v>
      </c>
      <c r="Z53">
        <f>IF($A53="","",公式!$D$19+公式!$E$19*公式!$F$19)</f>
        <v>0.12000000000000001</v>
      </c>
      <c r="AA53">
        <f>IF($A53="","",VLOOKUP($A53,[2]FishData!$B:$BF,57-1,FALSE))</f>
        <v>5.4446000000000003</v>
      </c>
      <c r="AB53">
        <f>IF($A53="","",VLOOKUP($A53,[2]FishData!$B:$BF,58-1,FALSE))</f>
        <v>1.5</v>
      </c>
    </row>
    <row r="54" spans="1:28">
      <c r="A54" t="str">
        <f>IF([2]FishData!B53="","",[2]FishData!B53)</f>
        <v>Fish_02_01_06</v>
      </c>
      <c r="B54" t="str">
        <f>IF($A54="","",VLOOKUP(A54,[3]Sheet1!$A:$B,2,FALSE))</f>
        <v>棕鲑</v>
      </c>
      <c r="C54">
        <f t="shared" si="0"/>
        <v>202.99999999999997</v>
      </c>
      <c r="D54" s="1">
        <f t="shared" si="1"/>
        <v>2.0299999999999998</v>
      </c>
      <c r="E54" s="1">
        <f t="shared" si="2"/>
        <v>1.36</v>
      </c>
      <c r="F54" s="1">
        <f t="shared" si="3"/>
        <v>3.39</v>
      </c>
      <c r="G54" s="2">
        <f t="shared" si="4"/>
        <v>2.0343773864053567</v>
      </c>
      <c r="H54" s="2">
        <f t="shared" si="5"/>
        <v>1.3554471635674157</v>
      </c>
      <c r="I54" s="2">
        <f t="shared" si="6"/>
        <v>3.3898245499727722</v>
      </c>
      <c r="J54" s="2">
        <f t="shared" si="7"/>
        <v>2.500890216222857</v>
      </c>
      <c r="K54">
        <f t="shared" si="8"/>
        <v>0.16596838011576187</v>
      </c>
      <c r="L54">
        <f t="shared" si="9"/>
        <v>0.41506869803386498</v>
      </c>
      <c r="M54">
        <f>IF($A54="","",VLOOKUP($A54,[2]FishData!$B:$BF,50-1,FALSE))</f>
        <v>0.221</v>
      </c>
      <c r="N54">
        <f>IF($M54="","",$M54/公式!$C$15)</f>
        <v>0.16596838011576187</v>
      </c>
      <c r="O54">
        <f t="shared" si="10"/>
        <v>0</v>
      </c>
      <c r="P54">
        <f t="shared" si="11"/>
        <v>0.74</v>
      </c>
      <c r="Q54">
        <f>IF($A54="","",公式!$C$23)</f>
        <v>0</v>
      </c>
      <c r="R54">
        <f>IF($A54="","",公式!$D$23)</f>
        <v>0.2</v>
      </c>
      <c r="S54">
        <f>IF($A54="","",公式!$C$22)</f>
        <v>0</v>
      </c>
      <c r="T54">
        <f>IF($A54="","",公式!$D$22)</f>
        <v>0.15</v>
      </c>
      <c r="U54">
        <f>IF($A54="","",公式!$C$21)</f>
        <v>0</v>
      </c>
      <c r="V54">
        <f>IF($A54="","",公式!$D$21)</f>
        <v>0.15</v>
      </c>
      <c r="W54">
        <f>IF($A54="","",公式!$C$20)</f>
        <v>0</v>
      </c>
      <c r="X54">
        <f>IF($A54="","",公式!$D$20+公式!$E$20*公式!$F$20)</f>
        <v>0.12000000000000001</v>
      </c>
      <c r="Y54">
        <f>IF($A54="","",公式!$C$19)</f>
        <v>0</v>
      </c>
      <c r="Z54">
        <f>IF($A54="","",公式!$D$19+公式!$E$19*公式!$F$19)</f>
        <v>0.12000000000000001</v>
      </c>
      <c r="AA54">
        <f>IF($A54="","",VLOOKUP($A54,[2]FishData!$B:$BF,57-1,FALSE))</f>
        <v>5.4446000000000003</v>
      </c>
      <c r="AB54">
        <f>IF($A54="","",VLOOKUP($A54,[2]FishData!$B:$BF,58-1,FALSE))</f>
        <v>1.5</v>
      </c>
    </row>
    <row r="55" spans="1:28">
      <c r="A55" t="str">
        <f>IF([2]FishData!B54="","",[2]FishData!B54)</f>
        <v>Fish_02_01_07</v>
      </c>
      <c r="B55" t="str">
        <f>IF($A55="","",VLOOKUP(A55,[3]Sheet1!$A:$B,2,FALSE))</f>
        <v>虹鳟鱼</v>
      </c>
      <c r="C55">
        <f t="shared" si="0"/>
        <v>405.99999999999994</v>
      </c>
      <c r="D55" s="1">
        <f t="shared" si="1"/>
        <v>4.0599999999999996</v>
      </c>
      <c r="E55" s="1">
        <f t="shared" si="2"/>
        <v>2.7</v>
      </c>
      <c r="F55" s="1">
        <f t="shared" si="3"/>
        <v>6.76</v>
      </c>
      <c r="G55" s="2">
        <f t="shared" si="4"/>
        <v>4.0595494452704184</v>
      </c>
      <c r="H55" s="2">
        <f t="shared" si="5"/>
        <v>2.7047610820508159</v>
      </c>
      <c r="I55" s="2">
        <f t="shared" si="6"/>
        <v>6.7643105273212338</v>
      </c>
      <c r="J55" s="2">
        <f t="shared" si="7"/>
        <v>2.500890216222857</v>
      </c>
      <c r="K55">
        <f t="shared" si="8"/>
        <v>0.33118577208620353</v>
      </c>
      <c r="L55">
        <f t="shared" si="9"/>
        <v>0.8282592571625994</v>
      </c>
      <c r="M55">
        <f>IF($A55="","",VLOOKUP($A55,[2]FishData!$B:$BF,50-1,FALSE))</f>
        <v>0.441</v>
      </c>
      <c r="N55">
        <f>IF($M55="","",$M55/公式!$C$15)</f>
        <v>0.33118577208620353</v>
      </c>
      <c r="O55">
        <f t="shared" si="10"/>
        <v>0</v>
      </c>
      <c r="P55">
        <f t="shared" si="11"/>
        <v>0.74</v>
      </c>
      <c r="Q55">
        <f>IF($A55="","",公式!$C$23)</f>
        <v>0</v>
      </c>
      <c r="R55">
        <f>IF($A55="","",公式!$D$23)</f>
        <v>0.2</v>
      </c>
      <c r="S55">
        <f>IF($A55="","",公式!$C$22)</f>
        <v>0</v>
      </c>
      <c r="T55">
        <f>IF($A55="","",公式!$D$22)</f>
        <v>0.15</v>
      </c>
      <c r="U55">
        <f>IF($A55="","",公式!$C$21)</f>
        <v>0</v>
      </c>
      <c r="V55">
        <f>IF($A55="","",公式!$D$21)</f>
        <v>0.15</v>
      </c>
      <c r="W55">
        <f>IF($A55="","",公式!$C$20)</f>
        <v>0</v>
      </c>
      <c r="X55">
        <f>IF($A55="","",公式!$D$20+公式!$E$20*公式!$F$20)</f>
        <v>0.12000000000000001</v>
      </c>
      <c r="Y55">
        <f>IF($A55="","",公式!$C$19)</f>
        <v>0</v>
      </c>
      <c r="Z55">
        <f>IF($A55="","",公式!$D$19+公式!$E$19*公式!$F$19)</f>
        <v>0.12000000000000001</v>
      </c>
      <c r="AA55">
        <f>IF($A55="","",VLOOKUP($A55,[2]FishData!$B:$BF,57-1,FALSE))</f>
        <v>5.4446000000000003</v>
      </c>
      <c r="AB55">
        <f>IF($A55="","",VLOOKUP($A55,[2]FishData!$B:$BF,58-1,FALSE))</f>
        <v>1.5</v>
      </c>
    </row>
    <row r="56" spans="1:28">
      <c r="A56" t="str">
        <f>IF([2]FishData!B55="","",[2]FishData!B55)</f>
        <v>Fish_02_01_08</v>
      </c>
      <c r="B56" t="str">
        <f>IF($A56="","",VLOOKUP(A56,[3]Sheet1!$A:$B,2,FALSE))</f>
        <v>高背鲫</v>
      </c>
      <c r="C56">
        <f t="shared" si="0"/>
        <v>41</v>
      </c>
      <c r="D56" s="1">
        <f t="shared" si="1"/>
        <v>0.41</v>
      </c>
      <c r="E56" s="1">
        <f t="shared" si="2"/>
        <v>0.28000000000000003</v>
      </c>
      <c r="F56" s="1">
        <f t="shared" si="3"/>
        <v>0.69</v>
      </c>
      <c r="G56" s="2">
        <f t="shared" si="4"/>
        <v>0.41423973931330799</v>
      </c>
      <c r="H56" s="2">
        <f t="shared" si="5"/>
        <v>0.27599602878069546</v>
      </c>
      <c r="I56" s="2">
        <f t="shared" si="6"/>
        <v>0.69023576809400344</v>
      </c>
      <c r="J56" s="2">
        <f t="shared" si="7"/>
        <v>2.5008902162228575</v>
      </c>
      <c r="K56">
        <f t="shared" si="8"/>
        <v>3.379446653940852E-2</v>
      </c>
      <c r="L56">
        <f t="shared" si="9"/>
        <v>8.4516250730877485E-2</v>
      </c>
      <c r="M56">
        <f>IF($A56="","",VLOOKUP($A56,[2]FishData!$B:$BF,50-1,FALSE))</f>
        <v>4.4999999999999998E-2</v>
      </c>
      <c r="N56">
        <f>IF($M56="","",$M56/公式!$C$15)</f>
        <v>3.379446653940852E-2</v>
      </c>
      <c r="O56">
        <f t="shared" si="10"/>
        <v>0</v>
      </c>
      <c r="P56">
        <f t="shared" si="11"/>
        <v>0.74</v>
      </c>
      <c r="Q56">
        <f>IF($A56="","",公式!$C$23)</f>
        <v>0</v>
      </c>
      <c r="R56">
        <f>IF($A56="","",公式!$D$23)</f>
        <v>0.2</v>
      </c>
      <c r="S56">
        <f>IF($A56="","",公式!$C$22)</f>
        <v>0</v>
      </c>
      <c r="T56">
        <f>IF($A56="","",公式!$D$22)</f>
        <v>0.15</v>
      </c>
      <c r="U56">
        <f>IF($A56="","",公式!$C$21)</f>
        <v>0</v>
      </c>
      <c r="V56">
        <f>IF($A56="","",公式!$D$21)</f>
        <v>0.15</v>
      </c>
      <c r="W56">
        <f>IF($A56="","",公式!$C$20)</f>
        <v>0</v>
      </c>
      <c r="X56">
        <f>IF($A56="","",公式!$D$20+公式!$E$20*公式!$F$20)</f>
        <v>0.12000000000000001</v>
      </c>
      <c r="Y56">
        <f>IF($A56="","",公式!$C$19)</f>
        <v>0</v>
      </c>
      <c r="Z56">
        <f>IF($A56="","",公式!$D$19+公式!$E$19*公式!$F$19)</f>
        <v>0.12000000000000001</v>
      </c>
      <c r="AA56">
        <f>IF($A56="","",VLOOKUP($A56,[2]FishData!$B:$BF,57-1,FALSE))</f>
        <v>5.4446000000000003</v>
      </c>
      <c r="AB56">
        <f>IF($A56="","",VLOOKUP($A56,[2]FishData!$B:$BF,58-1,FALSE))</f>
        <v>1.5</v>
      </c>
    </row>
    <row r="57" spans="1:28">
      <c r="A57" t="str">
        <f>IF([2]FishData!B56="","",[2]FishData!B56)</f>
        <v>Fish_02_01_09</v>
      </c>
      <c r="B57" t="str">
        <f>IF($A57="","",VLOOKUP(A57,[3]Sheet1!$A:$B,2,FALSE))</f>
        <v>翘嘴鱼</v>
      </c>
      <c r="C57">
        <f t="shared" si="0"/>
        <v>254</v>
      </c>
      <c r="D57" s="1">
        <f t="shared" si="1"/>
        <v>2.54</v>
      </c>
      <c r="E57" s="1">
        <f t="shared" si="2"/>
        <v>1.69</v>
      </c>
      <c r="F57" s="1">
        <f t="shared" si="3"/>
        <v>4.2300000000000004</v>
      </c>
      <c r="G57" s="2">
        <f t="shared" si="4"/>
        <v>2.5406704011216221</v>
      </c>
      <c r="H57" s="2">
        <f t="shared" si="5"/>
        <v>1.6927756431882659</v>
      </c>
      <c r="I57" s="2">
        <f t="shared" si="6"/>
        <v>4.233446044309888</v>
      </c>
      <c r="J57" s="2">
        <f t="shared" si="7"/>
        <v>2.500890216222857</v>
      </c>
      <c r="K57">
        <f t="shared" si="8"/>
        <v>0.2072727281083723</v>
      </c>
      <c r="L57">
        <f t="shared" si="9"/>
        <v>0.51836633781604868</v>
      </c>
      <c r="M57">
        <f>IF($A57="","",VLOOKUP($A57,[2]FishData!$B:$BF,50-1,FALSE))</f>
        <v>0.27600000000000002</v>
      </c>
      <c r="N57">
        <f>IF($M57="","",$M57/公式!$C$15)</f>
        <v>0.2072727281083723</v>
      </c>
      <c r="O57">
        <f t="shared" si="10"/>
        <v>0</v>
      </c>
      <c r="P57">
        <f t="shared" si="11"/>
        <v>0.74</v>
      </c>
      <c r="Q57">
        <f>IF($A57="","",公式!$C$23)</f>
        <v>0</v>
      </c>
      <c r="R57">
        <f>IF($A57="","",公式!$D$23)</f>
        <v>0.2</v>
      </c>
      <c r="S57">
        <f>IF($A57="","",公式!$C$22)</f>
        <v>0</v>
      </c>
      <c r="T57">
        <f>IF($A57="","",公式!$D$22)</f>
        <v>0.15</v>
      </c>
      <c r="U57">
        <f>IF($A57="","",公式!$C$21)</f>
        <v>0</v>
      </c>
      <c r="V57">
        <f>IF($A57="","",公式!$D$21)</f>
        <v>0.15</v>
      </c>
      <c r="W57">
        <f>IF($A57="","",公式!$C$20)</f>
        <v>0</v>
      </c>
      <c r="X57">
        <f>IF($A57="","",公式!$D$20+公式!$E$20*公式!$F$20)</f>
        <v>0.12000000000000001</v>
      </c>
      <c r="Y57">
        <f>IF($A57="","",公式!$C$19)</f>
        <v>0</v>
      </c>
      <c r="Z57">
        <f>IF($A57="","",公式!$D$19+公式!$E$19*公式!$F$19)</f>
        <v>0.12000000000000001</v>
      </c>
      <c r="AA57">
        <f>IF($A57="","",VLOOKUP($A57,[2]FishData!$B:$BF,57-1,FALSE))</f>
        <v>5.4446000000000003</v>
      </c>
      <c r="AB57">
        <f>IF($A57="","",VLOOKUP($A57,[2]FishData!$B:$BF,58-1,FALSE))</f>
        <v>1.5</v>
      </c>
    </row>
    <row r="58" spans="1:28">
      <c r="A58" t="str">
        <f>IF([2]FishData!B57="","",[2]FishData!B57)</f>
        <v>Fish_02_01_10</v>
      </c>
      <c r="B58" t="str">
        <f>IF($A58="","",VLOOKUP(A58,[3]Sheet1!$A:$B,2,FALSE))</f>
        <v>琉璃紫鲈</v>
      </c>
      <c r="C58">
        <f t="shared" si="0"/>
        <v>405.99999999999994</v>
      </c>
      <c r="D58" s="1">
        <f t="shared" si="1"/>
        <v>4.0599999999999996</v>
      </c>
      <c r="E58" s="1">
        <f t="shared" si="2"/>
        <v>2.7</v>
      </c>
      <c r="F58" s="1">
        <f t="shared" si="3"/>
        <v>6.76</v>
      </c>
      <c r="G58" s="2">
        <f t="shared" si="4"/>
        <v>4.0595494452704184</v>
      </c>
      <c r="H58" s="2">
        <f t="shared" si="5"/>
        <v>2.7047610820508159</v>
      </c>
      <c r="I58" s="2">
        <f t="shared" si="6"/>
        <v>6.7643105273212338</v>
      </c>
      <c r="J58" s="2">
        <f t="shared" si="7"/>
        <v>2.500890216222857</v>
      </c>
      <c r="K58">
        <f t="shared" si="8"/>
        <v>0.33118577208620353</v>
      </c>
      <c r="L58">
        <f t="shared" si="9"/>
        <v>0.8282592571625994</v>
      </c>
      <c r="M58">
        <f>IF($A58="","",VLOOKUP($A58,[2]FishData!$B:$BF,50-1,FALSE))</f>
        <v>0.441</v>
      </c>
      <c r="N58">
        <f>IF($M58="","",$M58/公式!$C$15)</f>
        <v>0.33118577208620353</v>
      </c>
      <c r="O58">
        <f t="shared" si="10"/>
        <v>0</v>
      </c>
      <c r="P58">
        <f t="shared" si="11"/>
        <v>0.74</v>
      </c>
      <c r="Q58">
        <f>IF($A58="","",公式!$C$23)</f>
        <v>0</v>
      </c>
      <c r="R58">
        <f>IF($A58="","",公式!$D$23)</f>
        <v>0.2</v>
      </c>
      <c r="S58">
        <f>IF($A58="","",公式!$C$22)</f>
        <v>0</v>
      </c>
      <c r="T58">
        <f>IF($A58="","",公式!$D$22)</f>
        <v>0.15</v>
      </c>
      <c r="U58">
        <f>IF($A58="","",公式!$C$21)</f>
        <v>0</v>
      </c>
      <c r="V58">
        <f>IF($A58="","",公式!$D$21)</f>
        <v>0.15</v>
      </c>
      <c r="W58">
        <f>IF($A58="","",公式!$C$20)</f>
        <v>0</v>
      </c>
      <c r="X58">
        <f>IF($A58="","",公式!$D$20+公式!$E$20*公式!$F$20)</f>
        <v>0.12000000000000001</v>
      </c>
      <c r="Y58">
        <f>IF($A58="","",公式!$C$19)</f>
        <v>0</v>
      </c>
      <c r="Z58">
        <f>IF($A58="","",公式!$D$19+公式!$E$19*公式!$F$19)</f>
        <v>0.12000000000000001</v>
      </c>
      <c r="AA58">
        <f>IF($A58="","",VLOOKUP($A58,[2]FishData!$B:$BF,57-1,FALSE))</f>
        <v>5.4446000000000003</v>
      </c>
      <c r="AB58">
        <f>IF($A58="","",VLOOKUP($A58,[2]FishData!$B:$BF,58-1,FALSE))</f>
        <v>1.5</v>
      </c>
    </row>
    <row r="59" spans="1:28">
      <c r="A59" t="str">
        <f>IF([2]FishData!B58="","",[2]FishData!B58)</f>
        <v>Fish_02_01_11</v>
      </c>
      <c r="B59" t="str">
        <f>IF($A59="","",VLOOKUP(A59,[3]Sheet1!$A:$B,2,FALSE))</f>
        <v>桂花鱼</v>
      </c>
      <c r="C59">
        <f t="shared" si="0"/>
        <v>172</v>
      </c>
      <c r="D59" s="1">
        <f t="shared" si="1"/>
        <v>1.72</v>
      </c>
      <c r="E59" s="1">
        <f t="shared" si="2"/>
        <v>1.1499999999999999</v>
      </c>
      <c r="F59" s="1">
        <f t="shared" si="3"/>
        <v>2.87</v>
      </c>
      <c r="G59" s="2">
        <f t="shared" si="4"/>
        <v>1.7232584158055841</v>
      </c>
      <c r="H59" s="2">
        <f t="shared" si="5"/>
        <v>1.1481575382257736</v>
      </c>
      <c r="I59" s="2">
        <f t="shared" si="6"/>
        <v>2.8714159540313577</v>
      </c>
      <c r="J59" s="2">
        <f t="shared" si="7"/>
        <v>2.5008902162228566</v>
      </c>
      <c r="K59">
        <f t="shared" si="8"/>
        <v>5.8577075334974776E-2</v>
      </c>
      <c r="L59">
        <f t="shared" si="9"/>
        <v>0.14649483460018764</v>
      </c>
      <c r="M59">
        <f>IF($A59="","",VLOOKUP($A59,[2]FishData!$B:$BF,50-1,FALSE))</f>
        <v>7.8E-2</v>
      </c>
      <c r="N59">
        <f>IF($M59="","",$M59/公式!$C$15)</f>
        <v>5.8577075334974776E-2</v>
      </c>
      <c r="O59">
        <f t="shared" si="10"/>
        <v>0</v>
      </c>
      <c r="P59">
        <f t="shared" si="11"/>
        <v>0.74</v>
      </c>
      <c r="Q59">
        <f>IF($A59="","",公式!$C$23)</f>
        <v>0</v>
      </c>
      <c r="R59">
        <f>IF($A59="","",公式!$D$23)</f>
        <v>0.2</v>
      </c>
      <c r="S59">
        <f>IF($A59="","",公式!$C$22)</f>
        <v>0</v>
      </c>
      <c r="T59">
        <f>IF($A59="","",公式!$D$22)</f>
        <v>0.15</v>
      </c>
      <c r="U59">
        <f>IF($A59="","",公式!$C$21)</f>
        <v>0</v>
      </c>
      <c r="V59">
        <f>IF($A59="","",公式!$D$21)</f>
        <v>0.15</v>
      </c>
      <c r="W59">
        <f>IF($A59="","",公式!$C$20)</f>
        <v>0</v>
      </c>
      <c r="X59">
        <f>IF($A59="","",公式!$D$20+公式!$E$20*公式!$F$20)</f>
        <v>0.12000000000000001</v>
      </c>
      <c r="Y59">
        <f>IF($A59="","",公式!$C$19)</f>
        <v>0</v>
      </c>
      <c r="Z59">
        <f>IF($A59="","",公式!$D$19+公式!$E$19*公式!$F$19)</f>
        <v>0.12000000000000001</v>
      </c>
      <c r="AA59">
        <f>IF($A59="","",VLOOKUP($A59,[2]FishData!$B:$BF,57-1,FALSE))</f>
        <v>6.5335999999999999</v>
      </c>
      <c r="AB59">
        <f>IF($A59="","",VLOOKUP($A59,[2]FishData!$B:$BF,58-1,FALSE))</f>
        <v>3</v>
      </c>
    </row>
    <row r="60" spans="1:28">
      <c r="A60" t="str">
        <f>IF([2]FishData!B59="","",[2]FishData!B59)</f>
        <v>Fish_02_01_12</v>
      </c>
      <c r="B60" t="str">
        <f>IF($A60="","",VLOOKUP(A60,[3]Sheet1!$A:$B,2,FALSE))</f>
        <v>红罗非鱼</v>
      </c>
      <c r="C60">
        <f t="shared" si="0"/>
        <v>202.99999999999997</v>
      </c>
      <c r="D60" s="1">
        <f t="shared" si="1"/>
        <v>2.0299999999999998</v>
      </c>
      <c r="E60" s="1">
        <f t="shared" si="2"/>
        <v>1.35</v>
      </c>
      <c r="F60" s="1">
        <f t="shared" si="3"/>
        <v>3.38</v>
      </c>
      <c r="G60" s="2">
        <f t="shared" si="4"/>
        <v>2.0313089438919247</v>
      </c>
      <c r="H60" s="2">
        <f t="shared" si="5"/>
        <v>1.3534027485394104</v>
      </c>
      <c r="I60" s="2">
        <f t="shared" si="6"/>
        <v>3.3847116924313352</v>
      </c>
      <c r="J60" s="2">
        <f t="shared" si="7"/>
        <v>2.500890216222857</v>
      </c>
      <c r="K60">
        <f t="shared" si="8"/>
        <v>0.2485770761009827</v>
      </c>
      <c r="L60">
        <f t="shared" si="9"/>
        <v>0.62166397759823222</v>
      </c>
      <c r="M60">
        <f>IF($A60="","",VLOOKUP($A60,[2]FishData!$B:$BF,50-1,FALSE))</f>
        <v>0.33100000000000002</v>
      </c>
      <c r="N60">
        <f>IF($M60="","",$M60/公式!$C$15)</f>
        <v>0.2485770761009827</v>
      </c>
      <c r="O60">
        <f t="shared" si="10"/>
        <v>0</v>
      </c>
      <c r="P60">
        <f t="shared" si="11"/>
        <v>0.74</v>
      </c>
      <c r="Q60">
        <f>IF($A60="","",公式!$C$23)</f>
        <v>0</v>
      </c>
      <c r="R60">
        <f>IF($A60="","",公式!$D$23)</f>
        <v>0.2</v>
      </c>
      <c r="S60">
        <f>IF($A60="","",公式!$C$22)</f>
        <v>0</v>
      </c>
      <c r="T60">
        <f>IF($A60="","",公式!$D$22)</f>
        <v>0.15</v>
      </c>
      <c r="U60">
        <f>IF($A60="","",公式!$C$21)</f>
        <v>0</v>
      </c>
      <c r="V60">
        <f>IF($A60="","",公式!$D$21)</f>
        <v>0.15</v>
      </c>
      <c r="W60">
        <f>IF($A60="","",公式!$C$20)</f>
        <v>0</v>
      </c>
      <c r="X60">
        <f>IF($A60="","",公式!$D$20+公式!$E$20*公式!$F$20)</f>
        <v>0.12000000000000001</v>
      </c>
      <c r="Y60">
        <f>IF($A60="","",公式!$C$19)</f>
        <v>0</v>
      </c>
      <c r="Z60">
        <f>IF($A60="","",公式!$D$19+公式!$E$19*公式!$F$19)</f>
        <v>0.12000000000000001</v>
      </c>
      <c r="AA60">
        <f>IF($A60="","",VLOOKUP($A60,[2]FishData!$B:$BF,57-1,FALSE))</f>
        <v>5.4446000000000003</v>
      </c>
      <c r="AB60">
        <f>IF($A60="","",VLOOKUP($A60,[2]FishData!$B:$BF,58-1,FALSE))</f>
        <v>1</v>
      </c>
    </row>
    <row r="61" spans="1:28">
      <c r="A61" t="str">
        <f>IF([2]FishData!B60="","",[2]FishData!B60)</f>
        <v>Fish_02_01_13</v>
      </c>
      <c r="B61" t="str">
        <f>IF($A61="","",VLOOKUP(A61,[3]Sheet1!$A:$B,2,FALSE))</f>
        <v>风鱼</v>
      </c>
      <c r="C61">
        <f t="shared" si="0"/>
        <v>169</v>
      </c>
      <c r="D61" s="1">
        <f t="shared" si="1"/>
        <v>1.69</v>
      </c>
      <c r="E61" s="1">
        <f t="shared" si="2"/>
        <v>1.1299999999999999</v>
      </c>
      <c r="F61" s="1">
        <f t="shared" si="3"/>
        <v>2.82</v>
      </c>
      <c r="G61" s="2">
        <f t="shared" si="4"/>
        <v>1.6937802674144149</v>
      </c>
      <c r="H61" s="2">
        <f t="shared" si="5"/>
        <v>1.1285170954588439</v>
      </c>
      <c r="I61" s="2">
        <f t="shared" si="6"/>
        <v>2.8222973628732588</v>
      </c>
      <c r="J61" s="2">
        <f t="shared" si="7"/>
        <v>2.500890216222857</v>
      </c>
      <c r="K61">
        <f t="shared" si="8"/>
        <v>0.2072727281083723</v>
      </c>
      <c r="L61">
        <f t="shared" si="9"/>
        <v>0.51836633781604868</v>
      </c>
      <c r="M61">
        <f>IF($A61="","",VLOOKUP($A61,[2]FishData!$B:$BF,50-1,FALSE))</f>
        <v>0.27600000000000002</v>
      </c>
      <c r="N61">
        <f>IF($M61="","",$M61/公式!$C$15)</f>
        <v>0.2072727281083723</v>
      </c>
      <c r="O61">
        <f t="shared" si="10"/>
        <v>0</v>
      </c>
      <c r="P61">
        <f t="shared" si="11"/>
        <v>0.74</v>
      </c>
      <c r="Q61">
        <f>IF($A61="","",公式!$C$23)</f>
        <v>0</v>
      </c>
      <c r="R61">
        <f>IF($A61="","",公式!$D$23)</f>
        <v>0.2</v>
      </c>
      <c r="S61">
        <f>IF($A61="","",公式!$C$22)</f>
        <v>0</v>
      </c>
      <c r="T61">
        <f>IF($A61="","",公式!$D$22)</f>
        <v>0.15</v>
      </c>
      <c r="U61">
        <f>IF($A61="","",公式!$C$21)</f>
        <v>0</v>
      </c>
      <c r="V61">
        <f>IF($A61="","",公式!$D$21)</f>
        <v>0.15</v>
      </c>
      <c r="W61">
        <f>IF($A61="","",公式!$C$20)</f>
        <v>0</v>
      </c>
      <c r="X61">
        <f>IF($A61="","",公式!$D$20+公式!$E$20*公式!$F$20)</f>
        <v>0.12000000000000001</v>
      </c>
      <c r="Y61">
        <f>IF($A61="","",公式!$C$19)</f>
        <v>0</v>
      </c>
      <c r="Z61">
        <f>IF($A61="","",公式!$D$19+公式!$E$19*公式!$F$19)</f>
        <v>0.12000000000000001</v>
      </c>
      <c r="AA61">
        <f>IF($A61="","",VLOOKUP($A61,[2]FishData!$B:$BF,57-1,FALSE))</f>
        <v>2.7223000000000002</v>
      </c>
      <c r="AB61">
        <f>IF($A61="","",VLOOKUP($A61,[2]FishData!$B:$BF,58-1,FALSE))</f>
        <v>2</v>
      </c>
    </row>
    <row r="62" spans="1:28">
      <c r="A62" t="str">
        <f>IF([2]FishData!B61="","",[2]FishData!B61)</f>
        <v>Fish_02_01_14</v>
      </c>
      <c r="B62" t="str">
        <f>IF($A62="","",VLOOKUP(A62,[3]Sheet1!$A:$B,2,FALSE))</f>
        <v>白化彩虹鲨</v>
      </c>
      <c r="C62">
        <f t="shared" si="0"/>
        <v>123</v>
      </c>
      <c r="D62" s="1">
        <f t="shared" si="1"/>
        <v>1.23</v>
      </c>
      <c r="E62" s="1">
        <f t="shared" si="2"/>
        <v>0.82</v>
      </c>
      <c r="F62" s="1">
        <f t="shared" si="3"/>
        <v>2.0499999999999998</v>
      </c>
      <c r="G62" s="2">
        <f t="shared" si="4"/>
        <v>1.2273770053727642</v>
      </c>
      <c r="H62" s="2">
        <f t="shared" si="5"/>
        <v>0.81776601120206072</v>
      </c>
      <c r="I62" s="2">
        <f t="shared" si="6"/>
        <v>2.045143016574825</v>
      </c>
      <c r="J62" s="2">
        <f t="shared" si="7"/>
        <v>2.500890216222857</v>
      </c>
      <c r="K62">
        <f t="shared" si="8"/>
        <v>7.5098814532018943E-2</v>
      </c>
      <c r="L62">
        <f t="shared" si="9"/>
        <v>0.1878138905130611</v>
      </c>
      <c r="M62">
        <f>IF($A62="","",VLOOKUP($A62,[2]FishData!$B:$BF,50-1,FALSE))</f>
        <v>0.1</v>
      </c>
      <c r="N62">
        <f>IF($M62="","",$M62/公式!$C$15)</f>
        <v>7.5098814532018943E-2</v>
      </c>
      <c r="O62">
        <f t="shared" si="10"/>
        <v>0</v>
      </c>
      <c r="P62">
        <f t="shared" si="11"/>
        <v>0.74</v>
      </c>
      <c r="Q62">
        <f>IF($A62="","",公式!$C$23)</f>
        <v>0</v>
      </c>
      <c r="R62">
        <f>IF($A62="","",公式!$D$23)</f>
        <v>0.2</v>
      </c>
      <c r="S62">
        <f>IF($A62="","",公式!$C$22)</f>
        <v>0</v>
      </c>
      <c r="T62">
        <f>IF($A62="","",公式!$D$22)</f>
        <v>0.15</v>
      </c>
      <c r="U62">
        <f>IF($A62="","",公式!$C$21)</f>
        <v>0</v>
      </c>
      <c r="V62">
        <f>IF($A62="","",公式!$D$21)</f>
        <v>0.15</v>
      </c>
      <c r="W62">
        <f>IF($A62="","",公式!$C$20)</f>
        <v>0</v>
      </c>
      <c r="X62">
        <f>IF($A62="","",公式!$D$20+公式!$E$20*公式!$F$20)</f>
        <v>0.12000000000000001</v>
      </c>
      <c r="Y62">
        <f>IF($A62="","",公式!$C$19)</f>
        <v>0</v>
      </c>
      <c r="Z62">
        <f>IF($A62="","",公式!$D$19+公式!$E$19*公式!$F$19)</f>
        <v>0.12000000000000001</v>
      </c>
      <c r="AA62">
        <f>IF($A62="","",VLOOKUP($A62,[2]FishData!$B:$BF,57-1,FALSE))</f>
        <v>5.4446000000000003</v>
      </c>
      <c r="AB62">
        <f>IF($A62="","",VLOOKUP($A62,[2]FishData!$B:$BF,58-1,FALSE))</f>
        <v>2</v>
      </c>
    </row>
    <row r="63" spans="1:28">
      <c r="A63" t="str">
        <f>IF([2]FishData!B62="","",[2]FishData!B62)</f>
        <v>Fish_02_02_01</v>
      </c>
      <c r="B63" t="str">
        <f>IF($A63="","",VLOOKUP(A63,[3]Sheet1!$A:$B,2,FALSE))</f>
        <v>白袋唇鱼</v>
      </c>
      <c r="C63">
        <f t="shared" si="0"/>
        <v>81</v>
      </c>
      <c r="D63" s="1">
        <f t="shared" si="1"/>
        <v>0.81</v>
      </c>
      <c r="E63" s="1">
        <f t="shared" si="2"/>
        <v>0.54</v>
      </c>
      <c r="F63" s="1">
        <f t="shared" si="3"/>
        <v>1.36</v>
      </c>
      <c r="G63" s="2">
        <f t="shared" si="4"/>
        <v>0.81417503376401357</v>
      </c>
      <c r="H63" s="2">
        <f t="shared" si="5"/>
        <v>0.54246141720676155</v>
      </c>
      <c r="I63" s="2">
        <f t="shared" si="6"/>
        <v>1.3566364509707751</v>
      </c>
      <c r="J63" s="2">
        <f t="shared" si="7"/>
        <v>2.5008902162228566</v>
      </c>
      <c r="K63">
        <f t="shared" si="8"/>
        <v>0.1494466409187177</v>
      </c>
      <c r="L63">
        <f t="shared" si="9"/>
        <v>0.37374964212099154</v>
      </c>
      <c r="M63">
        <f>IF($A63="","",VLOOKUP($A63,[2]FishData!$B:$BF,50-1,FALSE))</f>
        <v>0.19900000000000001</v>
      </c>
      <c r="N63">
        <f>IF($M63="","",$M63/公式!$C$15)</f>
        <v>0.1494466409187177</v>
      </c>
      <c r="O63">
        <f t="shared" si="10"/>
        <v>0</v>
      </c>
      <c r="P63">
        <f t="shared" si="11"/>
        <v>0.74</v>
      </c>
      <c r="Q63">
        <f>IF($A63="","",公式!$C$23)</f>
        <v>0</v>
      </c>
      <c r="R63">
        <f>IF($A63="","",公式!$D$23)</f>
        <v>0.2</v>
      </c>
      <c r="S63">
        <f>IF($A63="","",公式!$C$22)</f>
        <v>0</v>
      </c>
      <c r="T63">
        <f>IF($A63="","",公式!$D$22)</f>
        <v>0.15</v>
      </c>
      <c r="U63">
        <f>IF($A63="","",公式!$C$21)</f>
        <v>0</v>
      </c>
      <c r="V63">
        <f>IF($A63="","",公式!$D$21)</f>
        <v>0.15</v>
      </c>
      <c r="W63">
        <f>IF($A63="","",公式!$C$20)</f>
        <v>0</v>
      </c>
      <c r="X63">
        <f>IF($A63="","",公式!$D$20+公式!$E$20*公式!$F$20)</f>
        <v>0.12000000000000001</v>
      </c>
      <c r="Y63">
        <f>IF($A63="","",公式!$C$19)</f>
        <v>0</v>
      </c>
      <c r="Z63">
        <f>IF($A63="","",公式!$D$19+公式!$E$19*公式!$F$19)</f>
        <v>0.12000000000000001</v>
      </c>
      <c r="AA63">
        <f>IF($A63="","",VLOOKUP($A63,[2]FishData!$B:$BF,57-1,FALSE))</f>
        <v>3.6297999999999999</v>
      </c>
      <c r="AB63">
        <f>IF($A63="","",VLOOKUP($A63,[2]FishData!$B:$BF,58-1,FALSE))</f>
        <v>1</v>
      </c>
    </row>
    <row r="64" spans="1:28">
      <c r="A64" t="str">
        <f>IF([2]FishData!B63="","",[2]FishData!B63)</f>
        <v>Fish_02_02_02</v>
      </c>
      <c r="B64" t="str">
        <f>IF($A64="","",VLOOKUP(A64,[3]Sheet1!$A:$B,2,FALSE))</f>
        <v>板鲈</v>
      </c>
      <c r="C64">
        <f t="shared" si="0"/>
        <v>171</v>
      </c>
      <c r="D64" s="1">
        <f t="shared" si="1"/>
        <v>1.71</v>
      </c>
      <c r="E64" s="1">
        <f t="shared" si="2"/>
        <v>1.1399999999999999</v>
      </c>
      <c r="F64" s="1">
        <f t="shared" si="3"/>
        <v>2.84</v>
      </c>
      <c r="G64" s="2">
        <f t="shared" si="4"/>
        <v>1.7054403489654557</v>
      </c>
      <c r="H64" s="2">
        <f t="shared" si="5"/>
        <v>1.1362858725652634</v>
      </c>
      <c r="I64" s="2">
        <f t="shared" si="6"/>
        <v>2.8417262215307191</v>
      </c>
      <c r="J64" s="2">
        <f t="shared" si="7"/>
        <v>2.500890216222857</v>
      </c>
      <c r="K64">
        <f t="shared" si="8"/>
        <v>0.2981422936921152</v>
      </c>
      <c r="L64">
        <f t="shared" si="9"/>
        <v>0.74562114533685253</v>
      </c>
      <c r="M64">
        <f>IF($A64="","",VLOOKUP($A64,[2]FishData!$B:$BF,50-1,FALSE))</f>
        <v>0.39700000000000002</v>
      </c>
      <c r="N64">
        <f>IF($M64="","",$M64/公式!$C$15)</f>
        <v>0.2981422936921152</v>
      </c>
      <c r="O64">
        <f t="shared" si="10"/>
        <v>0</v>
      </c>
      <c r="P64">
        <f t="shared" si="11"/>
        <v>0.74</v>
      </c>
      <c r="Q64">
        <f>IF($A64="","",公式!$C$23)</f>
        <v>0</v>
      </c>
      <c r="R64">
        <f>IF($A64="","",公式!$D$23)</f>
        <v>0.2</v>
      </c>
      <c r="S64">
        <f>IF($A64="","",公式!$C$22)</f>
        <v>0</v>
      </c>
      <c r="T64">
        <f>IF($A64="","",公式!$D$22)</f>
        <v>0.15</v>
      </c>
      <c r="U64">
        <f>IF($A64="","",公式!$C$21)</f>
        <v>0</v>
      </c>
      <c r="V64">
        <f>IF($A64="","",公式!$D$21)</f>
        <v>0.15</v>
      </c>
      <c r="W64">
        <f>IF($A64="","",公式!$C$20)</f>
        <v>0</v>
      </c>
      <c r="X64">
        <f>IF($A64="","",公式!$D$20+公式!$E$20*公式!$F$20)</f>
        <v>0.12000000000000001</v>
      </c>
      <c r="Y64">
        <f>IF($A64="","",公式!$C$19)</f>
        <v>0</v>
      </c>
      <c r="Z64">
        <f>IF($A64="","",公式!$D$19+公式!$E$19*公式!$F$19)</f>
        <v>0.12000000000000001</v>
      </c>
      <c r="AA64">
        <f>IF($A64="","",VLOOKUP($A64,[2]FishData!$B:$BF,57-1,FALSE))</f>
        <v>5.4446000000000003</v>
      </c>
      <c r="AB64">
        <f>IF($A64="","",VLOOKUP($A64,[2]FishData!$B:$BF,58-1,FALSE))</f>
        <v>0.7</v>
      </c>
    </row>
    <row r="65" spans="1:28">
      <c r="A65" t="str">
        <f>IF([2]FishData!B64="","",[2]FishData!B64)</f>
        <v>Fish_02_02_03</v>
      </c>
      <c r="B65" t="str">
        <f>IF($A65="","",VLOOKUP(A65,[3]Sheet1!$A:$B,2,FALSE))</f>
        <v>红尾鲶</v>
      </c>
      <c r="C65">
        <f t="shared" si="0"/>
        <v>815</v>
      </c>
      <c r="D65" s="1">
        <f t="shared" si="1"/>
        <v>8.15</v>
      </c>
      <c r="E65" s="1">
        <f t="shared" si="2"/>
        <v>5.43</v>
      </c>
      <c r="F65" s="1">
        <f t="shared" si="3"/>
        <v>13.58</v>
      </c>
      <c r="G65" s="2">
        <f t="shared" si="4"/>
        <v>8.1498581584856034</v>
      </c>
      <c r="H65" s="2">
        <f t="shared" si="5"/>
        <v>5.4300161799945323</v>
      </c>
      <c r="I65" s="2">
        <f t="shared" si="6"/>
        <v>13.579874338480137</v>
      </c>
      <c r="J65" s="2">
        <f t="shared" si="7"/>
        <v>2.5008902162228566</v>
      </c>
      <c r="K65">
        <f t="shared" si="8"/>
        <v>0.12466403212315144</v>
      </c>
      <c r="L65">
        <f t="shared" si="9"/>
        <v>0.31177105825168139</v>
      </c>
      <c r="M65">
        <f>IF($A65="","",VLOOKUP($A65,[2]FishData!$B:$BF,50-1,FALSE))</f>
        <v>0.16600000000000001</v>
      </c>
      <c r="N65">
        <f>IF($M65="","",$M65/公式!$C$15)</f>
        <v>0.12466403212315144</v>
      </c>
      <c r="O65">
        <f t="shared" si="10"/>
        <v>0</v>
      </c>
      <c r="P65">
        <f t="shared" si="11"/>
        <v>0.74</v>
      </c>
      <c r="Q65">
        <f>IF($A65="","",公式!$C$23)</f>
        <v>0</v>
      </c>
      <c r="R65">
        <f>IF($A65="","",公式!$D$23)</f>
        <v>0.2</v>
      </c>
      <c r="S65">
        <f>IF($A65="","",公式!$C$22)</f>
        <v>0</v>
      </c>
      <c r="T65">
        <f>IF($A65="","",公式!$D$22)</f>
        <v>0.15</v>
      </c>
      <c r="U65">
        <f>IF($A65="","",公式!$C$21)</f>
        <v>0</v>
      </c>
      <c r="V65">
        <f>IF($A65="","",公式!$D$21)</f>
        <v>0.15</v>
      </c>
      <c r="W65">
        <f>IF($A65="","",公式!$C$20)</f>
        <v>0</v>
      </c>
      <c r="X65">
        <f>IF($A65="","",公式!$D$20+公式!$E$20*公式!$F$20)</f>
        <v>0.12000000000000001</v>
      </c>
      <c r="Y65">
        <f>IF($A65="","",公式!$C$19)</f>
        <v>0</v>
      </c>
      <c r="Z65">
        <f>IF($A65="","",公式!$D$19+公式!$E$19*公式!$F$19)</f>
        <v>0.12000000000000001</v>
      </c>
      <c r="AA65">
        <f>IF($A65="","",VLOOKUP($A65,[2]FishData!$B:$BF,57-1,FALSE))</f>
        <v>10.8893</v>
      </c>
      <c r="AB65">
        <f>IF($A65="","",VLOOKUP($A65,[2]FishData!$B:$BF,58-1,FALSE))</f>
        <v>4</v>
      </c>
    </row>
    <row r="66" spans="1:28">
      <c r="A66" t="str">
        <f>IF([2]FishData!B65="","",[2]FishData!B65)</f>
        <v>Fish_02_02_04</v>
      </c>
      <c r="B66" t="str">
        <f>IF($A66="","",VLOOKUP(A66,[3]Sheet1!$A:$B,2,FALSE))</f>
        <v>蓝色太阳鱼</v>
      </c>
      <c r="C66">
        <f t="shared" si="0"/>
        <v>173</v>
      </c>
      <c r="D66" s="1">
        <f t="shared" si="1"/>
        <v>1.73</v>
      </c>
      <c r="E66" s="1">
        <f t="shared" si="2"/>
        <v>1.1499999999999999</v>
      </c>
      <c r="F66" s="1">
        <f t="shared" si="3"/>
        <v>2.88</v>
      </c>
      <c r="G66" s="2">
        <f t="shared" si="4"/>
        <v>1.7306015775755974</v>
      </c>
      <c r="H66" s="2">
        <f t="shared" si="5"/>
        <v>1.1530500757949056</v>
      </c>
      <c r="I66" s="2">
        <f t="shared" si="6"/>
        <v>2.883651653370503</v>
      </c>
      <c r="J66" s="2">
        <f t="shared" si="7"/>
        <v>2.500890216222857</v>
      </c>
      <c r="K66">
        <f t="shared" si="8"/>
        <v>0.14118577132019561</v>
      </c>
      <c r="L66">
        <f t="shared" si="9"/>
        <v>0.35309011416455482</v>
      </c>
      <c r="M66">
        <f>IF($A66="","",VLOOKUP($A66,[2]FishData!$B:$BF,50-1,FALSE))</f>
        <v>0.188</v>
      </c>
      <c r="N66">
        <f>IF($M66="","",$M66/公式!$C$15)</f>
        <v>0.14118577132019561</v>
      </c>
      <c r="O66">
        <f t="shared" si="10"/>
        <v>0</v>
      </c>
      <c r="P66">
        <f t="shared" si="11"/>
        <v>0.74</v>
      </c>
      <c r="Q66">
        <f>IF($A66="","",公式!$C$23)</f>
        <v>0</v>
      </c>
      <c r="R66">
        <f>IF($A66="","",公式!$D$23)</f>
        <v>0.2</v>
      </c>
      <c r="S66">
        <f>IF($A66="","",公式!$C$22)</f>
        <v>0</v>
      </c>
      <c r="T66">
        <f>IF($A66="","",公式!$D$22)</f>
        <v>0.15</v>
      </c>
      <c r="U66">
        <f>IF($A66="","",公式!$C$21)</f>
        <v>0</v>
      </c>
      <c r="V66">
        <f>IF($A66="","",公式!$D$21)</f>
        <v>0.15</v>
      </c>
      <c r="W66">
        <f>IF($A66="","",公式!$C$20)</f>
        <v>0</v>
      </c>
      <c r="X66">
        <f>IF($A66="","",公式!$D$20+公式!$E$20*公式!$F$20)</f>
        <v>0.12000000000000001</v>
      </c>
      <c r="Y66">
        <f>IF($A66="","",公式!$C$19)</f>
        <v>0</v>
      </c>
      <c r="Z66">
        <f>IF($A66="","",公式!$D$19+公式!$E$19*公式!$F$19)</f>
        <v>0.12000000000000001</v>
      </c>
      <c r="AA66">
        <f>IF($A66="","",VLOOKUP($A66,[2]FishData!$B:$BF,57-1,FALSE))</f>
        <v>5.4446000000000003</v>
      </c>
      <c r="AB66">
        <f>IF($A66="","",VLOOKUP($A66,[2]FishData!$B:$BF,58-1,FALSE))</f>
        <v>1.5</v>
      </c>
    </row>
    <row r="67" spans="1:28">
      <c r="A67" t="str">
        <f>IF([2]FishData!B66="","",[2]FishData!B66)</f>
        <v>Fish_02_02_05</v>
      </c>
      <c r="B67" t="str">
        <f>IF($A67="","",VLOOKUP(A67,[3]Sheet1!$A:$B,2,FALSE))</f>
        <v>红点盖太阳鱼</v>
      </c>
      <c r="C67">
        <f t="shared" si="0"/>
        <v>254</v>
      </c>
      <c r="D67" s="1">
        <f t="shared" si="1"/>
        <v>2.54</v>
      </c>
      <c r="E67" s="1">
        <f t="shared" si="2"/>
        <v>1.69</v>
      </c>
      <c r="F67" s="1">
        <f t="shared" si="3"/>
        <v>4.2300000000000004</v>
      </c>
      <c r="G67" s="2">
        <f t="shared" si="4"/>
        <v>2.5406704011216221</v>
      </c>
      <c r="H67" s="2">
        <f t="shared" si="5"/>
        <v>1.6927756431882659</v>
      </c>
      <c r="I67" s="2">
        <f t="shared" si="6"/>
        <v>4.233446044309888</v>
      </c>
      <c r="J67" s="2">
        <f t="shared" si="7"/>
        <v>2.500890216222857</v>
      </c>
      <c r="K67">
        <f t="shared" si="8"/>
        <v>0.2072727281083723</v>
      </c>
      <c r="L67">
        <f t="shared" si="9"/>
        <v>0.51836633781604868</v>
      </c>
      <c r="M67">
        <f>IF($A67="","",VLOOKUP($A67,[2]FishData!$B:$BF,50-1,FALSE))</f>
        <v>0.27600000000000002</v>
      </c>
      <c r="N67">
        <f>IF($M67="","",$M67/公式!$C$15)</f>
        <v>0.2072727281083723</v>
      </c>
      <c r="O67">
        <f t="shared" si="10"/>
        <v>0</v>
      </c>
      <c r="P67">
        <f t="shared" si="11"/>
        <v>0.74</v>
      </c>
      <c r="Q67">
        <f>IF($A67="","",公式!$C$23)</f>
        <v>0</v>
      </c>
      <c r="R67">
        <f>IF($A67="","",公式!$D$23)</f>
        <v>0.2</v>
      </c>
      <c r="S67">
        <f>IF($A67="","",公式!$C$22)</f>
        <v>0</v>
      </c>
      <c r="T67">
        <f>IF($A67="","",公式!$D$22)</f>
        <v>0.15</v>
      </c>
      <c r="U67">
        <f>IF($A67="","",公式!$C$21)</f>
        <v>0</v>
      </c>
      <c r="V67">
        <f>IF($A67="","",公式!$D$21)</f>
        <v>0.15</v>
      </c>
      <c r="W67">
        <f>IF($A67="","",公式!$C$20)</f>
        <v>0</v>
      </c>
      <c r="X67">
        <f>IF($A67="","",公式!$D$20+公式!$E$20*公式!$F$20)</f>
        <v>0.12000000000000001</v>
      </c>
      <c r="Y67">
        <f>IF($A67="","",公式!$C$19)</f>
        <v>0</v>
      </c>
      <c r="Z67">
        <f>IF($A67="","",公式!$D$19+公式!$E$19*公式!$F$19)</f>
        <v>0.12000000000000001</v>
      </c>
      <c r="AA67">
        <f>IF($A67="","",VLOOKUP($A67,[2]FishData!$B:$BF,57-1,FALSE))</f>
        <v>5.4446000000000003</v>
      </c>
      <c r="AB67">
        <f>IF($A67="","",VLOOKUP($A67,[2]FishData!$B:$BF,58-1,FALSE))</f>
        <v>1.5</v>
      </c>
    </row>
    <row r="68" spans="1:28">
      <c r="A68" t="str">
        <f>IF([2]FishData!B67="","",[2]FishData!B67)</f>
        <v>Fish_02_02_06</v>
      </c>
      <c r="B68" t="str">
        <f>IF($A68="","",VLOOKUP(A68,[3]Sheet1!$A:$B,2,FALSE))</f>
        <v>瀑布鱼</v>
      </c>
      <c r="C68">
        <f t="shared" ref="C68:C131" si="12">IF($A68="","",D68/0.01)</f>
        <v>169</v>
      </c>
      <c r="D68" s="1">
        <f t="shared" ref="D68:D131" si="13">IF($A68="","",ROUND(G68,2))</f>
        <v>1.69</v>
      </c>
      <c r="E68" s="1">
        <f t="shared" ref="E68:E131" si="14">IF($A68="","",ROUND(H68,2))</f>
        <v>1.1299999999999999</v>
      </c>
      <c r="F68" s="1">
        <f t="shared" ref="F68:F131" si="15">IF($A68="","",ROUND(I68,2))</f>
        <v>2.82</v>
      </c>
      <c r="G68" s="2">
        <f t="shared" ref="G68:G131" si="16">IF($A68="","",I68-H68)</f>
        <v>1.6927698894733207</v>
      </c>
      <c r="H68" s="2">
        <f t="shared" ref="H68:H131" si="17">IF($A68="","",K68*$AA68*$AB68)</f>
        <v>1.1278439096853787</v>
      </c>
      <c r="I68" s="2">
        <f t="shared" ref="I68:I131" si="18">IF($A68="","",L68*$AA68*$AB68)</f>
        <v>2.8206137991586995</v>
      </c>
      <c r="J68" s="2">
        <f t="shared" ref="J68:J131" si="19">IFERROR(I68/H68,"")</f>
        <v>2.500890216222857</v>
      </c>
      <c r="K68">
        <f t="shared" ref="K68:K131" si="20">IF($A68="","",($N68*O68/7+$N68)*(1+O68))</f>
        <v>0.2485770761009827</v>
      </c>
      <c r="L68">
        <f t="shared" ref="L68:L131" si="21">IF($A68="","",($N68*P68/7+$M68)*(1+P68))</f>
        <v>0.62166397759823222</v>
      </c>
      <c r="M68">
        <f>IF($A68="","",VLOOKUP($A68,[2]FishData!$B:$BF,50-1,FALSE))</f>
        <v>0.33100000000000002</v>
      </c>
      <c r="N68">
        <f>IF($M68="","",$M68/公式!$C$15)</f>
        <v>0.2485770761009827</v>
      </c>
      <c r="O68">
        <f t="shared" ref="O68:O131" si="22">IF($A68="","",$Q68+$S68+$U68+$W68+$Y68)</f>
        <v>0</v>
      </c>
      <c r="P68">
        <f t="shared" ref="P68:P131" si="23">IF($A68="","",$R68+$T68+$V68+$X68+$Z68)</f>
        <v>0.74</v>
      </c>
      <c r="Q68">
        <f>IF($A68="","",公式!$C$23)</f>
        <v>0</v>
      </c>
      <c r="R68">
        <f>IF($A68="","",公式!$D$23)</f>
        <v>0.2</v>
      </c>
      <c r="S68">
        <f>IF($A68="","",公式!$C$22)</f>
        <v>0</v>
      </c>
      <c r="T68">
        <f>IF($A68="","",公式!$D$22)</f>
        <v>0.15</v>
      </c>
      <c r="U68">
        <f>IF($A68="","",公式!$C$21)</f>
        <v>0</v>
      </c>
      <c r="V68">
        <f>IF($A68="","",公式!$D$21)</f>
        <v>0.15</v>
      </c>
      <c r="W68">
        <f>IF($A68="","",公式!$C$20)</f>
        <v>0</v>
      </c>
      <c r="X68">
        <f>IF($A68="","",公式!$D$20+公式!$E$20*公式!$F$20)</f>
        <v>0.12000000000000001</v>
      </c>
      <c r="Y68">
        <f>IF($A68="","",公式!$C$19)</f>
        <v>0</v>
      </c>
      <c r="Z68">
        <f>IF($A68="","",公式!$D$19+公式!$E$19*公式!$F$19)</f>
        <v>0.12000000000000001</v>
      </c>
      <c r="AA68">
        <f>IF($A68="","",VLOOKUP($A68,[2]FishData!$B:$BF,57-1,FALSE))</f>
        <v>4.5372000000000003</v>
      </c>
      <c r="AB68">
        <f>IF($A68="","",VLOOKUP($A68,[2]FishData!$B:$BF,58-1,FALSE))</f>
        <v>1</v>
      </c>
    </row>
    <row r="69" spans="1:28">
      <c r="A69" t="str">
        <f>IF([2]FishData!B68="","",[2]FishData!B68)</f>
        <v>Fish_02_02_07</v>
      </c>
      <c r="B69" t="str">
        <f>IF($A69="","",VLOOKUP(A69,[3]Sheet1!$A:$B,2,FALSE))</f>
        <v>乌鱼</v>
      </c>
      <c r="C69">
        <f t="shared" si="12"/>
        <v>338</v>
      </c>
      <c r="D69" s="1">
        <f t="shared" si="13"/>
        <v>3.38</v>
      </c>
      <c r="E69" s="1">
        <f t="shared" si="14"/>
        <v>2.25</v>
      </c>
      <c r="F69" s="1">
        <f t="shared" si="15"/>
        <v>5.63</v>
      </c>
      <c r="G69" s="2">
        <f t="shared" si="16"/>
        <v>3.3804256705192297</v>
      </c>
      <c r="H69" s="2">
        <f t="shared" si="17"/>
        <v>2.2522804359578106</v>
      </c>
      <c r="I69" s="2">
        <f t="shared" si="18"/>
        <v>5.6327061064770403</v>
      </c>
      <c r="J69" s="2">
        <f t="shared" si="19"/>
        <v>2.5008902162228575</v>
      </c>
      <c r="K69">
        <f t="shared" si="20"/>
        <v>0.4964031640566452</v>
      </c>
      <c r="L69">
        <f t="shared" si="21"/>
        <v>1.2414498162913339</v>
      </c>
      <c r="M69">
        <f>IF($A69="","",VLOOKUP($A69,[2]FishData!$B:$BF,50-1,FALSE))</f>
        <v>0.66100000000000003</v>
      </c>
      <c r="N69">
        <f>IF($M69="","",$M69/公式!$C$15)</f>
        <v>0.4964031640566452</v>
      </c>
      <c r="O69">
        <f t="shared" si="22"/>
        <v>0</v>
      </c>
      <c r="P69">
        <f t="shared" si="23"/>
        <v>0.74</v>
      </c>
      <c r="Q69">
        <f>IF($A69="","",公式!$C$23)</f>
        <v>0</v>
      </c>
      <c r="R69">
        <f>IF($A69="","",公式!$D$23)</f>
        <v>0.2</v>
      </c>
      <c r="S69">
        <f>IF($A69="","",公式!$C$22)</f>
        <v>0</v>
      </c>
      <c r="T69">
        <f>IF($A69="","",公式!$D$22)</f>
        <v>0.15</v>
      </c>
      <c r="U69">
        <f>IF($A69="","",公式!$C$21)</f>
        <v>0</v>
      </c>
      <c r="V69">
        <f>IF($A69="","",公式!$D$21)</f>
        <v>0.15</v>
      </c>
      <c r="W69">
        <f>IF($A69="","",公式!$C$20)</f>
        <v>0</v>
      </c>
      <c r="X69">
        <f>IF($A69="","",公式!$D$20+公式!$E$20*公式!$F$20)</f>
        <v>0.12000000000000001</v>
      </c>
      <c r="Y69">
        <f>IF($A69="","",公式!$C$19)</f>
        <v>0</v>
      </c>
      <c r="Z69">
        <f>IF($A69="","",公式!$D$19+公式!$E$19*公式!$F$19)</f>
        <v>0.12000000000000001</v>
      </c>
      <c r="AA69">
        <f>IF($A69="","",VLOOKUP($A69,[2]FishData!$B:$BF,57-1,FALSE))</f>
        <v>4.5372000000000003</v>
      </c>
      <c r="AB69">
        <f>IF($A69="","",VLOOKUP($A69,[2]FishData!$B:$BF,58-1,FALSE))</f>
        <v>1</v>
      </c>
    </row>
    <row r="70" spans="1:28">
      <c r="A70" t="str">
        <f>IF([2]FishData!B69="","",[2]FishData!B69)</f>
        <v>Fish_02_02_08</v>
      </c>
      <c r="B70" t="str">
        <f>IF($A70="","",VLOOKUP(A70,[3]Sheet1!$A:$B,2,FALSE))</f>
        <v>红头鲫</v>
      </c>
      <c r="C70">
        <f t="shared" si="12"/>
        <v>49</v>
      </c>
      <c r="D70" s="1">
        <f t="shared" si="13"/>
        <v>0.49</v>
      </c>
      <c r="E70" s="1">
        <f t="shared" si="14"/>
        <v>0.33</v>
      </c>
      <c r="F70" s="1">
        <f t="shared" si="15"/>
        <v>0.82</v>
      </c>
      <c r="G70" s="2">
        <f t="shared" si="16"/>
        <v>0.49340555615985121</v>
      </c>
      <c r="H70" s="2">
        <f t="shared" si="17"/>
        <v>0.32874193650322842</v>
      </c>
      <c r="I70" s="2">
        <f t="shared" si="18"/>
        <v>0.82214749266307963</v>
      </c>
      <c r="J70" s="2">
        <f t="shared" si="19"/>
        <v>2.500890216222857</v>
      </c>
      <c r="K70">
        <f t="shared" si="20"/>
        <v>5.0316205736452693E-2</v>
      </c>
      <c r="L70">
        <f t="shared" si="21"/>
        <v>0.12583530664375092</v>
      </c>
      <c r="M70">
        <f>IF($A70="","",VLOOKUP($A70,[2]FishData!$B:$BF,50-1,FALSE))</f>
        <v>6.7000000000000004E-2</v>
      </c>
      <c r="N70">
        <f>IF($M70="","",$M70/公式!$C$15)</f>
        <v>5.0316205736452693E-2</v>
      </c>
      <c r="O70">
        <f t="shared" si="22"/>
        <v>0</v>
      </c>
      <c r="P70">
        <f t="shared" si="23"/>
        <v>0.74</v>
      </c>
      <c r="Q70">
        <f>IF($A70="","",公式!$C$23)</f>
        <v>0</v>
      </c>
      <c r="R70">
        <f>IF($A70="","",公式!$D$23)</f>
        <v>0.2</v>
      </c>
      <c r="S70">
        <f>IF($A70="","",公式!$C$22)</f>
        <v>0</v>
      </c>
      <c r="T70">
        <f>IF($A70="","",公式!$D$22)</f>
        <v>0.15</v>
      </c>
      <c r="U70">
        <f>IF($A70="","",公式!$C$21)</f>
        <v>0</v>
      </c>
      <c r="V70">
        <f>IF($A70="","",公式!$D$21)</f>
        <v>0.15</v>
      </c>
      <c r="W70">
        <f>IF($A70="","",公式!$C$20)</f>
        <v>0</v>
      </c>
      <c r="X70">
        <f>IF($A70="","",公式!$D$20+公式!$E$20*公式!$F$20)</f>
        <v>0.12000000000000001</v>
      </c>
      <c r="Y70">
        <f>IF($A70="","",公式!$C$19)</f>
        <v>0</v>
      </c>
      <c r="Z70">
        <f>IF($A70="","",公式!$D$19+公式!$E$19*公式!$F$19)</f>
        <v>0.12000000000000001</v>
      </c>
      <c r="AA70">
        <f>IF($A70="","",VLOOKUP($A70,[2]FishData!$B:$BF,57-1,FALSE))</f>
        <v>5.4446000000000003</v>
      </c>
      <c r="AB70">
        <f>IF($A70="","",VLOOKUP($A70,[2]FishData!$B:$BF,58-1,FALSE))</f>
        <v>1.2</v>
      </c>
    </row>
    <row r="71" spans="1:28">
      <c r="A71" t="str">
        <f>IF([2]FishData!B70="","",[2]FishData!B70)</f>
        <v>Fish_02_02_09</v>
      </c>
      <c r="B71" t="str">
        <f>IF($A71="","",VLOOKUP(A71,[3]Sheet1!$A:$B,2,FALSE))</f>
        <v>白条</v>
      </c>
      <c r="C71">
        <f t="shared" si="12"/>
        <v>125</v>
      </c>
      <c r="D71" s="1">
        <f t="shared" si="13"/>
        <v>1.25</v>
      </c>
      <c r="E71" s="1">
        <f t="shared" si="14"/>
        <v>0.83</v>
      </c>
      <c r="F71" s="1">
        <f t="shared" si="15"/>
        <v>2.09</v>
      </c>
      <c r="G71" s="2">
        <f t="shared" si="16"/>
        <v>1.251924545480219</v>
      </c>
      <c r="H71" s="2">
        <f t="shared" si="17"/>
        <v>0.8341213314261019</v>
      </c>
      <c r="I71" s="2">
        <f t="shared" si="18"/>
        <v>2.0860458769063208</v>
      </c>
      <c r="J71" s="2">
        <f t="shared" si="19"/>
        <v>2.5008902162228566</v>
      </c>
      <c r="K71">
        <f t="shared" si="20"/>
        <v>0.30640316329063727</v>
      </c>
      <c r="L71">
        <f t="shared" si="21"/>
        <v>0.76628067329328908</v>
      </c>
      <c r="M71">
        <f>IF($A71="","",VLOOKUP($A71,[2]FishData!$B:$BF,50-1,FALSE))</f>
        <v>0.40799999999999997</v>
      </c>
      <c r="N71">
        <f>IF($M71="","",$M71/公式!$C$15)</f>
        <v>0.30640316329063727</v>
      </c>
      <c r="O71">
        <f t="shared" si="22"/>
        <v>0</v>
      </c>
      <c r="P71">
        <f t="shared" si="23"/>
        <v>0.74</v>
      </c>
      <c r="Q71">
        <f>IF($A71="","",公式!$C$23)</f>
        <v>0</v>
      </c>
      <c r="R71">
        <f>IF($A71="","",公式!$D$23)</f>
        <v>0.2</v>
      </c>
      <c r="S71">
        <f>IF($A71="","",公式!$C$22)</f>
        <v>0</v>
      </c>
      <c r="T71">
        <f>IF($A71="","",公式!$D$22)</f>
        <v>0.15</v>
      </c>
      <c r="U71">
        <f>IF($A71="","",公式!$C$21)</f>
        <v>0</v>
      </c>
      <c r="V71">
        <f>IF($A71="","",公式!$D$21)</f>
        <v>0.15</v>
      </c>
      <c r="W71">
        <f>IF($A71="","",公式!$C$20)</f>
        <v>0</v>
      </c>
      <c r="X71">
        <f>IF($A71="","",公式!$D$20+公式!$E$20*公式!$F$20)</f>
        <v>0.12000000000000001</v>
      </c>
      <c r="Y71">
        <f>IF($A71="","",公式!$C$19)</f>
        <v>0</v>
      </c>
      <c r="Z71">
        <f>IF($A71="","",公式!$D$19+公式!$E$19*公式!$F$19)</f>
        <v>0.12000000000000001</v>
      </c>
      <c r="AA71">
        <f>IF($A71="","",VLOOKUP($A71,[2]FishData!$B:$BF,57-1,FALSE))</f>
        <v>5.4446000000000003</v>
      </c>
      <c r="AB71">
        <f>IF($A71="","",VLOOKUP($A71,[2]FishData!$B:$BF,58-1,FALSE))</f>
        <v>0.5</v>
      </c>
    </row>
    <row r="72" spans="1:28">
      <c r="A72" t="str">
        <f>IF([2]FishData!B71="","",[2]FishData!B71)</f>
        <v>Fish_02_02_10</v>
      </c>
      <c r="B72" t="str">
        <f>IF($A72="","",VLOOKUP(A72,[3]Sheet1!$A:$B,2,FALSE))</f>
        <v>宝石石斑鱼</v>
      </c>
      <c r="C72">
        <f t="shared" si="12"/>
        <v>150</v>
      </c>
      <c r="D72" s="1">
        <f t="shared" si="13"/>
        <v>1.5</v>
      </c>
      <c r="E72" s="1">
        <f t="shared" si="14"/>
        <v>1</v>
      </c>
      <c r="F72" s="1">
        <f t="shared" si="15"/>
        <v>2.5</v>
      </c>
      <c r="G72" s="2">
        <f t="shared" si="16"/>
        <v>1.497399946554772</v>
      </c>
      <c r="H72" s="2">
        <f t="shared" si="17"/>
        <v>0.99767453366651404</v>
      </c>
      <c r="I72" s="2">
        <f t="shared" si="18"/>
        <v>2.4950744802212861</v>
      </c>
      <c r="J72" s="2">
        <f t="shared" si="19"/>
        <v>2.5008902162228566</v>
      </c>
      <c r="K72">
        <f t="shared" si="20"/>
        <v>9.1620553729063109E-2</v>
      </c>
      <c r="L72">
        <f t="shared" si="21"/>
        <v>0.22913294642593449</v>
      </c>
      <c r="M72">
        <f>IF($A72="","",VLOOKUP($A72,[2]FishData!$B:$BF,50-1,FALSE))</f>
        <v>0.122</v>
      </c>
      <c r="N72">
        <f>IF($M72="","",$M72/公式!$C$15)</f>
        <v>9.1620553729063109E-2</v>
      </c>
      <c r="O72">
        <f t="shared" si="22"/>
        <v>0</v>
      </c>
      <c r="P72">
        <f t="shared" si="23"/>
        <v>0.74</v>
      </c>
      <c r="Q72">
        <f>IF($A72="","",公式!$C$23)</f>
        <v>0</v>
      </c>
      <c r="R72">
        <f>IF($A72="","",公式!$D$23)</f>
        <v>0.2</v>
      </c>
      <c r="S72">
        <f>IF($A72="","",公式!$C$22)</f>
        <v>0</v>
      </c>
      <c r="T72">
        <f>IF($A72="","",公式!$D$22)</f>
        <v>0.15</v>
      </c>
      <c r="U72">
        <f>IF($A72="","",公式!$C$21)</f>
        <v>0</v>
      </c>
      <c r="V72">
        <f>IF($A72="","",公式!$D$21)</f>
        <v>0.15</v>
      </c>
      <c r="W72">
        <f>IF($A72="","",公式!$C$20)</f>
        <v>0</v>
      </c>
      <c r="X72">
        <f>IF($A72="","",公式!$D$20+公式!$E$20*公式!$F$20)</f>
        <v>0.12000000000000001</v>
      </c>
      <c r="Y72">
        <f>IF($A72="","",公式!$C$19)</f>
        <v>0</v>
      </c>
      <c r="Z72">
        <f>IF($A72="","",公式!$D$19+公式!$E$19*公式!$F$19)</f>
        <v>0.12000000000000001</v>
      </c>
      <c r="AA72">
        <f>IF($A72="","",VLOOKUP($A72,[2]FishData!$B:$BF,57-1,FALSE))</f>
        <v>5.4446000000000003</v>
      </c>
      <c r="AB72">
        <f>IF($A72="","",VLOOKUP($A72,[2]FishData!$B:$BF,58-1,FALSE))</f>
        <v>2</v>
      </c>
    </row>
    <row r="73" spans="1:28">
      <c r="A73" t="str">
        <f>IF([2]FishData!B72="","",[2]FishData!B72)</f>
        <v>Fish_02_02_11</v>
      </c>
      <c r="B73" t="str">
        <f>IF($A73="","",VLOOKUP(A73,[3]Sheet1!$A:$B,2,FALSE))</f>
        <v>金色桂鱼</v>
      </c>
      <c r="C73">
        <f t="shared" si="12"/>
        <v>153</v>
      </c>
      <c r="D73" s="1">
        <f t="shared" si="13"/>
        <v>1.53</v>
      </c>
      <c r="E73" s="1">
        <f t="shared" si="14"/>
        <v>1.02</v>
      </c>
      <c r="F73" s="1">
        <f t="shared" si="15"/>
        <v>2.5499999999999998</v>
      </c>
      <c r="G73" s="2">
        <f t="shared" si="16"/>
        <v>1.5280843716890913</v>
      </c>
      <c r="H73" s="2">
        <f t="shared" si="17"/>
        <v>1.0181186839465655</v>
      </c>
      <c r="I73" s="2">
        <f t="shared" si="18"/>
        <v>2.5462030556356567</v>
      </c>
      <c r="J73" s="2">
        <f t="shared" si="19"/>
        <v>2.500890216222857</v>
      </c>
      <c r="K73">
        <f t="shared" si="20"/>
        <v>0.12466403212315144</v>
      </c>
      <c r="L73">
        <f t="shared" si="21"/>
        <v>0.31177105825168139</v>
      </c>
      <c r="M73">
        <f>IF($A73="","",VLOOKUP($A73,[2]FishData!$B:$BF,50-1,FALSE))</f>
        <v>0.16600000000000001</v>
      </c>
      <c r="N73">
        <f>IF($M73="","",$M73/公式!$C$15)</f>
        <v>0.12466403212315144</v>
      </c>
      <c r="O73">
        <f t="shared" si="22"/>
        <v>0</v>
      </c>
      <c r="P73">
        <f t="shared" si="23"/>
        <v>0.74</v>
      </c>
      <c r="Q73">
        <f>IF($A73="","",公式!$C$23)</f>
        <v>0</v>
      </c>
      <c r="R73">
        <f>IF($A73="","",公式!$D$23)</f>
        <v>0.2</v>
      </c>
      <c r="S73">
        <f>IF($A73="","",公式!$C$22)</f>
        <v>0</v>
      </c>
      <c r="T73">
        <f>IF($A73="","",公式!$D$22)</f>
        <v>0.15</v>
      </c>
      <c r="U73">
        <f>IF($A73="","",公式!$C$21)</f>
        <v>0</v>
      </c>
      <c r="V73">
        <f>IF($A73="","",公式!$D$21)</f>
        <v>0.15</v>
      </c>
      <c r="W73">
        <f>IF($A73="","",公式!$C$20)</f>
        <v>0</v>
      </c>
      <c r="X73">
        <f>IF($A73="","",公式!$D$20+公式!$E$20*公式!$F$20)</f>
        <v>0.12000000000000001</v>
      </c>
      <c r="Y73">
        <f>IF($A73="","",公式!$C$19)</f>
        <v>0</v>
      </c>
      <c r="Z73">
        <f>IF($A73="","",公式!$D$19+公式!$E$19*公式!$F$19)</f>
        <v>0.12000000000000001</v>
      </c>
      <c r="AA73">
        <f>IF($A73="","",VLOOKUP($A73,[2]FishData!$B:$BF,57-1,FALSE))</f>
        <v>5.4446000000000003</v>
      </c>
      <c r="AB73">
        <f>IF($A73="","",VLOOKUP($A73,[2]FishData!$B:$BF,58-1,FALSE))</f>
        <v>1.5</v>
      </c>
    </row>
    <row r="74" spans="1:28">
      <c r="A74" t="str">
        <f>IF([2]FishData!B73="","",[2]FishData!B73)</f>
        <v>Fish_02_02_12</v>
      </c>
      <c r="B74" t="str">
        <f>IF($A74="","",VLOOKUP(A74,[3]Sheet1!$A:$B,2,FALSE))</f>
        <v>蓝尾银鲨</v>
      </c>
      <c r="C74">
        <f t="shared" si="12"/>
        <v>88</v>
      </c>
      <c r="D74" s="1">
        <f t="shared" si="13"/>
        <v>0.88</v>
      </c>
      <c r="E74" s="1">
        <f t="shared" si="14"/>
        <v>0.59</v>
      </c>
      <c r="F74" s="1">
        <f t="shared" si="15"/>
        <v>1.47</v>
      </c>
      <c r="G74" s="2">
        <f t="shared" si="16"/>
        <v>0.88371144386839018</v>
      </c>
      <c r="H74" s="2">
        <f t="shared" si="17"/>
        <v>0.58879152806548363</v>
      </c>
      <c r="I74" s="2">
        <f t="shared" si="18"/>
        <v>1.4725029719338738</v>
      </c>
      <c r="J74" s="2">
        <f t="shared" si="19"/>
        <v>2.500890216222857</v>
      </c>
      <c r="K74">
        <f t="shared" si="20"/>
        <v>0.10814229292610726</v>
      </c>
      <c r="L74">
        <f t="shared" si="21"/>
        <v>0.27045200233880795</v>
      </c>
      <c r="M74">
        <f>IF($A74="","",VLOOKUP($A74,[2]FishData!$B:$BF,50-1,FALSE))</f>
        <v>0.14399999999999999</v>
      </c>
      <c r="N74">
        <f>IF($M74="","",$M74/公式!$C$15)</f>
        <v>0.10814229292610726</v>
      </c>
      <c r="O74">
        <f t="shared" si="22"/>
        <v>0</v>
      </c>
      <c r="P74">
        <f t="shared" si="23"/>
        <v>0.74</v>
      </c>
      <c r="Q74">
        <f>IF($A74="","",公式!$C$23)</f>
        <v>0</v>
      </c>
      <c r="R74">
        <f>IF($A74="","",公式!$D$23)</f>
        <v>0.2</v>
      </c>
      <c r="S74">
        <f>IF($A74="","",公式!$C$22)</f>
        <v>0</v>
      </c>
      <c r="T74">
        <f>IF($A74="","",公式!$D$22)</f>
        <v>0.15</v>
      </c>
      <c r="U74">
        <f>IF($A74="","",公式!$C$21)</f>
        <v>0</v>
      </c>
      <c r="V74">
        <f>IF($A74="","",公式!$D$21)</f>
        <v>0.15</v>
      </c>
      <c r="W74">
        <f>IF($A74="","",公式!$C$20)</f>
        <v>0</v>
      </c>
      <c r="X74">
        <f>IF($A74="","",公式!$D$20+公式!$E$20*公式!$F$20)</f>
        <v>0.12000000000000001</v>
      </c>
      <c r="Y74">
        <f>IF($A74="","",公式!$C$19)</f>
        <v>0</v>
      </c>
      <c r="Z74">
        <f>IF($A74="","",公式!$D$19+公式!$E$19*公式!$F$19)</f>
        <v>0.12000000000000001</v>
      </c>
      <c r="AA74">
        <f>IF($A74="","",VLOOKUP($A74,[2]FishData!$B:$BF,57-1,FALSE))</f>
        <v>5.4446000000000003</v>
      </c>
      <c r="AB74">
        <f>IF($A74="","",VLOOKUP($A74,[2]FishData!$B:$BF,58-1,FALSE))</f>
        <v>1</v>
      </c>
    </row>
    <row r="75" spans="1:28">
      <c r="A75" t="str">
        <f>IF([2]FishData!B74="","",[2]FishData!B74)</f>
        <v>Fish_02_02_13</v>
      </c>
      <c r="B75" t="str">
        <f>IF($A75="","",VLOOKUP(A75,[3]Sheet1!$A:$B,2,FALSE))</f>
        <v>驼背大马哈鱼</v>
      </c>
      <c r="C75">
        <f t="shared" si="12"/>
        <v>355</v>
      </c>
      <c r="D75" s="1">
        <f t="shared" si="13"/>
        <v>3.55</v>
      </c>
      <c r="E75" s="1">
        <f t="shared" si="14"/>
        <v>2.37</v>
      </c>
      <c r="F75" s="1">
        <f t="shared" si="15"/>
        <v>5.92</v>
      </c>
      <c r="G75" s="2">
        <f t="shared" si="16"/>
        <v>3.5532564305541521</v>
      </c>
      <c r="H75" s="2">
        <f t="shared" si="17"/>
        <v>2.3674326024299659</v>
      </c>
      <c r="I75" s="2">
        <f t="shared" si="18"/>
        <v>5.920689032984118</v>
      </c>
      <c r="J75" s="2">
        <f t="shared" si="19"/>
        <v>2.500890216222857</v>
      </c>
      <c r="K75">
        <f t="shared" si="20"/>
        <v>0.28988142409359313</v>
      </c>
      <c r="L75">
        <f t="shared" si="21"/>
        <v>0.72496161738041576</v>
      </c>
      <c r="M75">
        <f>IF($A75="","",VLOOKUP($A75,[2]FishData!$B:$BF,50-1,FALSE))</f>
        <v>0.38600000000000001</v>
      </c>
      <c r="N75">
        <f>IF($M75="","",$M75/公式!$C$15)</f>
        <v>0.28988142409359313</v>
      </c>
      <c r="O75">
        <f t="shared" si="22"/>
        <v>0</v>
      </c>
      <c r="P75">
        <f t="shared" si="23"/>
        <v>0.74</v>
      </c>
      <c r="Q75">
        <f>IF($A75="","",公式!$C$23)</f>
        <v>0</v>
      </c>
      <c r="R75">
        <f>IF($A75="","",公式!$D$23)</f>
        <v>0.2</v>
      </c>
      <c r="S75">
        <f>IF($A75="","",公式!$C$22)</f>
        <v>0</v>
      </c>
      <c r="T75">
        <f>IF($A75="","",公式!$D$22)</f>
        <v>0.15</v>
      </c>
      <c r="U75">
        <f>IF($A75="","",公式!$C$21)</f>
        <v>0</v>
      </c>
      <c r="V75">
        <f>IF($A75="","",公式!$D$21)</f>
        <v>0.15</v>
      </c>
      <c r="W75">
        <f>IF($A75="","",公式!$C$20)</f>
        <v>0</v>
      </c>
      <c r="X75">
        <f>IF($A75="","",公式!$D$20+公式!$E$20*公式!$F$20)</f>
        <v>0.12000000000000001</v>
      </c>
      <c r="Y75">
        <f>IF($A75="","",公式!$C$19)</f>
        <v>0</v>
      </c>
      <c r="Z75">
        <f>IF($A75="","",公式!$D$19+公式!$E$19*公式!$F$19)</f>
        <v>0.12000000000000001</v>
      </c>
      <c r="AA75">
        <f>IF($A75="","",VLOOKUP($A75,[2]FishData!$B:$BF,57-1,FALSE))</f>
        <v>5.4446000000000003</v>
      </c>
      <c r="AB75">
        <f>IF($A75="","",VLOOKUP($A75,[2]FishData!$B:$BF,58-1,FALSE))</f>
        <v>1.5</v>
      </c>
    </row>
    <row r="76" spans="1:28">
      <c r="A76" t="str">
        <f>IF([2]FishData!B75="","",[2]FishData!B75)</f>
        <v>Fish_02_02_14</v>
      </c>
      <c r="B76" t="str">
        <f>IF($A76="","",VLOOKUP(A76,[3]Sheet1!$A:$B,2,FALSE))</f>
        <v>白匙吻鲟</v>
      </c>
      <c r="C76">
        <f t="shared" si="12"/>
        <v>1520</v>
      </c>
      <c r="D76" s="1">
        <f t="shared" si="13"/>
        <v>15.2</v>
      </c>
      <c r="E76" s="1">
        <f t="shared" si="14"/>
        <v>10.130000000000001</v>
      </c>
      <c r="F76" s="1">
        <f t="shared" si="15"/>
        <v>25.32</v>
      </c>
      <c r="G76" s="2">
        <f t="shared" si="16"/>
        <v>15.197995769028257</v>
      </c>
      <c r="H76" s="2">
        <f t="shared" si="17"/>
        <v>10.125987633709517</v>
      </c>
      <c r="I76" s="2">
        <f t="shared" si="18"/>
        <v>25.323983402737774</v>
      </c>
      <c r="J76" s="2">
        <f t="shared" si="19"/>
        <v>2.5008902162228575</v>
      </c>
      <c r="K76">
        <f t="shared" si="20"/>
        <v>1.2398814279236328</v>
      </c>
      <c r="L76">
        <f t="shared" si="21"/>
        <v>3.1008073323706387</v>
      </c>
      <c r="M76">
        <f>IF($A76="","",VLOOKUP($A76,[2]FishData!$B:$BF,50-1,FALSE))</f>
        <v>1.651</v>
      </c>
      <c r="N76">
        <f>IF($M76="","",$M76/公式!$C$15)</f>
        <v>1.2398814279236328</v>
      </c>
      <c r="O76">
        <f t="shared" si="22"/>
        <v>0</v>
      </c>
      <c r="P76">
        <f t="shared" si="23"/>
        <v>0.74</v>
      </c>
      <c r="Q76">
        <f>IF($A76="","",公式!$C$23)</f>
        <v>0</v>
      </c>
      <c r="R76">
        <f>IF($A76="","",公式!$D$23)</f>
        <v>0.2</v>
      </c>
      <c r="S76">
        <f>IF($A76="","",公式!$C$22)</f>
        <v>0</v>
      </c>
      <c r="T76">
        <f>IF($A76="","",公式!$D$22)</f>
        <v>0.15</v>
      </c>
      <c r="U76">
        <f>IF($A76="","",公式!$C$21)</f>
        <v>0</v>
      </c>
      <c r="V76">
        <f>IF($A76="","",公式!$D$21)</f>
        <v>0.15</v>
      </c>
      <c r="W76">
        <f>IF($A76="","",公式!$C$20)</f>
        <v>0</v>
      </c>
      <c r="X76">
        <f>IF($A76="","",公式!$D$20+公式!$E$20*公式!$F$20)</f>
        <v>0.12000000000000001</v>
      </c>
      <c r="Y76">
        <f>IF($A76="","",公式!$C$19)</f>
        <v>0</v>
      </c>
      <c r="Z76">
        <f>IF($A76="","",公式!$D$19+公式!$E$19*公式!$F$19)</f>
        <v>0.12000000000000001</v>
      </c>
      <c r="AA76">
        <f>IF($A76="","",VLOOKUP($A76,[2]FishData!$B:$BF,57-1,FALSE))</f>
        <v>5.4446000000000003</v>
      </c>
      <c r="AB76">
        <f>IF($A76="","",VLOOKUP($A76,[2]FishData!$B:$BF,58-1,FALSE))</f>
        <v>1.5</v>
      </c>
    </row>
    <row r="77" spans="1:28">
      <c r="A77" t="str">
        <f>IF([2]FishData!B76="","",[2]FishData!B76)</f>
        <v>Fish_02_03_01</v>
      </c>
      <c r="B77" t="str">
        <f>IF($A77="","",VLOOKUP(A77,[3]Sheet1!$A:$B,2,FALSE))</f>
        <v>黑斑鲶鱼</v>
      </c>
      <c r="C77">
        <f t="shared" si="12"/>
        <v>1016</v>
      </c>
      <c r="D77" s="1">
        <f t="shared" si="13"/>
        <v>10.16</v>
      </c>
      <c r="E77" s="1">
        <f t="shared" si="14"/>
        <v>6.77</v>
      </c>
      <c r="F77" s="1">
        <f t="shared" si="15"/>
        <v>16.93</v>
      </c>
      <c r="G77" s="2">
        <f t="shared" si="16"/>
        <v>10.162774932569404</v>
      </c>
      <c r="H77" s="2">
        <f t="shared" si="17"/>
        <v>6.7711647545714957</v>
      </c>
      <c r="I77" s="2">
        <f t="shared" si="18"/>
        <v>16.933939687140899</v>
      </c>
      <c r="J77" s="2">
        <f t="shared" si="19"/>
        <v>2.5008902162228575</v>
      </c>
      <c r="K77">
        <f t="shared" si="20"/>
        <v>0.2072727281083723</v>
      </c>
      <c r="L77">
        <f t="shared" si="21"/>
        <v>0.51836633781604868</v>
      </c>
      <c r="M77">
        <f>IF($A77="","",VLOOKUP($A77,[2]FishData!$B:$BF,50-1,FALSE))</f>
        <v>0.27600000000000002</v>
      </c>
      <c r="N77">
        <f>IF($M77="","",$M77/公式!$C$15)</f>
        <v>0.2072727281083723</v>
      </c>
      <c r="O77">
        <f t="shared" si="22"/>
        <v>0</v>
      </c>
      <c r="P77">
        <f t="shared" si="23"/>
        <v>0.74</v>
      </c>
      <c r="Q77">
        <f>IF($A77="","",公式!$C$23)</f>
        <v>0</v>
      </c>
      <c r="R77">
        <f>IF($A77="","",公式!$D$23)</f>
        <v>0.2</v>
      </c>
      <c r="S77">
        <f>IF($A77="","",公式!$C$22)</f>
        <v>0</v>
      </c>
      <c r="T77">
        <f>IF($A77="","",公式!$D$22)</f>
        <v>0.15</v>
      </c>
      <c r="U77">
        <f>IF($A77="","",公式!$C$21)</f>
        <v>0</v>
      </c>
      <c r="V77">
        <f>IF($A77="","",公式!$D$21)</f>
        <v>0.15</v>
      </c>
      <c r="W77">
        <f>IF($A77="","",公式!$C$20)</f>
        <v>0</v>
      </c>
      <c r="X77">
        <f>IF($A77="","",公式!$D$20+公式!$E$20*公式!$F$20)</f>
        <v>0.12000000000000001</v>
      </c>
      <c r="Y77">
        <f>IF($A77="","",公式!$C$19)</f>
        <v>0</v>
      </c>
      <c r="Z77">
        <f>IF($A77="","",公式!$D$19+公式!$E$19*公式!$F$19)</f>
        <v>0.12000000000000001</v>
      </c>
      <c r="AA77">
        <f>IF($A77="","",VLOOKUP($A77,[2]FishData!$B:$BF,57-1,FALSE))</f>
        <v>10.8893</v>
      </c>
      <c r="AB77">
        <f>IF($A77="","",VLOOKUP($A77,[2]FishData!$B:$BF,58-1,FALSE))</f>
        <v>3</v>
      </c>
    </row>
    <row r="78" spans="1:28">
      <c r="A78" t="str">
        <f>IF([2]FishData!B77="","",[2]FishData!B77)</f>
        <v>Fish_02_03_02</v>
      </c>
      <c r="B78" t="str">
        <f>IF($A78="","",VLOOKUP(A78,[3]Sheet1!$A:$B,2,FALSE))</f>
        <v>棕色鲈鱼</v>
      </c>
      <c r="C78">
        <f t="shared" si="12"/>
        <v>791</v>
      </c>
      <c r="D78" s="1">
        <f t="shared" si="13"/>
        <v>7.91</v>
      </c>
      <c r="E78" s="1">
        <f t="shared" si="14"/>
        <v>5.27</v>
      </c>
      <c r="F78" s="1">
        <f t="shared" si="15"/>
        <v>13.18</v>
      </c>
      <c r="G78" s="2">
        <f t="shared" si="16"/>
        <v>7.9093142674153745</v>
      </c>
      <c r="H78" s="2">
        <f t="shared" si="17"/>
        <v>5.2697487010875248</v>
      </c>
      <c r="I78" s="2">
        <f t="shared" si="18"/>
        <v>13.179062968502899</v>
      </c>
      <c r="J78" s="2">
        <f t="shared" si="19"/>
        <v>2.500890216222857</v>
      </c>
      <c r="K78">
        <f t="shared" si="20"/>
        <v>0.5377075120492556</v>
      </c>
      <c r="L78">
        <f t="shared" si="21"/>
        <v>1.3447474560735173</v>
      </c>
      <c r="M78">
        <f>IF($A78="","",VLOOKUP($A78,[2]FishData!$B:$BF,50-1,FALSE))</f>
        <v>0.71599999999999997</v>
      </c>
      <c r="N78">
        <f>IF($M78="","",$M78/公式!$C$15)</f>
        <v>0.5377075120492556</v>
      </c>
      <c r="O78">
        <f t="shared" si="22"/>
        <v>0</v>
      </c>
      <c r="P78">
        <f t="shared" si="23"/>
        <v>0.74</v>
      </c>
      <c r="Q78">
        <f>IF($A78="","",公式!$C$23)</f>
        <v>0</v>
      </c>
      <c r="R78">
        <f>IF($A78="","",公式!$D$23)</f>
        <v>0.2</v>
      </c>
      <c r="S78">
        <f>IF($A78="","",公式!$C$22)</f>
        <v>0</v>
      </c>
      <c r="T78">
        <f>IF($A78="","",公式!$D$22)</f>
        <v>0.15</v>
      </c>
      <c r="U78">
        <f>IF($A78="","",公式!$C$21)</f>
        <v>0</v>
      </c>
      <c r="V78">
        <f>IF($A78="","",公式!$D$21)</f>
        <v>0.15</v>
      </c>
      <c r="W78">
        <f>IF($A78="","",公式!$C$20)</f>
        <v>0</v>
      </c>
      <c r="X78">
        <f>IF($A78="","",公式!$D$20+公式!$E$20*公式!$F$20)</f>
        <v>0.12000000000000001</v>
      </c>
      <c r="Y78">
        <f>IF($A78="","",公式!$C$19)</f>
        <v>0</v>
      </c>
      <c r="Z78">
        <f>IF($A78="","",公式!$D$19+公式!$E$19*公式!$F$19)</f>
        <v>0.12000000000000001</v>
      </c>
      <c r="AA78">
        <f>IF($A78="","",VLOOKUP($A78,[2]FishData!$B:$BF,57-1,FALSE))</f>
        <v>6.5335999999999999</v>
      </c>
      <c r="AB78">
        <f>IF($A78="","",VLOOKUP($A78,[2]FishData!$B:$BF,58-1,FALSE))</f>
        <v>1.5</v>
      </c>
    </row>
    <row r="79" spans="1:28">
      <c r="A79" t="str">
        <f>IF([2]FishData!B78="","",[2]FishData!B78)</f>
        <v>Fish_02_03_03</v>
      </c>
      <c r="B79" t="str">
        <f>IF($A79="","",VLOOKUP(A79,[3]Sheet1!$A:$B,2,FALSE))</f>
        <v>银花鲈鱼</v>
      </c>
      <c r="C79">
        <f t="shared" si="12"/>
        <v>1987.9999999999998</v>
      </c>
      <c r="D79" s="1">
        <f t="shared" si="13"/>
        <v>19.88</v>
      </c>
      <c r="E79" s="1">
        <f t="shared" si="14"/>
        <v>13.25</v>
      </c>
      <c r="F79" s="1">
        <f t="shared" si="15"/>
        <v>33.130000000000003</v>
      </c>
      <c r="G79" s="2">
        <f t="shared" si="16"/>
        <v>19.883690085461872</v>
      </c>
      <c r="H79" s="2">
        <f t="shared" si="17"/>
        <v>13.247931041552926</v>
      </c>
      <c r="I79" s="2">
        <f t="shared" si="18"/>
        <v>33.131621127014796</v>
      </c>
      <c r="J79" s="2">
        <f t="shared" si="19"/>
        <v>2.500890216222857</v>
      </c>
      <c r="K79">
        <f t="shared" si="20"/>
        <v>0.40553359847290232</v>
      </c>
      <c r="L79">
        <f t="shared" si="21"/>
        <v>1.0141950087705298</v>
      </c>
      <c r="M79">
        <f>IF($A79="","",VLOOKUP($A79,[2]FishData!$B:$BF,50-1,FALSE))</f>
        <v>0.54</v>
      </c>
      <c r="N79">
        <f>IF($M79="","",$M79/公式!$C$15)</f>
        <v>0.40553359847290232</v>
      </c>
      <c r="O79">
        <f t="shared" si="22"/>
        <v>0</v>
      </c>
      <c r="P79">
        <f t="shared" si="23"/>
        <v>0.74</v>
      </c>
      <c r="Q79">
        <f>IF($A79="","",公式!$C$23)</f>
        <v>0</v>
      </c>
      <c r="R79">
        <f>IF($A79="","",公式!$D$23)</f>
        <v>0.2</v>
      </c>
      <c r="S79">
        <f>IF($A79="","",公式!$C$22)</f>
        <v>0</v>
      </c>
      <c r="T79">
        <f>IF($A79="","",公式!$D$22)</f>
        <v>0.15</v>
      </c>
      <c r="U79">
        <f>IF($A79="","",公式!$C$21)</f>
        <v>0</v>
      </c>
      <c r="V79">
        <f>IF($A79="","",公式!$D$21)</f>
        <v>0.15</v>
      </c>
      <c r="W79">
        <f>IF($A79="","",公式!$C$20)</f>
        <v>0</v>
      </c>
      <c r="X79">
        <f>IF($A79="","",公式!$D$20+公式!$E$20*公式!$F$20)</f>
        <v>0.12000000000000001</v>
      </c>
      <c r="Y79">
        <f>IF($A79="","",公式!$C$19)</f>
        <v>0</v>
      </c>
      <c r="Z79">
        <f>IF($A79="","",公式!$D$19+公式!$E$19*公式!$F$19)</f>
        <v>0.12000000000000001</v>
      </c>
      <c r="AA79">
        <f>IF($A79="","",VLOOKUP($A79,[2]FishData!$B:$BF,57-1,FALSE))</f>
        <v>10.8893</v>
      </c>
      <c r="AB79">
        <f>IF($A79="","",VLOOKUP($A79,[2]FishData!$B:$BF,58-1,FALSE))</f>
        <v>3</v>
      </c>
    </row>
    <row r="80" spans="1:28">
      <c r="A80" t="str">
        <f>IF([2]FishData!B79="","",[2]FishData!B79)</f>
        <v>Fish_02_03_04</v>
      </c>
      <c r="B80" t="str">
        <f>IF($A80="","",VLOOKUP(A80,[3]Sheet1!$A:$B,2,FALSE))</f>
        <v>白点鲑鱼</v>
      </c>
      <c r="C80">
        <f t="shared" si="12"/>
        <v>254</v>
      </c>
      <c r="D80" s="1">
        <f t="shared" si="13"/>
        <v>2.54</v>
      </c>
      <c r="E80" s="1">
        <f t="shared" si="14"/>
        <v>1.69</v>
      </c>
      <c r="F80" s="1">
        <f t="shared" si="15"/>
        <v>4.2300000000000004</v>
      </c>
      <c r="G80" s="2">
        <f t="shared" si="16"/>
        <v>2.5406704011216221</v>
      </c>
      <c r="H80" s="2">
        <f t="shared" si="17"/>
        <v>1.6927756431882659</v>
      </c>
      <c r="I80" s="2">
        <f t="shared" si="18"/>
        <v>4.233446044309888</v>
      </c>
      <c r="J80" s="2">
        <f t="shared" si="19"/>
        <v>2.500890216222857</v>
      </c>
      <c r="K80">
        <f t="shared" si="20"/>
        <v>0.2072727281083723</v>
      </c>
      <c r="L80">
        <f t="shared" si="21"/>
        <v>0.51836633781604868</v>
      </c>
      <c r="M80">
        <f>IF($A80="","",VLOOKUP($A80,[2]FishData!$B:$BF,50-1,FALSE))</f>
        <v>0.27600000000000002</v>
      </c>
      <c r="N80">
        <f>IF($M80="","",$M80/公式!$C$15)</f>
        <v>0.2072727281083723</v>
      </c>
      <c r="O80">
        <f t="shared" si="22"/>
        <v>0</v>
      </c>
      <c r="P80">
        <f t="shared" si="23"/>
        <v>0.74</v>
      </c>
      <c r="Q80">
        <f>IF($A80="","",公式!$C$23)</f>
        <v>0</v>
      </c>
      <c r="R80">
        <f>IF($A80="","",公式!$D$23)</f>
        <v>0.2</v>
      </c>
      <c r="S80">
        <f>IF($A80="","",公式!$C$22)</f>
        <v>0</v>
      </c>
      <c r="T80">
        <f>IF($A80="","",公式!$D$22)</f>
        <v>0.15</v>
      </c>
      <c r="U80">
        <f>IF($A80="","",公式!$C$21)</f>
        <v>0</v>
      </c>
      <c r="V80">
        <f>IF($A80="","",公式!$D$21)</f>
        <v>0.15</v>
      </c>
      <c r="W80">
        <f>IF($A80="","",公式!$C$20)</f>
        <v>0</v>
      </c>
      <c r="X80">
        <f>IF($A80="","",公式!$D$20+公式!$E$20*公式!$F$20)</f>
        <v>0.12000000000000001</v>
      </c>
      <c r="Y80">
        <f>IF($A80="","",公式!$C$19)</f>
        <v>0</v>
      </c>
      <c r="Z80">
        <f>IF($A80="","",公式!$D$19+公式!$E$19*公式!$F$19)</f>
        <v>0.12000000000000001</v>
      </c>
      <c r="AA80">
        <f>IF($A80="","",VLOOKUP($A80,[2]FishData!$B:$BF,57-1,FALSE))</f>
        <v>5.4446000000000003</v>
      </c>
      <c r="AB80">
        <f>IF($A80="","",VLOOKUP($A80,[2]FishData!$B:$BF,58-1,FALSE))</f>
        <v>1.5</v>
      </c>
    </row>
    <row r="81" spans="1:28">
      <c r="A81" t="str">
        <f>IF([2]FishData!B80="","",[2]FishData!B80)</f>
        <v>Fish_02_03_05</v>
      </c>
      <c r="B81" t="str">
        <f>IF($A81="","",VLOOKUP(A81,[3]Sheet1!$A:$B,2,FALSE))</f>
        <v>黄太阳鱼</v>
      </c>
      <c r="C81">
        <f t="shared" si="12"/>
        <v>156</v>
      </c>
      <c r="D81" s="1">
        <f t="shared" si="13"/>
        <v>1.56</v>
      </c>
      <c r="E81" s="1">
        <f t="shared" si="14"/>
        <v>1.04</v>
      </c>
      <c r="F81" s="1">
        <f t="shared" si="15"/>
        <v>2.6</v>
      </c>
      <c r="G81" s="2">
        <f t="shared" si="16"/>
        <v>1.5587687968234103</v>
      </c>
      <c r="H81" s="2">
        <f t="shared" si="17"/>
        <v>1.0385628342266171</v>
      </c>
      <c r="I81" s="2">
        <f t="shared" si="18"/>
        <v>2.5973316310500274</v>
      </c>
      <c r="J81" s="2">
        <f t="shared" si="19"/>
        <v>2.5008902162228566</v>
      </c>
      <c r="K81">
        <f t="shared" si="20"/>
        <v>0.19075098891132811</v>
      </c>
      <c r="L81">
        <f t="shared" si="21"/>
        <v>0.47704728190317514</v>
      </c>
      <c r="M81">
        <f>IF($A81="","",VLOOKUP($A81,[2]FishData!$B:$BF,50-1,FALSE))</f>
        <v>0.254</v>
      </c>
      <c r="N81">
        <f>IF($M81="","",$M81/公式!$C$15)</f>
        <v>0.19075098891132811</v>
      </c>
      <c r="O81">
        <f t="shared" si="22"/>
        <v>0</v>
      </c>
      <c r="P81">
        <f t="shared" si="23"/>
        <v>0.74</v>
      </c>
      <c r="Q81">
        <f>IF($A81="","",公式!$C$23)</f>
        <v>0</v>
      </c>
      <c r="R81">
        <f>IF($A81="","",公式!$D$23)</f>
        <v>0.2</v>
      </c>
      <c r="S81">
        <f>IF($A81="","",公式!$C$22)</f>
        <v>0</v>
      </c>
      <c r="T81">
        <f>IF($A81="","",公式!$D$22)</f>
        <v>0.15</v>
      </c>
      <c r="U81">
        <f>IF($A81="","",公式!$C$21)</f>
        <v>0</v>
      </c>
      <c r="V81">
        <f>IF($A81="","",公式!$D$21)</f>
        <v>0.15</v>
      </c>
      <c r="W81">
        <f>IF($A81="","",公式!$C$20)</f>
        <v>0</v>
      </c>
      <c r="X81">
        <f>IF($A81="","",公式!$D$20+公式!$E$20*公式!$F$20)</f>
        <v>0.12000000000000001</v>
      </c>
      <c r="Y81">
        <f>IF($A81="","",公式!$C$19)</f>
        <v>0</v>
      </c>
      <c r="Z81">
        <f>IF($A81="","",公式!$D$19+公式!$E$19*公式!$F$19)</f>
        <v>0.12000000000000001</v>
      </c>
      <c r="AA81">
        <f>IF($A81="","",VLOOKUP($A81,[2]FishData!$B:$BF,57-1,FALSE))</f>
        <v>5.4446000000000003</v>
      </c>
      <c r="AB81">
        <f>IF($A81="","",VLOOKUP($A81,[2]FishData!$B:$BF,58-1,FALSE))</f>
        <v>1</v>
      </c>
    </row>
    <row r="82" spans="1:28">
      <c r="A82" t="str">
        <f>IF([2]FishData!B81="","",[2]FishData!B81)</f>
        <v>Fish_02_03_06</v>
      </c>
      <c r="B82" t="str">
        <f>IF($A82="","",VLOOKUP(A82,[3]Sheet1!$A:$B,2,FALSE))</f>
        <v>三文鱼</v>
      </c>
      <c r="C82">
        <f t="shared" si="12"/>
        <v>405.99999999999994</v>
      </c>
      <c r="D82" s="1">
        <f t="shared" si="13"/>
        <v>4.0599999999999996</v>
      </c>
      <c r="E82" s="1">
        <f t="shared" si="14"/>
        <v>2.7</v>
      </c>
      <c r="F82" s="1">
        <f t="shared" si="15"/>
        <v>6.76</v>
      </c>
      <c r="G82" s="2">
        <f t="shared" si="16"/>
        <v>4.0595494452704184</v>
      </c>
      <c r="H82" s="2">
        <f t="shared" si="17"/>
        <v>2.7047610820508159</v>
      </c>
      <c r="I82" s="2">
        <f t="shared" si="18"/>
        <v>6.7643105273212338</v>
      </c>
      <c r="J82" s="2">
        <f t="shared" si="19"/>
        <v>2.500890216222857</v>
      </c>
      <c r="K82">
        <f t="shared" si="20"/>
        <v>0.33118577208620353</v>
      </c>
      <c r="L82">
        <f t="shared" si="21"/>
        <v>0.8282592571625994</v>
      </c>
      <c r="M82">
        <f>IF($A82="","",VLOOKUP($A82,[2]FishData!$B:$BF,50-1,FALSE))</f>
        <v>0.441</v>
      </c>
      <c r="N82">
        <f>IF($M82="","",$M82/公式!$C$15)</f>
        <v>0.33118577208620353</v>
      </c>
      <c r="O82">
        <f t="shared" si="22"/>
        <v>0</v>
      </c>
      <c r="P82">
        <f t="shared" si="23"/>
        <v>0.74</v>
      </c>
      <c r="Q82">
        <f>IF($A82="","",公式!$C$23)</f>
        <v>0</v>
      </c>
      <c r="R82">
        <f>IF($A82="","",公式!$D$23)</f>
        <v>0.2</v>
      </c>
      <c r="S82">
        <f>IF($A82="","",公式!$C$22)</f>
        <v>0</v>
      </c>
      <c r="T82">
        <f>IF($A82="","",公式!$D$22)</f>
        <v>0.15</v>
      </c>
      <c r="U82">
        <f>IF($A82="","",公式!$C$21)</f>
        <v>0</v>
      </c>
      <c r="V82">
        <f>IF($A82="","",公式!$D$21)</f>
        <v>0.15</v>
      </c>
      <c r="W82">
        <f>IF($A82="","",公式!$C$20)</f>
        <v>0</v>
      </c>
      <c r="X82">
        <f>IF($A82="","",公式!$D$20+公式!$E$20*公式!$F$20)</f>
        <v>0.12000000000000001</v>
      </c>
      <c r="Y82">
        <f>IF($A82="","",公式!$C$19)</f>
        <v>0</v>
      </c>
      <c r="Z82">
        <f>IF($A82="","",公式!$D$19+公式!$E$19*公式!$F$19)</f>
        <v>0.12000000000000001</v>
      </c>
      <c r="AA82">
        <f>IF($A82="","",VLOOKUP($A82,[2]FishData!$B:$BF,57-1,FALSE))</f>
        <v>5.4446000000000003</v>
      </c>
      <c r="AB82">
        <f>IF($A82="","",VLOOKUP($A82,[2]FishData!$B:$BF,58-1,FALSE))</f>
        <v>1.5</v>
      </c>
    </row>
    <row r="83" spans="1:28">
      <c r="A83" t="str">
        <f>IF([2]FishData!B82="","",[2]FishData!B82)</f>
        <v>Fish_02_03_07</v>
      </c>
      <c r="B83" t="str">
        <f>IF($A83="","",VLOOKUP(A83,[3]Sheet1!$A:$B,2,FALSE))</f>
        <v>大口鲶鱼</v>
      </c>
      <c r="C83">
        <f t="shared" si="12"/>
        <v>1571</v>
      </c>
      <c r="D83" s="1">
        <f t="shared" si="13"/>
        <v>15.71</v>
      </c>
      <c r="E83" s="1">
        <f t="shared" si="14"/>
        <v>10.47</v>
      </c>
      <c r="F83" s="1">
        <f t="shared" si="15"/>
        <v>26.18</v>
      </c>
      <c r="G83" s="2">
        <f t="shared" si="16"/>
        <v>15.710569944068641</v>
      </c>
      <c r="H83" s="2">
        <f t="shared" si="17"/>
        <v>10.467501069868977</v>
      </c>
      <c r="I83" s="2">
        <f t="shared" si="18"/>
        <v>26.178071013937618</v>
      </c>
      <c r="J83" s="2">
        <f t="shared" si="19"/>
        <v>2.5008902162228575</v>
      </c>
      <c r="K83">
        <f t="shared" si="20"/>
        <v>0.24031620650246061</v>
      </c>
      <c r="L83">
        <f t="shared" si="21"/>
        <v>0.60100444964179556</v>
      </c>
      <c r="M83">
        <f>IF($A83="","",VLOOKUP($A83,[2]FishData!$B:$BF,50-1,FALSE))</f>
        <v>0.32</v>
      </c>
      <c r="N83">
        <f>IF($M83="","",$M83/公式!$C$15)</f>
        <v>0.24031620650246061</v>
      </c>
      <c r="O83">
        <f t="shared" si="22"/>
        <v>0</v>
      </c>
      <c r="P83">
        <f t="shared" si="23"/>
        <v>0.74</v>
      </c>
      <c r="Q83">
        <f>IF($A83="","",公式!$C$23)</f>
        <v>0</v>
      </c>
      <c r="R83">
        <f>IF($A83="","",公式!$D$23)</f>
        <v>0.2</v>
      </c>
      <c r="S83">
        <f>IF($A83="","",公式!$C$22)</f>
        <v>0</v>
      </c>
      <c r="T83">
        <f>IF($A83="","",公式!$D$22)</f>
        <v>0.15</v>
      </c>
      <c r="U83">
        <f>IF($A83="","",公式!$C$21)</f>
        <v>0</v>
      </c>
      <c r="V83">
        <f>IF($A83="","",公式!$D$21)</f>
        <v>0.15</v>
      </c>
      <c r="W83">
        <f>IF($A83="","",公式!$C$20)</f>
        <v>0</v>
      </c>
      <c r="X83">
        <f>IF($A83="","",公式!$D$20+公式!$E$20*公式!$F$20)</f>
        <v>0.12000000000000001</v>
      </c>
      <c r="Y83">
        <f>IF($A83="","",公式!$C$19)</f>
        <v>0</v>
      </c>
      <c r="Z83">
        <f>IF($A83="","",公式!$D$19+公式!$E$19*公式!$F$19)</f>
        <v>0.12000000000000001</v>
      </c>
      <c r="AA83">
        <f>IF($A83="","",VLOOKUP($A83,[2]FishData!$B:$BF,57-1,FALSE))</f>
        <v>10.8893</v>
      </c>
      <c r="AB83">
        <f>IF($A83="","",VLOOKUP($A83,[2]FishData!$B:$BF,58-1,FALSE))</f>
        <v>4</v>
      </c>
    </row>
    <row r="84" spans="1:28">
      <c r="A84" t="str">
        <f>IF([2]FishData!B83="","",[2]FishData!B83)</f>
        <v>Fish_02_03_08</v>
      </c>
      <c r="B84" t="str">
        <f>IF($A84="","",VLOOKUP(A84,[3]Sheet1!$A:$B,2,FALSE))</f>
        <v>红鲤鱼</v>
      </c>
      <c r="C84">
        <f t="shared" si="12"/>
        <v>619</v>
      </c>
      <c r="D84" s="1">
        <f t="shared" si="13"/>
        <v>6.19</v>
      </c>
      <c r="E84" s="1">
        <f t="shared" si="14"/>
        <v>4.12</v>
      </c>
      <c r="F84" s="1">
        <f t="shared" si="15"/>
        <v>10.31</v>
      </c>
      <c r="G84" s="2">
        <f t="shared" si="16"/>
        <v>6.1859801070787315</v>
      </c>
      <c r="H84" s="2">
        <f t="shared" si="17"/>
        <v>4.1215406964583865</v>
      </c>
      <c r="I84" s="2">
        <f t="shared" si="18"/>
        <v>10.307520803537118</v>
      </c>
      <c r="J84" s="2">
        <f t="shared" si="19"/>
        <v>2.500890216222857</v>
      </c>
      <c r="K84">
        <f t="shared" si="20"/>
        <v>0.50466403365516732</v>
      </c>
      <c r="L84">
        <f t="shared" si="21"/>
        <v>1.2621093442477704</v>
      </c>
      <c r="M84">
        <f>IF($A84="","",VLOOKUP($A84,[2]FishData!$B:$BF,50-1,FALSE))</f>
        <v>0.67200000000000004</v>
      </c>
      <c r="N84">
        <f>IF($M84="","",$M84/公式!$C$15)</f>
        <v>0.50466403365516732</v>
      </c>
      <c r="O84">
        <f t="shared" si="22"/>
        <v>0</v>
      </c>
      <c r="P84">
        <f t="shared" si="23"/>
        <v>0.74</v>
      </c>
      <c r="Q84">
        <f>IF($A84="","",公式!$C$23)</f>
        <v>0</v>
      </c>
      <c r="R84">
        <f>IF($A84="","",公式!$D$23)</f>
        <v>0.2</v>
      </c>
      <c r="S84">
        <f>IF($A84="","",公式!$C$22)</f>
        <v>0</v>
      </c>
      <c r="T84">
        <f>IF($A84="","",公式!$D$22)</f>
        <v>0.15</v>
      </c>
      <c r="U84">
        <f>IF($A84="","",公式!$C$21)</f>
        <v>0</v>
      </c>
      <c r="V84">
        <f>IF($A84="","",公式!$D$21)</f>
        <v>0.15</v>
      </c>
      <c r="W84">
        <f>IF($A84="","",公式!$C$20)</f>
        <v>0</v>
      </c>
      <c r="X84">
        <f>IF($A84="","",公式!$D$20+公式!$E$20*公式!$F$20)</f>
        <v>0.12000000000000001</v>
      </c>
      <c r="Y84">
        <f>IF($A84="","",公式!$C$19)</f>
        <v>0</v>
      </c>
      <c r="Z84">
        <f>IF($A84="","",公式!$D$19+公式!$E$19*公式!$F$19)</f>
        <v>0.12000000000000001</v>
      </c>
      <c r="AA84">
        <f>IF($A84="","",VLOOKUP($A84,[2]FishData!$B:$BF,57-1,FALSE))</f>
        <v>5.4446000000000003</v>
      </c>
      <c r="AB84">
        <f>IF($A84="","",VLOOKUP($A84,[2]FishData!$B:$BF,58-1,FALSE))</f>
        <v>1.5</v>
      </c>
    </row>
    <row r="85" spans="1:28">
      <c r="A85" t="str">
        <f>IF([2]FishData!B84="","",[2]FishData!B84)</f>
        <v>Fish_02_03_09</v>
      </c>
      <c r="B85" t="str">
        <f>IF($A85="","",VLOOKUP(A85,[3]Sheet1!$A:$B,2,FALSE))</f>
        <v>狗鱼</v>
      </c>
      <c r="C85">
        <f t="shared" si="12"/>
        <v>299</v>
      </c>
      <c r="D85" s="1">
        <f t="shared" si="13"/>
        <v>2.99</v>
      </c>
      <c r="E85" s="1">
        <f t="shared" si="14"/>
        <v>1.99</v>
      </c>
      <c r="F85" s="1">
        <f t="shared" si="15"/>
        <v>4.9800000000000004</v>
      </c>
      <c r="G85" s="2">
        <f t="shared" si="16"/>
        <v>2.9866393216085161</v>
      </c>
      <c r="H85" s="2">
        <f t="shared" si="17"/>
        <v>1.98991191316091</v>
      </c>
      <c r="I85" s="2">
        <f t="shared" si="18"/>
        <v>4.9765512347694258</v>
      </c>
      <c r="J85" s="2">
        <f t="shared" si="19"/>
        <v>2.5008902162228561</v>
      </c>
      <c r="K85">
        <f t="shared" si="20"/>
        <v>0.4385770768669906</v>
      </c>
      <c r="L85">
        <f t="shared" si="21"/>
        <v>1.0968331205962765</v>
      </c>
      <c r="M85">
        <f>IF($A85="","",VLOOKUP($A85,[2]FishData!$B:$BF,50-1,FALSE))</f>
        <v>0.58399999999999996</v>
      </c>
      <c r="N85">
        <f>IF($M85="","",$M85/公式!$C$15)</f>
        <v>0.4385770768669906</v>
      </c>
      <c r="O85">
        <f t="shared" si="22"/>
        <v>0</v>
      </c>
      <c r="P85">
        <f t="shared" si="23"/>
        <v>0.74</v>
      </c>
      <c r="Q85">
        <f>IF($A85="","",公式!$C$23)</f>
        <v>0</v>
      </c>
      <c r="R85">
        <f>IF($A85="","",公式!$D$23)</f>
        <v>0.2</v>
      </c>
      <c r="S85">
        <f>IF($A85="","",公式!$C$22)</f>
        <v>0</v>
      </c>
      <c r="T85">
        <f>IF($A85="","",公式!$D$22)</f>
        <v>0.15</v>
      </c>
      <c r="U85">
        <f>IF($A85="","",公式!$C$21)</f>
        <v>0</v>
      </c>
      <c r="V85">
        <f>IF($A85="","",公式!$D$21)</f>
        <v>0.15</v>
      </c>
      <c r="W85">
        <f>IF($A85="","",公式!$C$20)</f>
        <v>0</v>
      </c>
      <c r="X85">
        <f>IF($A85="","",公式!$D$20+公式!$E$20*公式!$F$20)</f>
        <v>0.12000000000000001</v>
      </c>
      <c r="Y85">
        <f>IF($A85="","",公式!$C$19)</f>
        <v>0</v>
      </c>
      <c r="Z85">
        <f>IF($A85="","",公式!$D$19+公式!$E$19*公式!$F$19)</f>
        <v>0.12000000000000001</v>
      </c>
      <c r="AA85">
        <f>IF($A85="","",VLOOKUP($A85,[2]FishData!$B:$BF,57-1,FALSE))</f>
        <v>4.5372000000000003</v>
      </c>
      <c r="AB85">
        <f>IF($A85="","",VLOOKUP($A85,[2]FishData!$B:$BF,58-1,FALSE))</f>
        <v>1</v>
      </c>
    </row>
    <row r="86" spans="1:28">
      <c r="A86" t="str">
        <f>IF([2]FishData!B85="","",[2]FishData!B85)</f>
        <v>Fish_02_03_10</v>
      </c>
      <c r="B86" t="str">
        <f>IF($A86="","",VLOOKUP(A86,[3]Sheet1!$A:$B,2,FALSE))</f>
        <v>台湾鲫</v>
      </c>
      <c r="C86">
        <f t="shared" si="12"/>
        <v>82</v>
      </c>
      <c r="D86" s="1">
        <f t="shared" si="13"/>
        <v>0.82</v>
      </c>
      <c r="E86" s="1">
        <f t="shared" si="14"/>
        <v>0.55000000000000004</v>
      </c>
      <c r="F86" s="1">
        <f t="shared" si="15"/>
        <v>1.37</v>
      </c>
      <c r="G86" s="2">
        <f t="shared" si="16"/>
        <v>0.81927415108631996</v>
      </c>
      <c r="H86" s="2">
        <f t="shared" si="17"/>
        <v>0.54585881247737555</v>
      </c>
      <c r="I86" s="2">
        <f t="shared" si="18"/>
        <v>1.3651329635636955</v>
      </c>
      <c r="J86" s="2">
        <f t="shared" si="19"/>
        <v>2.5008902162228566</v>
      </c>
      <c r="K86">
        <f t="shared" si="20"/>
        <v>6.683794493349686E-2</v>
      </c>
      <c r="L86">
        <f t="shared" si="21"/>
        <v>0.16715436255662436</v>
      </c>
      <c r="M86">
        <f>IF($A86="","",VLOOKUP($A86,[2]FishData!$B:$BF,50-1,FALSE))</f>
        <v>8.8999999999999996E-2</v>
      </c>
      <c r="N86">
        <f>IF($M86="","",$M86/公式!$C$15)</f>
        <v>6.683794493349686E-2</v>
      </c>
      <c r="O86">
        <f t="shared" si="22"/>
        <v>0</v>
      </c>
      <c r="P86">
        <f t="shared" si="23"/>
        <v>0.74</v>
      </c>
      <c r="Q86">
        <f>IF($A86="","",公式!$C$23)</f>
        <v>0</v>
      </c>
      <c r="R86">
        <f>IF($A86="","",公式!$D$23)</f>
        <v>0.2</v>
      </c>
      <c r="S86">
        <f>IF($A86="","",公式!$C$22)</f>
        <v>0</v>
      </c>
      <c r="T86">
        <f>IF($A86="","",公式!$D$22)</f>
        <v>0.15</v>
      </c>
      <c r="U86">
        <f>IF($A86="","",公式!$C$21)</f>
        <v>0</v>
      </c>
      <c r="V86">
        <f>IF($A86="","",公式!$D$21)</f>
        <v>0.15</v>
      </c>
      <c r="W86">
        <f>IF($A86="","",公式!$C$20)</f>
        <v>0</v>
      </c>
      <c r="X86">
        <f>IF($A86="","",公式!$D$20+公式!$E$20*公式!$F$20)</f>
        <v>0.12000000000000001</v>
      </c>
      <c r="Y86">
        <f>IF($A86="","",公式!$C$19)</f>
        <v>0</v>
      </c>
      <c r="Z86">
        <f>IF($A86="","",公式!$D$19+公式!$E$19*公式!$F$19)</f>
        <v>0.12000000000000001</v>
      </c>
      <c r="AA86">
        <f>IF($A86="","",VLOOKUP($A86,[2]FishData!$B:$BF,57-1,FALSE))</f>
        <v>5.4446000000000003</v>
      </c>
      <c r="AB86">
        <f>IF($A86="","",VLOOKUP($A86,[2]FishData!$B:$BF,58-1,FALSE))</f>
        <v>1.5</v>
      </c>
    </row>
    <row r="87" spans="1:28">
      <c r="A87" t="str">
        <f>IF([2]FishData!B86="","",[2]FishData!B86)</f>
        <v>Fish_02_03_11</v>
      </c>
      <c r="B87" t="str">
        <f>IF($A87="","",VLOOKUP(A87,[3]Sheet1!$A:$B,2,FALSE))</f>
        <v>大白条</v>
      </c>
      <c r="C87">
        <f t="shared" si="12"/>
        <v>17</v>
      </c>
      <c r="D87" s="1">
        <f t="shared" si="13"/>
        <v>0.17</v>
      </c>
      <c r="E87" s="1">
        <f t="shared" si="14"/>
        <v>0.11</v>
      </c>
      <c r="F87" s="1">
        <f t="shared" si="15"/>
        <v>0.28000000000000003</v>
      </c>
      <c r="G87" s="2">
        <f t="shared" si="16"/>
        <v>0.1690773930907849</v>
      </c>
      <c r="H87" s="2">
        <f t="shared" si="17"/>
        <v>0.11265140598776457</v>
      </c>
      <c r="I87" s="2">
        <f t="shared" si="18"/>
        <v>0.28172879907854947</v>
      </c>
      <c r="J87" s="2">
        <f t="shared" si="19"/>
        <v>2.5008902162228579</v>
      </c>
      <c r="K87">
        <f t="shared" si="20"/>
        <v>0.41379446807142439</v>
      </c>
      <c r="L87">
        <f t="shared" si="21"/>
        <v>1.0348545367269668</v>
      </c>
      <c r="M87">
        <f>IF($A87="","",VLOOKUP($A87,[2]FishData!$B:$BF,50-1,FALSE))</f>
        <v>0.55100000000000005</v>
      </c>
      <c r="N87">
        <f>IF($M87="","",$M87/公式!$C$15)</f>
        <v>0.41379446807142439</v>
      </c>
      <c r="O87">
        <f t="shared" si="22"/>
        <v>0</v>
      </c>
      <c r="P87">
        <f t="shared" si="23"/>
        <v>0.74</v>
      </c>
      <c r="Q87">
        <f>IF($A87="","",公式!$C$23)</f>
        <v>0</v>
      </c>
      <c r="R87">
        <f>IF($A87="","",公式!$D$23)</f>
        <v>0.2</v>
      </c>
      <c r="S87">
        <f>IF($A87="","",公式!$C$22)</f>
        <v>0</v>
      </c>
      <c r="T87">
        <f>IF($A87="","",公式!$D$22)</f>
        <v>0.15</v>
      </c>
      <c r="U87">
        <f>IF($A87="","",公式!$C$21)</f>
        <v>0</v>
      </c>
      <c r="V87">
        <f>IF($A87="","",公式!$D$21)</f>
        <v>0.15</v>
      </c>
      <c r="W87">
        <f>IF($A87="","",公式!$C$20)</f>
        <v>0</v>
      </c>
      <c r="X87">
        <f>IF($A87="","",公式!$D$20+公式!$E$20*公式!$F$20)</f>
        <v>0.12000000000000001</v>
      </c>
      <c r="Y87">
        <f>IF($A87="","",公式!$C$19)</f>
        <v>0</v>
      </c>
      <c r="Z87">
        <f>IF($A87="","",公式!$D$19+公式!$E$19*公式!$F$19)</f>
        <v>0.12000000000000001</v>
      </c>
      <c r="AA87">
        <f>IF($A87="","",VLOOKUP($A87,[2]FishData!$B:$BF,57-1,FALSE))</f>
        <v>1.3612</v>
      </c>
      <c r="AB87">
        <f>IF($A87="","",VLOOKUP($A87,[2]FishData!$B:$BF,58-1,FALSE))</f>
        <v>0.2</v>
      </c>
    </row>
    <row r="88" spans="1:28">
      <c r="A88" t="str">
        <f>IF([2]FishData!B87="","",[2]FishData!B87)</f>
        <v>Fish_02_03_12</v>
      </c>
      <c r="B88" t="str">
        <f>IF($A88="","",VLOOKUP(A88,[3]Sheet1!$A:$B,2,FALSE))</f>
        <v>蓝色桂鱼</v>
      </c>
      <c r="C88">
        <f t="shared" si="12"/>
        <v>153</v>
      </c>
      <c r="D88" s="1">
        <f t="shared" si="13"/>
        <v>1.53</v>
      </c>
      <c r="E88" s="1">
        <f t="shared" si="14"/>
        <v>1.02</v>
      </c>
      <c r="F88" s="1">
        <f t="shared" si="15"/>
        <v>2.5499999999999998</v>
      </c>
      <c r="G88" s="2">
        <f t="shared" si="16"/>
        <v>1.5280843716890913</v>
      </c>
      <c r="H88" s="2">
        <f t="shared" si="17"/>
        <v>1.0181186839465655</v>
      </c>
      <c r="I88" s="2">
        <f t="shared" si="18"/>
        <v>2.5462030556356567</v>
      </c>
      <c r="J88" s="2">
        <f t="shared" si="19"/>
        <v>2.500890216222857</v>
      </c>
      <c r="K88">
        <f t="shared" si="20"/>
        <v>0.12466403212315144</v>
      </c>
      <c r="L88">
        <f t="shared" si="21"/>
        <v>0.31177105825168139</v>
      </c>
      <c r="M88">
        <f>IF($A88="","",VLOOKUP($A88,[2]FishData!$B:$BF,50-1,FALSE))</f>
        <v>0.16600000000000001</v>
      </c>
      <c r="N88">
        <f>IF($M88="","",$M88/公式!$C$15)</f>
        <v>0.12466403212315144</v>
      </c>
      <c r="O88">
        <f t="shared" si="22"/>
        <v>0</v>
      </c>
      <c r="P88">
        <f t="shared" si="23"/>
        <v>0.74</v>
      </c>
      <c r="Q88">
        <f>IF($A88="","",公式!$C$23)</f>
        <v>0</v>
      </c>
      <c r="R88">
        <f>IF($A88="","",公式!$D$23)</f>
        <v>0.2</v>
      </c>
      <c r="S88">
        <f>IF($A88="","",公式!$C$22)</f>
        <v>0</v>
      </c>
      <c r="T88">
        <f>IF($A88="","",公式!$D$22)</f>
        <v>0.15</v>
      </c>
      <c r="U88">
        <f>IF($A88="","",公式!$C$21)</f>
        <v>0</v>
      </c>
      <c r="V88">
        <f>IF($A88="","",公式!$D$21)</f>
        <v>0.15</v>
      </c>
      <c r="W88">
        <f>IF($A88="","",公式!$C$20)</f>
        <v>0</v>
      </c>
      <c r="X88">
        <f>IF($A88="","",公式!$D$20+公式!$E$20*公式!$F$20)</f>
        <v>0.12000000000000001</v>
      </c>
      <c r="Y88">
        <f>IF($A88="","",公式!$C$19)</f>
        <v>0</v>
      </c>
      <c r="Z88">
        <f>IF($A88="","",公式!$D$19+公式!$E$19*公式!$F$19)</f>
        <v>0.12000000000000001</v>
      </c>
      <c r="AA88">
        <f>IF($A88="","",VLOOKUP($A88,[2]FishData!$B:$BF,57-1,FALSE))</f>
        <v>5.4446000000000003</v>
      </c>
      <c r="AB88">
        <f>IF($A88="","",VLOOKUP($A88,[2]FishData!$B:$BF,58-1,FALSE))</f>
        <v>1.5</v>
      </c>
    </row>
    <row r="89" spans="1:28">
      <c r="A89" t="str">
        <f>IF([2]FishData!B88="","",[2]FishData!B88)</f>
        <v>Fish_02_03_13</v>
      </c>
      <c r="B89" t="str">
        <f>IF($A89="","",VLOOKUP(A89,[3]Sheet1!$A:$B,2,FALSE))</f>
        <v>蓝色鲶鱼</v>
      </c>
      <c r="C89">
        <f t="shared" si="12"/>
        <v>1221</v>
      </c>
      <c r="D89" s="1">
        <f t="shared" si="13"/>
        <v>12.21</v>
      </c>
      <c r="E89" s="1">
        <f t="shared" si="14"/>
        <v>8.14</v>
      </c>
      <c r="F89" s="1">
        <f t="shared" si="15"/>
        <v>20.350000000000001</v>
      </c>
      <c r="G89" s="2">
        <f t="shared" si="16"/>
        <v>12.212513354959604</v>
      </c>
      <c r="H89" s="2">
        <f t="shared" si="17"/>
        <v>8.1368465347809646</v>
      </c>
      <c r="I89" s="2">
        <f t="shared" si="18"/>
        <v>20.349359889740569</v>
      </c>
      <c r="J89" s="2">
        <f t="shared" si="19"/>
        <v>2.5008902162228566</v>
      </c>
      <c r="K89">
        <f t="shared" si="20"/>
        <v>0.1494466409187177</v>
      </c>
      <c r="L89">
        <f t="shared" si="21"/>
        <v>0.37374964212099154</v>
      </c>
      <c r="M89">
        <f>IF($A89="","",VLOOKUP($A89,[2]FishData!$B:$BF,50-1,FALSE))</f>
        <v>0.19900000000000001</v>
      </c>
      <c r="N89">
        <f>IF($M89="","",$M89/公式!$C$15)</f>
        <v>0.1494466409187177</v>
      </c>
      <c r="O89">
        <f t="shared" si="22"/>
        <v>0</v>
      </c>
      <c r="P89">
        <f t="shared" si="23"/>
        <v>0.74</v>
      </c>
      <c r="Q89">
        <f>IF($A89="","",公式!$C$23)</f>
        <v>0</v>
      </c>
      <c r="R89">
        <f>IF($A89="","",公式!$D$23)</f>
        <v>0.2</v>
      </c>
      <c r="S89">
        <f>IF($A89="","",公式!$C$22)</f>
        <v>0</v>
      </c>
      <c r="T89">
        <f>IF($A89="","",公式!$D$22)</f>
        <v>0.15</v>
      </c>
      <c r="U89">
        <f>IF($A89="","",公式!$C$21)</f>
        <v>0</v>
      </c>
      <c r="V89">
        <f>IF($A89="","",公式!$D$21)</f>
        <v>0.15</v>
      </c>
      <c r="W89">
        <f>IF($A89="","",公式!$C$20)</f>
        <v>0</v>
      </c>
      <c r="X89">
        <f>IF($A89="","",公式!$D$20+公式!$E$20*公式!$F$20)</f>
        <v>0.12000000000000001</v>
      </c>
      <c r="Y89">
        <f>IF($A89="","",公式!$C$19)</f>
        <v>0</v>
      </c>
      <c r="Z89">
        <f>IF($A89="","",公式!$D$19+公式!$E$19*公式!$F$19)</f>
        <v>0.12000000000000001</v>
      </c>
      <c r="AA89">
        <f>IF($A89="","",VLOOKUP($A89,[2]FishData!$B:$BF,57-1,FALSE))</f>
        <v>10.8893</v>
      </c>
      <c r="AB89">
        <f>IF($A89="","",VLOOKUP($A89,[2]FishData!$B:$BF,58-1,FALSE))</f>
        <v>5</v>
      </c>
    </row>
    <row r="90" spans="1:28">
      <c r="A90" t="str">
        <f>IF([2]FishData!B89="","",[2]FishData!B89)</f>
        <v>Fish_02_03_14</v>
      </c>
      <c r="B90" t="str">
        <f>IF($A90="","",VLOOKUP(A90,[3]Sheet1!$A:$B,2,FALSE))</f>
        <v>胖头鱼</v>
      </c>
      <c r="C90">
        <f t="shared" si="12"/>
        <v>507</v>
      </c>
      <c r="D90" s="1">
        <f t="shared" si="13"/>
        <v>5.07</v>
      </c>
      <c r="E90" s="1">
        <f t="shared" si="14"/>
        <v>3.38</v>
      </c>
      <c r="F90" s="1">
        <f t="shared" si="15"/>
        <v>8.4499999999999993</v>
      </c>
      <c r="G90" s="2">
        <f t="shared" si="16"/>
        <v>5.0721354747029492</v>
      </c>
      <c r="H90" s="2">
        <f t="shared" si="17"/>
        <v>3.3794180412925163</v>
      </c>
      <c r="I90" s="2">
        <f t="shared" si="18"/>
        <v>8.4515535159954656</v>
      </c>
      <c r="J90" s="2">
        <f t="shared" si="19"/>
        <v>2.500890216222857</v>
      </c>
      <c r="K90">
        <f t="shared" si="20"/>
        <v>0.41379446807142439</v>
      </c>
      <c r="L90">
        <f t="shared" si="21"/>
        <v>1.0348545367269668</v>
      </c>
      <c r="M90">
        <f>IF($A90="","",VLOOKUP($A90,[2]FishData!$B:$BF,50-1,FALSE))</f>
        <v>0.55100000000000005</v>
      </c>
      <c r="N90">
        <f>IF($M90="","",$M90/公式!$C$15)</f>
        <v>0.41379446807142439</v>
      </c>
      <c r="O90">
        <f t="shared" si="22"/>
        <v>0</v>
      </c>
      <c r="P90">
        <f t="shared" si="23"/>
        <v>0.74</v>
      </c>
      <c r="Q90">
        <f>IF($A90="","",公式!$C$23)</f>
        <v>0</v>
      </c>
      <c r="R90">
        <f>IF($A90="","",公式!$D$23)</f>
        <v>0.2</v>
      </c>
      <c r="S90">
        <f>IF($A90="","",公式!$C$22)</f>
        <v>0</v>
      </c>
      <c r="T90">
        <f>IF($A90="","",公式!$D$22)</f>
        <v>0.15</v>
      </c>
      <c r="U90">
        <f>IF($A90="","",公式!$C$21)</f>
        <v>0</v>
      </c>
      <c r="V90">
        <f>IF($A90="","",公式!$D$21)</f>
        <v>0.15</v>
      </c>
      <c r="W90">
        <f>IF($A90="","",公式!$C$20)</f>
        <v>0</v>
      </c>
      <c r="X90">
        <f>IF($A90="","",公式!$D$20+公式!$E$20*公式!$F$20)</f>
        <v>0.12000000000000001</v>
      </c>
      <c r="Y90">
        <f>IF($A90="","",公式!$C$19)</f>
        <v>0</v>
      </c>
      <c r="Z90">
        <f>IF($A90="","",公式!$D$19+公式!$E$19*公式!$F$19)</f>
        <v>0.12000000000000001</v>
      </c>
      <c r="AA90">
        <f>IF($A90="","",VLOOKUP($A90,[2]FishData!$B:$BF,57-1,FALSE))</f>
        <v>5.4446000000000003</v>
      </c>
      <c r="AB90">
        <f>IF($A90="","",VLOOKUP($A90,[2]FishData!$B:$BF,58-1,FALSE))</f>
        <v>1.5</v>
      </c>
    </row>
    <row r="91" spans="1:28">
      <c r="A91" t="str">
        <f>IF([2]FishData!B90="","",[2]FishData!B90)</f>
        <v>Key_01_01_01</v>
      </c>
      <c r="B91" t="str">
        <f>IF($A91="","",VLOOKUP(A91,[3]Sheet1!$A:$B,2,FALSE))</f>
        <v>青铜钥匙</v>
      </c>
      <c r="C91">
        <f t="shared" si="12"/>
        <v>25</v>
      </c>
      <c r="D91" s="1">
        <f t="shared" si="13"/>
        <v>0.25</v>
      </c>
      <c r="E91" s="1">
        <f t="shared" si="14"/>
        <v>0.17</v>
      </c>
      <c r="F91" s="1">
        <f t="shared" si="15"/>
        <v>0.42</v>
      </c>
      <c r="G91" s="2">
        <f t="shared" si="16"/>
        <v>0.25248177019753437</v>
      </c>
      <c r="H91" s="2">
        <f t="shared" si="17"/>
        <v>0.16822134455172244</v>
      </c>
      <c r="I91" s="2">
        <f t="shared" si="18"/>
        <v>0.42070311474925681</v>
      </c>
      <c r="J91" s="2">
        <f t="shared" si="19"/>
        <v>2.5008902162228566</v>
      </c>
      <c r="K91">
        <f t="shared" si="20"/>
        <v>4.205533613793061E-2</v>
      </c>
      <c r="L91">
        <f t="shared" si="21"/>
        <v>0.1051757786873142</v>
      </c>
      <c r="M91">
        <f>IF($A91="","",VLOOKUP($A91,[2]FishData!$B:$BF,50-1,FALSE))</f>
        <v>5.6000000000000001E-2</v>
      </c>
      <c r="N91">
        <f>IF($M91="","",$M91/公式!$C$15)</f>
        <v>4.205533613793061E-2</v>
      </c>
      <c r="O91">
        <f t="shared" si="22"/>
        <v>0</v>
      </c>
      <c r="P91">
        <f t="shared" si="23"/>
        <v>0.74</v>
      </c>
      <c r="Q91">
        <f>IF($A91="","",公式!$C$23)</f>
        <v>0</v>
      </c>
      <c r="R91">
        <f>IF($A91="","",公式!$D$23)</f>
        <v>0.2</v>
      </c>
      <c r="S91">
        <f>IF($A91="","",公式!$C$22)</f>
        <v>0</v>
      </c>
      <c r="T91">
        <f>IF($A91="","",公式!$D$22)</f>
        <v>0.15</v>
      </c>
      <c r="U91">
        <f>IF($A91="","",公式!$C$21)</f>
        <v>0</v>
      </c>
      <c r="V91">
        <f>IF($A91="","",公式!$D$21)</f>
        <v>0.15</v>
      </c>
      <c r="W91">
        <f>IF($A91="","",公式!$C$20)</f>
        <v>0</v>
      </c>
      <c r="X91">
        <f>IF($A91="","",公式!$D$20+公式!$E$20*公式!$F$20)</f>
        <v>0.12000000000000001</v>
      </c>
      <c r="Y91">
        <f>IF($A91="","",公式!$C$19)</f>
        <v>0</v>
      </c>
      <c r="Z91">
        <f>IF($A91="","",公式!$D$19+公式!$E$19*公式!$F$19)</f>
        <v>0.12000000000000001</v>
      </c>
      <c r="AA91">
        <f>IF($A91="","",VLOOKUP($A91,[2]FishData!$B:$BF,57-1,FALSE))</f>
        <v>2</v>
      </c>
      <c r="AB91">
        <f>IF($A91="","",VLOOKUP($A91,[2]FishData!$B:$BF,58-1,FALSE))</f>
        <v>2</v>
      </c>
    </row>
    <row r="92" spans="1:28">
      <c r="A92" t="str">
        <f>IF([2]FishData!B91="","",[2]FishData!B91)</f>
        <v>Key_01_01_02</v>
      </c>
      <c r="B92" t="str">
        <f>IF($A92="","",VLOOKUP(A92,[3]Sheet1!$A:$B,2,FALSE))</f>
        <v>白银钥匙</v>
      </c>
      <c r="C92">
        <f t="shared" si="12"/>
        <v>25</v>
      </c>
      <c r="D92" s="1">
        <f t="shared" si="13"/>
        <v>0.25</v>
      </c>
      <c r="E92" s="1">
        <f t="shared" si="14"/>
        <v>0.17</v>
      </c>
      <c r="F92" s="1">
        <f t="shared" si="15"/>
        <v>0.42</v>
      </c>
      <c r="G92" s="2">
        <f t="shared" si="16"/>
        <v>0.25248177019753437</v>
      </c>
      <c r="H92" s="2">
        <f t="shared" si="17"/>
        <v>0.16822134455172244</v>
      </c>
      <c r="I92" s="2">
        <f t="shared" si="18"/>
        <v>0.42070311474925681</v>
      </c>
      <c r="J92" s="2">
        <f t="shared" si="19"/>
        <v>2.5008902162228566</v>
      </c>
      <c r="K92">
        <f t="shared" si="20"/>
        <v>4.205533613793061E-2</v>
      </c>
      <c r="L92">
        <f t="shared" si="21"/>
        <v>0.1051757786873142</v>
      </c>
      <c r="M92">
        <f>IF($A92="","",VLOOKUP($A92,[2]FishData!$B:$BF,50-1,FALSE))</f>
        <v>5.6000000000000001E-2</v>
      </c>
      <c r="N92">
        <f>IF($M92="","",$M92/公式!$C$15)</f>
        <v>4.205533613793061E-2</v>
      </c>
      <c r="O92">
        <f t="shared" si="22"/>
        <v>0</v>
      </c>
      <c r="P92">
        <f t="shared" si="23"/>
        <v>0.74</v>
      </c>
      <c r="Q92">
        <f>IF($A92="","",公式!$C$23)</f>
        <v>0</v>
      </c>
      <c r="R92">
        <f>IF($A92="","",公式!$D$23)</f>
        <v>0.2</v>
      </c>
      <c r="S92">
        <f>IF($A92="","",公式!$C$22)</f>
        <v>0</v>
      </c>
      <c r="T92">
        <f>IF($A92="","",公式!$D$22)</f>
        <v>0.15</v>
      </c>
      <c r="U92">
        <f>IF($A92="","",公式!$C$21)</f>
        <v>0</v>
      </c>
      <c r="V92">
        <f>IF($A92="","",公式!$D$21)</f>
        <v>0.15</v>
      </c>
      <c r="W92">
        <f>IF($A92="","",公式!$C$20)</f>
        <v>0</v>
      </c>
      <c r="X92">
        <f>IF($A92="","",公式!$D$20+公式!$E$20*公式!$F$20)</f>
        <v>0.12000000000000001</v>
      </c>
      <c r="Y92">
        <f>IF($A92="","",公式!$C$19)</f>
        <v>0</v>
      </c>
      <c r="Z92">
        <f>IF($A92="","",公式!$D$19+公式!$E$19*公式!$F$19)</f>
        <v>0.12000000000000001</v>
      </c>
      <c r="AA92">
        <f>IF($A92="","",VLOOKUP($A92,[2]FishData!$B:$BF,57-1,FALSE))</f>
        <v>2</v>
      </c>
      <c r="AB92">
        <f>IF($A92="","",VLOOKUP($A92,[2]FishData!$B:$BF,58-1,FALSE))</f>
        <v>2</v>
      </c>
    </row>
    <row r="93" spans="1:28">
      <c r="A93" t="str">
        <f>IF([2]FishData!B92="","",[2]FishData!B92)</f>
        <v>Key_01_01_03</v>
      </c>
      <c r="B93" t="str">
        <f>IF($A93="","",VLOOKUP(A93,[3]Sheet1!$A:$B,2,FALSE))</f>
        <v>黄金钥匙</v>
      </c>
      <c r="C93">
        <f t="shared" si="12"/>
        <v>25</v>
      </c>
      <c r="D93" s="1">
        <f t="shared" si="13"/>
        <v>0.25</v>
      </c>
      <c r="E93" s="1">
        <f t="shared" si="14"/>
        <v>0.17</v>
      </c>
      <c r="F93" s="1">
        <f t="shared" si="15"/>
        <v>0.42</v>
      </c>
      <c r="G93" s="2">
        <f t="shared" si="16"/>
        <v>0.25248177019753437</v>
      </c>
      <c r="H93" s="2">
        <f t="shared" si="17"/>
        <v>0.16822134455172244</v>
      </c>
      <c r="I93" s="2">
        <f t="shared" si="18"/>
        <v>0.42070311474925681</v>
      </c>
      <c r="J93" s="2">
        <f t="shared" si="19"/>
        <v>2.5008902162228566</v>
      </c>
      <c r="K93">
        <f t="shared" si="20"/>
        <v>4.205533613793061E-2</v>
      </c>
      <c r="L93">
        <f t="shared" si="21"/>
        <v>0.1051757786873142</v>
      </c>
      <c r="M93">
        <f>IF($A93="","",VLOOKUP($A93,[2]FishData!$B:$BF,50-1,FALSE))</f>
        <v>5.6000000000000001E-2</v>
      </c>
      <c r="N93">
        <f>IF($M93="","",$M93/公式!$C$15)</f>
        <v>4.205533613793061E-2</v>
      </c>
      <c r="O93">
        <f t="shared" si="22"/>
        <v>0</v>
      </c>
      <c r="P93">
        <f t="shared" si="23"/>
        <v>0.74</v>
      </c>
      <c r="Q93">
        <f>IF($A93="","",公式!$C$23)</f>
        <v>0</v>
      </c>
      <c r="R93">
        <f>IF($A93="","",公式!$D$23)</f>
        <v>0.2</v>
      </c>
      <c r="S93">
        <f>IF($A93="","",公式!$C$22)</f>
        <v>0</v>
      </c>
      <c r="T93">
        <f>IF($A93="","",公式!$D$22)</f>
        <v>0.15</v>
      </c>
      <c r="U93">
        <f>IF($A93="","",公式!$C$21)</f>
        <v>0</v>
      </c>
      <c r="V93">
        <f>IF($A93="","",公式!$D$21)</f>
        <v>0.15</v>
      </c>
      <c r="W93">
        <f>IF($A93="","",公式!$C$20)</f>
        <v>0</v>
      </c>
      <c r="X93">
        <f>IF($A93="","",公式!$D$20+公式!$E$20*公式!$F$20)</f>
        <v>0.12000000000000001</v>
      </c>
      <c r="Y93">
        <f>IF($A93="","",公式!$C$19)</f>
        <v>0</v>
      </c>
      <c r="Z93">
        <f>IF($A93="","",公式!$D$19+公式!$E$19*公式!$F$19)</f>
        <v>0.12000000000000001</v>
      </c>
      <c r="AA93">
        <f>IF($A93="","",VLOOKUP($A93,[2]FishData!$B:$BF,57-1,FALSE))</f>
        <v>2</v>
      </c>
      <c r="AB93">
        <f>IF($A93="","",VLOOKUP($A93,[2]FishData!$B:$BF,58-1,FALSE))</f>
        <v>2</v>
      </c>
    </row>
    <row r="94" spans="1:28">
      <c r="A94" t="str">
        <f>IF([2]FishData!B93="","",[2]FishData!B93)</f>
        <v>Key_01_02_01</v>
      </c>
      <c r="B94" t="str">
        <f>IF($A94="","",VLOOKUP(A94,[3]Sheet1!$A:$B,2,FALSE))</f>
        <v>青铜钥匙</v>
      </c>
      <c r="C94">
        <f t="shared" si="12"/>
        <v>25</v>
      </c>
      <c r="D94" s="1">
        <f t="shared" si="13"/>
        <v>0.25</v>
      </c>
      <c r="E94" s="1">
        <f t="shared" si="14"/>
        <v>0.17</v>
      </c>
      <c r="F94" s="1">
        <f t="shared" si="15"/>
        <v>0.42</v>
      </c>
      <c r="G94" s="2">
        <f t="shared" si="16"/>
        <v>0.25248177019753437</v>
      </c>
      <c r="H94" s="2">
        <f t="shared" si="17"/>
        <v>0.16822134455172244</v>
      </c>
      <c r="I94" s="2">
        <f t="shared" si="18"/>
        <v>0.42070311474925681</v>
      </c>
      <c r="J94" s="2">
        <f t="shared" si="19"/>
        <v>2.5008902162228566</v>
      </c>
      <c r="K94">
        <f t="shared" si="20"/>
        <v>4.205533613793061E-2</v>
      </c>
      <c r="L94">
        <f t="shared" si="21"/>
        <v>0.1051757786873142</v>
      </c>
      <c r="M94">
        <f>IF($A94="","",VLOOKUP($A94,[2]FishData!$B:$BF,50-1,FALSE))</f>
        <v>5.6000000000000001E-2</v>
      </c>
      <c r="N94">
        <f>IF($M94="","",$M94/公式!$C$15)</f>
        <v>4.205533613793061E-2</v>
      </c>
      <c r="O94">
        <f t="shared" si="22"/>
        <v>0</v>
      </c>
      <c r="P94">
        <f t="shared" si="23"/>
        <v>0.74</v>
      </c>
      <c r="Q94">
        <f>IF($A94="","",公式!$C$23)</f>
        <v>0</v>
      </c>
      <c r="R94">
        <f>IF($A94="","",公式!$D$23)</f>
        <v>0.2</v>
      </c>
      <c r="S94">
        <f>IF($A94="","",公式!$C$22)</f>
        <v>0</v>
      </c>
      <c r="T94">
        <f>IF($A94="","",公式!$D$22)</f>
        <v>0.15</v>
      </c>
      <c r="U94">
        <f>IF($A94="","",公式!$C$21)</f>
        <v>0</v>
      </c>
      <c r="V94">
        <f>IF($A94="","",公式!$D$21)</f>
        <v>0.15</v>
      </c>
      <c r="W94">
        <f>IF($A94="","",公式!$C$20)</f>
        <v>0</v>
      </c>
      <c r="X94">
        <f>IF($A94="","",公式!$D$20+公式!$E$20*公式!$F$20)</f>
        <v>0.12000000000000001</v>
      </c>
      <c r="Y94">
        <f>IF($A94="","",公式!$C$19)</f>
        <v>0</v>
      </c>
      <c r="Z94">
        <f>IF($A94="","",公式!$D$19+公式!$E$19*公式!$F$19)</f>
        <v>0.12000000000000001</v>
      </c>
      <c r="AA94">
        <f>IF($A94="","",VLOOKUP($A94,[2]FishData!$B:$BF,57-1,FALSE))</f>
        <v>2</v>
      </c>
      <c r="AB94">
        <f>IF($A94="","",VLOOKUP($A94,[2]FishData!$B:$BF,58-1,FALSE))</f>
        <v>2</v>
      </c>
    </row>
    <row r="95" spans="1:28">
      <c r="A95" t="str">
        <f>IF([2]FishData!B94="","",[2]FishData!B94)</f>
        <v>Key_01_02_02</v>
      </c>
      <c r="B95" t="str">
        <f>IF($A95="","",VLOOKUP(A95,[3]Sheet1!$A:$B,2,FALSE))</f>
        <v>白银钥匙</v>
      </c>
      <c r="C95">
        <f t="shared" si="12"/>
        <v>25</v>
      </c>
      <c r="D95" s="1">
        <f t="shared" si="13"/>
        <v>0.25</v>
      </c>
      <c r="E95" s="1">
        <f t="shared" si="14"/>
        <v>0.17</v>
      </c>
      <c r="F95" s="1">
        <f t="shared" si="15"/>
        <v>0.42</v>
      </c>
      <c r="G95" s="2">
        <f t="shared" si="16"/>
        <v>0.25248177019753437</v>
      </c>
      <c r="H95" s="2">
        <f t="shared" si="17"/>
        <v>0.16822134455172244</v>
      </c>
      <c r="I95" s="2">
        <f t="shared" si="18"/>
        <v>0.42070311474925681</v>
      </c>
      <c r="J95" s="2">
        <f t="shared" si="19"/>
        <v>2.5008902162228566</v>
      </c>
      <c r="K95">
        <f t="shared" si="20"/>
        <v>4.205533613793061E-2</v>
      </c>
      <c r="L95">
        <f t="shared" si="21"/>
        <v>0.1051757786873142</v>
      </c>
      <c r="M95">
        <f>IF($A95="","",VLOOKUP($A95,[2]FishData!$B:$BF,50-1,FALSE))</f>
        <v>5.6000000000000001E-2</v>
      </c>
      <c r="N95">
        <f>IF($M95="","",$M95/公式!$C$15)</f>
        <v>4.205533613793061E-2</v>
      </c>
      <c r="O95">
        <f t="shared" si="22"/>
        <v>0</v>
      </c>
      <c r="P95">
        <f t="shared" si="23"/>
        <v>0.74</v>
      </c>
      <c r="Q95">
        <f>IF($A95="","",公式!$C$23)</f>
        <v>0</v>
      </c>
      <c r="R95">
        <f>IF($A95="","",公式!$D$23)</f>
        <v>0.2</v>
      </c>
      <c r="S95">
        <f>IF($A95="","",公式!$C$22)</f>
        <v>0</v>
      </c>
      <c r="T95">
        <f>IF($A95="","",公式!$D$22)</f>
        <v>0.15</v>
      </c>
      <c r="U95">
        <f>IF($A95="","",公式!$C$21)</f>
        <v>0</v>
      </c>
      <c r="V95">
        <f>IF($A95="","",公式!$D$21)</f>
        <v>0.15</v>
      </c>
      <c r="W95">
        <f>IF($A95="","",公式!$C$20)</f>
        <v>0</v>
      </c>
      <c r="X95">
        <f>IF($A95="","",公式!$D$20+公式!$E$20*公式!$F$20)</f>
        <v>0.12000000000000001</v>
      </c>
      <c r="Y95">
        <f>IF($A95="","",公式!$C$19)</f>
        <v>0</v>
      </c>
      <c r="Z95">
        <f>IF($A95="","",公式!$D$19+公式!$E$19*公式!$F$19)</f>
        <v>0.12000000000000001</v>
      </c>
      <c r="AA95">
        <f>IF($A95="","",VLOOKUP($A95,[2]FishData!$B:$BF,57-1,FALSE))</f>
        <v>2</v>
      </c>
      <c r="AB95">
        <f>IF($A95="","",VLOOKUP($A95,[2]FishData!$B:$BF,58-1,FALSE))</f>
        <v>2</v>
      </c>
    </row>
    <row r="96" spans="1:28">
      <c r="A96" t="str">
        <f>IF([2]FishData!B95="","",[2]FishData!B95)</f>
        <v>Key_01_02_03</v>
      </c>
      <c r="B96" t="str">
        <f>IF($A96="","",VLOOKUP(A96,[3]Sheet1!$A:$B,2,FALSE))</f>
        <v>黄金钥匙</v>
      </c>
      <c r="C96">
        <f t="shared" si="12"/>
        <v>25</v>
      </c>
      <c r="D96" s="1">
        <f t="shared" si="13"/>
        <v>0.25</v>
      </c>
      <c r="E96" s="1">
        <f t="shared" si="14"/>
        <v>0.17</v>
      </c>
      <c r="F96" s="1">
        <f t="shared" si="15"/>
        <v>0.42</v>
      </c>
      <c r="G96" s="2">
        <f t="shared" si="16"/>
        <v>0.25248177019753437</v>
      </c>
      <c r="H96" s="2">
        <f t="shared" si="17"/>
        <v>0.16822134455172244</v>
      </c>
      <c r="I96" s="2">
        <f t="shared" si="18"/>
        <v>0.42070311474925681</v>
      </c>
      <c r="J96" s="2">
        <f t="shared" si="19"/>
        <v>2.5008902162228566</v>
      </c>
      <c r="K96">
        <f t="shared" si="20"/>
        <v>4.205533613793061E-2</v>
      </c>
      <c r="L96">
        <f t="shared" si="21"/>
        <v>0.1051757786873142</v>
      </c>
      <c r="M96">
        <f>IF($A96="","",VLOOKUP($A96,[2]FishData!$B:$BF,50-1,FALSE))</f>
        <v>5.6000000000000001E-2</v>
      </c>
      <c r="N96">
        <f>IF($M96="","",$M96/公式!$C$15)</f>
        <v>4.205533613793061E-2</v>
      </c>
      <c r="O96">
        <f t="shared" si="22"/>
        <v>0</v>
      </c>
      <c r="P96">
        <f t="shared" si="23"/>
        <v>0.74</v>
      </c>
      <c r="Q96">
        <f>IF($A96="","",公式!$C$23)</f>
        <v>0</v>
      </c>
      <c r="R96">
        <f>IF($A96="","",公式!$D$23)</f>
        <v>0.2</v>
      </c>
      <c r="S96">
        <f>IF($A96="","",公式!$C$22)</f>
        <v>0</v>
      </c>
      <c r="T96">
        <f>IF($A96="","",公式!$D$22)</f>
        <v>0.15</v>
      </c>
      <c r="U96">
        <f>IF($A96="","",公式!$C$21)</f>
        <v>0</v>
      </c>
      <c r="V96">
        <f>IF($A96="","",公式!$D$21)</f>
        <v>0.15</v>
      </c>
      <c r="W96">
        <f>IF($A96="","",公式!$C$20)</f>
        <v>0</v>
      </c>
      <c r="X96">
        <f>IF($A96="","",公式!$D$20+公式!$E$20*公式!$F$20)</f>
        <v>0.12000000000000001</v>
      </c>
      <c r="Y96">
        <f>IF($A96="","",公式!$C$19)</f>
        <v>0</v>
      </c>
      <c r="Z96">
        <f>IF($A96="","",公式!$D$19+公式!$E$19*公式!$F$19)</f>
        <v>0.12000000000000001</v>
      </c>
      <c r="AA96">
        <f>IF($A96="","",VLOOKUP($A96,[2]FishData!$B:$BF,57-1,FALSE))</f>
        <v>2</v>
      </c>
      <c r="AB96">
        <f>IF($A96="","",VLOOKUP($A96,[2]FishData!$B:$BF,58-1,FALSE))</f>
        <v>2</v>
      </c>
    </row>
    <row r="97" spans="1:28">
      <c r="A97" t="str">
        <f>IF([2]FishData!B96="","",[2]FishData!B96)</f>
        <v>Key_01_03_01</v>
      </c>
      <c r="B97" t="str">
        <f>IF($A97="","",VLOOKUP(A97,[3]Sheet1!$A:$B,2,FALSE))</f>
        <v>青铜钥匙</v>
      </c>
      <c r="C97">
        <f t="shared" si="12"/>
        <v>25</v>
      </c>
      <c r="D97" s="1">
        <f t="shared" si="13"/>
        <v>0.25</v>
      </c>
      <c r="E97" s="1">
        <f t="shared" si="14"/>
        <v>0.17</v>
      </c>
      <c r="F97" s="1">
        <f t="shared" si="15"/>
        <v>0.42</v>
      </c>
      <c r="G97" s="2">
        <f t="shared" si="16"/>
        <v>0.25248177019753437</v>
      </c>
      <c r="H97" s="2">
        <f t="shared" si="17"/>
        <v>0.16822134455172244</v>
      </c>
      <c r="I97" s="2">
        <f t="shared" si="18"/>
        <v>0.42070311474925681</v>
      </c>
      <c r="J97" s="2">
        <f t="shared" si="19"/>
        <v>2.5008902162228566</v>
      </c>
      <c r="K97">
        <f t="shared" si="20"/>
        <v>4.205533613793061E-2</v>
      </c>
      <c r="L97">
        <f t="shared" si="21"/>
        <v>0.1051757786873142</v>
      </c>
      <c r="M97">
        <f>IF($A97="","",VLOOKUP($A97,[2]FishData!$B:$BF,50-1,FALSE))</f>
        <v>5.6000000000000001E-2</v>
      </c>
      <c r="N97">
        <f>IF($M97="","",$M97/公式!$C$15)</f>
        <v>4.205533613793061E-2</v>
      </c>
      <c r="O97">
        <f t="shared" si="22"/>
        <v>0</v>
      </c>
      <c r="P97">
        <f t="shared" si="23"/>
        <v>0.74</v>
      </c>
      <c r="Q97">
        <f>IF($A97="","",公式!$C$23)</f>
        <v>0</v>
      </c>
      <c r="R97">
        <f>IF($A97="","",公式!$D$23)</f>
        <v>0.2</v>
      </c>
      <c r="S97">
        <f>IF($A97="","",公式!$C$22)</f>
        <v>0</v>
      </c>
      <c r="T97">
        <f>IF($A97="","",公式!$D$22)</f>
        <v>0.15</v>
      </c>
      <c r="U97">
        <f>IF($A97="","",公式!$C$21)</f>
        <v>0</v>
      </c>
      <c r="V97">
        <f>IF($A97="","",公式!$D$21)</f>
        <v>0.15</v>
      </c>
      <c r="W97">
        <f>IF($A97="","",公式!$C$20)</f>
        <v>0</v>
      </c>
      <c r="X97">
        <f>IF($A97="","",公式!$D$20+公式!$E$20*公式!$F$20)</f>
        <v>0.12000000000000001</v>
      </c>
      <c r="Y97">
        <f>IF($A97="","",公式!$C$19)</f>
        <v>0</v>
      </c>
      <c r="Z97">
        <f>IF($A97="","",公式!$D$19+公式!$E$19*公式!$F$19)</f>
        <v>0.12000000000000001</v>
      </c>
      <c r="AA97">
        <f>IF($A97="","",VLOOKUP($A97,[2]FishData!$B:$BF,57-1,FALSE))</f>
        <v>2</v>
      </c>
      <c r="AB97">
        <f>IF($A97="","",VLOOKUP($A97,[2]FishData!$B:$BF,58-1,FALSE))</f>
        <v>2</v>
      </c>
    </row>
    <row r="98" spans="1:28">
      <c r="A98" t="str">
        <f>IF([2]FishData!B97="","",[2]FishData!B97)</f>
        <v>Key_01_03_02</v>
      </c>
      <c r="B98" t="str">
        <f>IF($A98="","",VLOOKUP(A98,[3]Sheet1!$A:$B,2,FALSE))</f>
        <v>白银钥匙</v>
      </c>
      <c r="C98">
        <f t="shared" si="12"/>
        <v>25</v>
      </c>
      <c r="D98" s="1">
        <f t="shared" si="13"/>
        <v>0.25</v>
      </c>
      <c r="E98" s="1">
        <f t="shared" si="14"/>
        <v>0.17</v>
      </c>
      <c r="F98" s="1">
        <f t="shared" si="15"/>
        <v>0.42</v>
      </c>
      <c r="G98" s="2">
        <f t="shared" si="16"/>
        <v>0.25248177019753437</v>
      </c>
      <c r="H98" s="2">
        <f t="shared" si="17"/>
        <v>0.16822134455172244</v>
      </c>
      <c r="I98" s="2">
        <f t="shared" si="18"/>
        <v>0.42070311474925681</v>
      </c>
      <c r="J98" s="2">
        <f t="shared" si="19"/>
        <v>2.5008902162228566</v>
      </c>
      <c r="K98">
        <f t="shared" si="20"/>
        <v>4.205533613793061E-2</v>
      </c>
      <c r="L98">
        <f t="shared" si="21"/>
        <v>0.1051757786873142</v>
      </c>
      <c r="M98">
        <f>IF($A98="","",VLOOKUP($A98,[2]FishData!$B:$BF,50-1,FALSE))</f>
        <v>5.6000000000000001E-2</v>
      </c>
      <c r="N98">
        <f>IF($M98="","",$M98/公式!$C$15)</f>
        <v>4.205533613793061E-2</v>
      </c>
      <c r="O98">
        <f t="shared" si="22"/>
        <v>0</v>
      </c>
      <c r="P98">
        <f t="shared" si="23"/>
        <v>0.74</v>
      </c>
      <c r="Q98">
        <f>IF($A98="","",公式!$C$23)</f>
        <v>0</v>
      </c>
      <c r="R98">
        <f>IF($A98="","",公式!$D$23)</f>
        <v>0.2</v>
      </c>
      <c r="S98">
        <f>IF($A98="","",公式!$C$22)</f>
        <v>0</v>
      </c>
      <c r="T98">
        <f>IF($A98="","",公式!$D$22)</f>
        <v>0.15</v>
      </c>
      <c r="U98">
        <f>IF($A98="","",公式!$C$21)</f>
        <v>0</v>
      </c>
      <c r="V98">
        <f>IF($A98="","",公式!$D$21)</f>
        <v>0.15</v>
      </c>
      <c r="W98">
        <f>IF($A98="","",公式!$C$20)</f>
        <v>0</v>
      </c>
      <c r="X98">
        <f>IF($A98="","",公式!$D$20+公式!$E$20*公式!$F$20)</f>
        <v>0.12000000000000001</v>
      </c>
      <c r="Y98">
        <f>IF($A98="","",公式!$C$19)</f>
        <v>0</v>
      </c>
      <c r="Z98">
        <f>IF($A98="","",公式!$D$19+公式!$E$19*公式!$F$19)</f>
        <v>0.12000000000000001</v>
      </c>
      <c r="AA98">
        <f>IF($A98="","",VLOOKUP($A98,[2]FishData!$B:$BF,57-1,FALSE))</f>
        <v>2</v>
      </c>
      <c r="AB98">
        <f>IF($A98="","",VLOOKUP($A98,[2]FishData!$B:$BF,58-1,FALSE))</f>
        <v>2</v>
      </c>
    </row>
    <row r="99" spans="1:28">
      <c r="A99" t="str">
        <f>IF([2]FishData!B98="","",[2]FishData!B98)</f>
        <v>Key_01_03_03</v>
      </c>
      <c r="B99" t="str">
        <f>IF($A99="","",VLOOKUP(A99,[3]Sheet1!$A:$B,2,FALSE))</f>
        <v>黄金钥匙</v>
      </c>
      <c r="C99">
        <f t="shared" si="12"/>
        <v>25</v>
      </c>
      <c r="D99" s="1">
        <f t="shared" si="13"/>
        <v>0.25</v>
      </c>
      <c r="E99" s="1">
        <f t="shared" si="14"/>
        <v>0.17</v>
      </c>
      <c r="F99" s="1">
        <f t="shared" si="15"/>
        <v>0.42</v>
      </c>
      <c r="G99" s="2">
        <f t="shared" si="16"/>
        <v>0.25248177019753437</v>
      </c>
      <c r="H99" s="2">
        <f t="shared" si="17"/>
        <v>0.16822134455172244</v>
      </c>
      <c r="I99" s="2">
        <f t="shared" si="18"/>
        <v>0.42070311474925681</v>
      </c>
      <c r="J99" s="2">
        <f t="shared" si="19"/>
        <v>2.5008902162228566</v>
      </c>
      <c r="K99">
        <f t="shared" si="20"/>
        <v>4.205533613793061E-2</v>
      </c>
      <c r="L99">
        <f t="shared" si="21"/>
        <v>0.1051757786873142</v>
      </c>
      <c r="M99">
        <f>IF($A99="","",VLOOKUP($A99,[2]FishData!$B:$BF,50-1,FALSE))</f>
        <v>5.6000000000000001E-2</v>
      </c>
      <c r="N99">
        <f>IF($M99="","",$M99/公式!$C$15)</f>
        <v>4.205533613793061E-2</v>
      </c>
      <c r="O99">
        <f t="shared" si="22"/>
        <v>0</v>
      </c>
      <c r="P99">
        <f t="shared" si="23"/>
        <v>0.74</v>
      </c>
      <c r="Q99">
        <f>IF($A99="","",公式!$C$23)</f>
        <v>0</v>
      </c>
      <c r="R99">
        <f>IF($A99="","",公式!$D$23)</f>
        <v>0.2</v>
      </c>
      <c r="S99">
        <f>IF($A99="","",公式!$C$22)</f>
        <v>0</v>
      </c>
      <c r="T99">
        <f>IF($A99="","",公式!$D$22)</f>
        <v>0.15</v>
      </c>
      <c r="U99">
        <f>IF($A99="","",公式!$C$21)</f>
        <v>0</v>
      </c>
      <c r="V99">
        <f>IF($A99="","",公式!$D$21)</f>
        <v>0.15</v>
      </c>
      <c r="W99">
        <f>IF($A99="","",公式!$C$20)</f>
        <v>0</v>
      </c>
      <c r="X99">
        <f>IF($A99="","",公式!$D$20+公式!$E$20*公式!$F$20)</f>
        <v>0.12000000000000001</v>
      </c>
      <c r="Y99">
        <f>IF($A99="","",公式!$C$19)</f>
        <v>0</v>
      </c>
      <c r="Z99">
        <f>IF($A99="","",公式!$D$19+公式!$E$19*公式!$F$19)</f>
        <v>0.12000000000000001</v>
      </c>
      <c r="AA99">
        <f>IF($A99="","",VLOOKUP($A99,[2]FishData!$B:$BF,57-1,FALSE))</f>
        <v>2</v>
      </c>
      <c r="AB99">
        <f>IF($A99="","",VLOOKUP($A99,[2]FishData!$B:$BF,58-1,FALSE))</f>
        <v>2</v>
      </c>
    </row>
    <row r="100" spans="1:28">
      <c r="A100" t="str">
        <f>IF([2]FishData!B99="","",[2]FishData!B99)</f>
        <v>Key_02_01_01</v>
      </c>
      <c r="B100" t="str">
        <f>IF($A100="","",VLOOKUP(A100,[3]Sheet1!$A:$B,2,FALSE))</f>
        <v>青铜钥匙</v>
      </c>
      <c r="C100">
        <f t="shared" si="12"/>
        <v>25</v>
      </c>
      <c r="D100" s="1">
        <f t="shared" si="13"/>
        <v>0.25</v>
      </c>
      <c r="E100" s="1">
        <f t="shared" si="14"/>
        <v>0.17</v>
      </c>
      <c r="F100" s="1">
        <f t="shared" si="15"/>
        <v>0.42</v>
      </c>
      <c r="G100" s="2">
        <f t="shared" si="16"/>
        <v>0.25248177019753437</v>
      </c>
      <c r="H100" s="2">
        <f t="shared" si="17"/>
        <v>0.16822134455172244</v>
      </c>
      <c r="I100" s="2">
        <f t="shared" si="18"/>
        <v>0.42070311474925681</v>
      </c>
      <c r="J100" s="2">
        <f t="shared" si="19"/>
        <v>2.5008902162228566</v>
      </c>
      <c r="K100">
        <f t="shared" si="20"/>
        <v>4.205533613793061E-2</v>
      </c>
      <c r="L100">
        <f t="shared" si="21"/>
        <v>0.1051757786873142</v>
      </c>
      <c r="M100">
        <f>IF($A100="","",VLOOKUP($A100,[2]FishData!$B:$BF,50-1,FALSE))</f>
        <v>5.6000000000000001E-2</v>
      </c>
      <c r="N100">
        <f>IF($M100="","",$M100/公式!$C$15)</f>
        <v>4.205533613793061E-2</v>
      </c>
      <c r="O100">
        <f t="shared" si="22"/>
        <v>0</v>
      </c>
      <c r="P100">
        <f t="shared" si="23"/>
        <v>0.74</v>
      </c>
      <c r="Q100">
        <f>IF($A100="","",公式!$C$23)</f>
        <v>0</v>
      </c>
      <c r="R100">
        <f>IF($A100="","",公式!$D$23)</f>
        <v>0.2</v>
      </c>
      <c r="S100">
        <f>IF($A100="","",公式!$C$22)</f>
        <v>0</v>
      </c>
      <c r="T100">
        <f>IF($A100="","",公式!$D$22)</f>
        <v>0.15</v>
      </c>
      <c r="U100">
        <f>IF($A100="","",公式!$C$21)</f>
        <v>0</v>
      </c>
      <c r="V100">
        <f>IF($A100="","",公式!$D$21)</f>
        <v>0.15</v>
      </c>
      <c r="W100">
        <f>IF($A100="","",公式!$C$20)</f>
        <v>0</v>
      </c>
      <c r="X100">
        <f>IF($A100="","",公式!$D$20+公式!$E$20*公式!$F$20)</f>
        <v>0.12000000000000001</v>
      </c>
      <c r="Y100">
        <f>IF($A100="","",公式!$C$19)</f>
        <v>0</v>
      </c>
      <c r="Z100">
        <f>IF($A100="","",公式!$D$19+公式!$E$19*公式!$F$19)</f>
        <v>0.12000000000000001</v>
      </c>
      <c r="AA100">
        <f>IF($A100="","",VLOOKUP($A100,[2]FishData!$B:$BF,57-1,FALSE))</f>
        <v>2</v>
      </c>
      <c r="AB100">
        <f>IF($A100="","",VLOOKUP($A100,[2]FishData!$B:$BF,58-1,FALSE))</f>
        <v>2</v>
      </c>
    </row>
    <row r="101" spans="1:28">
      <c r="A101" t="str">
        <f>IF([2]FishData!B100="","",[2]FishData!B100)</f>
        <v>Key_02_01_02</v>
      </c>
      <c r="B101" t="str">
        <f>IF($A101="","",VLOOKUP(A101,[3]Sheet1!$A:$B,2,FALSE))</f>
        <v>白银钥匙</v>
      </c>
      <c r="C101">
        <f t="shared" si="12"/>
        <v>25</v>
      </c>
      <c r="D101" s="1">
        <f t="shared" si="13"/>
        <v>0.25</v>
      </c>
      <c r="E101" s="1">
        <f t="shared" si="14"/>
        <v>0.17</v>
      </c>
      <c r="F101" s="1">
        <f t="shared" si="15"/>
        <v>0.42</v>
      </c>
      <c r="G101" s="2">
        <f t="shared" si="16"/>
        <v>0.25248177019753437</v>
      </c>
      <c r="H101" s="2">
        <f t="shared" si="17"/>
        <v>0.16822134455172244</v>
      </c>
      <c r="I101" s="2">
        <f t="shared" si="18"/>
        <v>0.42070311474925681</v>
      </c>
      <c r="J101" s="2">
        <f t="shared" si="19"/>
        <v>2.5008902162228566</v>
      </c>
      <c r="K101">
        <f t="shared" si="20"/>
        <v>4.205533613793061E-2</v>
      </c>
      <c r="L101">
        <f t="shared" si="21"/>
        <v>0.1051757786873142</v>
      </c>
      <c r="M101">
        <f>IF($A101="","",VLOOKUP($A101,[2]FishData!$B:$BF,50-1,FALSE))</f>
        <v>5.6000000000000001E-2</v>
      </c>
      <c r="N101">
        <f>IF($M101="","",$M101/公式!$C$15)</f>
        <v>4.205533613793061E-2</v>
      </c>
      <c r="O101">
        <f t="shared" si="22"/>
        <v>0</v>
      </c>
      <c r="P101">
        <f t="shared" si="23"/>
        <v>0.74</v>
      </c>
      <c r="Q101">
        <f>IF($A101="","",公式!$C$23)</f>
        <v>0</v>
      </c>
      <c r="R101">
        <f>IF($A101="","",公式!$D$23)</f>
        <v>0.2</v>
      </c>
      <c r="S101">
        <f>IF($A101="","",公式!$C$22)</f>
        <v>0</v>
      </c>
      <c r="T101">
        <f>IF($A101="","",公式!$D$22)</f>
        <v>0.15</v>
      </c>
      <c r="U101">
        <f>IF($A101="","",公式!$C$21)</f>
        <v>0</v>
      </c>
      <c r="V101">
        <f>IF($A101="","",公式!$D$21)</f>
        <v>0.15</v>
      </c>
      <c r="W101">
        <f>IF($A101="","",公式!$C$20)</f>
        <v>0</v>
      </c>
      <c r="X101">
        <f>IF($A101="","",公式!$D$20+公式!$E$20*公式!$F$20)</f>
        <v>0.12000000000000001</v>
      </c>
      <c r="Y101">
        <f>IF($A101="","",公式!$C$19)</f>
        <v>0</v>
      </c>
      <c r="Z101">
        <f>IF($A101="","",公式!$D$19+公式!$E$19*公式!$F$19)</f>
        <v>0.12000000000000001</v>
      </c>
      <c r="AA101">
        <f>IF($A101="","",VLOOKUP($A101,[2]FishData!$B:$BF,57-1,FALSE))</f>
        <v>2</v>
      </c>
      <c r="AB101">
        <f>IF($A101="","",VLOOKUP($A101,[2]FishData!$B:$BF,58-1,FALSE))</f>
        <v>2</v>
      </c>
    </row>
    <row r="102" spans="1:28">
      <c r="A102" t="str">
        <f>IF([2]FishData!B101="","",[2]FishData!B101)</f>
        <v>Key_02_01_03</v>
      </c>
      <c r="B102" t="str">
        <f>IF($A102="","",VLOOKUP(A102,[3]Sheet1!$A:$B,2,FALSE))</f>
        <v>黄金钥匙</v>
      </c>
      <c r="C102">
        <f t="shared" si="12"/>
        <v>25</v>
      </c>
      <c r="D102" s="1">
        <f t="shared" si="13"/>
        <v>0.25</v>
      </c>
      <c r="E102" s="1">
        <f t="shared" si="14"/>
        <v>0.17</v>
      </c>
      <c r="F102" s="1">
        <f t="shared" si="15"/>
        <v>0.42</v>
      </c>
      <c r="G102" s="2">
        <f t="shared" si="16"/>
        <v>0.25248177019753437</v>
      </c>
      <c r="H102" s="2">
        <f t="shared" si="17"/>
        <v>0.16822134455172244</v>
      </c>
      <c r="I102" s="2">
        <f t="shared" si="18"/>
        <v>0.42070311474925681</v>
      </c>
      <c r="J102" s="2">
        <f t="shared" si="19"/>
        <v>2.5008902162228566</v>
      </c>
      <c r="K102">
        <f t="shared" si="20"/>
        <v>4.205533613793061E-2</v>
      </c>
      <c r="L102">
        <f t="shared" si="21"/>
        <v>0.1051757786873142</v>
      </c>
      <c r="M102">
        <f>IF($A102="","",VLOOKUP($A102,[2]FishData!$B:$BF,50-1,FALSE))</f>
        <v>5.6000000000000001E-2</v>
      </c>
      <c r="N102">
        <f>IF($M102="","",$M102/公式!$C$15)</f>
        <v>4.205533613793061E-2</v>
      </c>
      <c r="O102">
        <f t="shared" si="22"/>
        <v>0</v>
      </c>
      <c r="P102">
        <f t="shared" si="23"/>
        <v>0.74</v>
      </c>
      <c r="Q102">
        <f>IF($A102="","",公式!$C$23)</f>
        <v>0</v>
      </c>
      <c r="R102">
        <f>IF($A102="","",公式!$D$23)</f>
        <v>0.2</v>
      </c>
      <c r="S102">
        <f>IF($A102="","",公式!$C$22)</f>
        <v>0</v>
      </c>
      <c r="T102">
        <f>IF($A102="","",公式!$D$22)</f>
        <v>0.15</v>
      </c>
      <c r="U102">
        <f>IF($A102="","",公式!$C$21)</f>
        <v>0</v>
      </c>
      <c r="V102">
        <f>IF($A102="","",公式!$D$21)</f>
        <v>0.15</v>
      </c>
      <c r="W102">
        <f>IF($A102="","",公式!$C$20)</f>
        <v>0</v>
      </c>
      <c r="X102">
        <f>IF($A102="","",公式!$D$20+公式!$E$20*公式!$F$20)</f>
        <v>0.12000000000000001</v>
      </c>
      <c r="Y102">
        <f>IF($A102="","",公式!$C$19)</f>
        <v>0</v>
      </c>
      <c r="Z102">
        <f>IF($A102="","",公式!$D$19+公式!$E$19*公式!$F$19)</f>
        <v>0.12000000000000001</v>
      </c>
      <c r="AA102">
        <f>IF($A102="","",VLOOKUP($A102,[2]FishData!$B:$BF,57-1,FALSE))</f>
        <v>2</v>
      </c>
      <c r="AB102">
        <f>IF($A102="","",VLOOKUP($A102,[2]FishData!$B:$BF,58-1,FALSE))</f>
        <v>2</v>
      </c>
    </row>
    <row r="103" spans="1:28">
      <c r="A103" t="str">
        <f>IF([2]FishData!B102="","",[2]FishData!B102)</f>
        <v>Key_02_02_01</v>
      </c>
      <c r="B103" t="str">
        <f>IF($A103="","",VLOOKUP(A103,[3]Sheet1!$A:$B,2,FALSE))</f>
        <v>青铜钥匙</v>
      </c>
      <c r="C103">
        <f t="shared" si="12"/>
        <v>25</v>
      </c>
      <c r="D103" s="1">
        <f t="shared" si="13"/>
        <v>0.25</v>
      </c>
      <c r="E103" s="1">
        <f t="shared" si="14"/>
        <v>0.17</v>
      </c>
      <c r="F103" s="1">
        <f t="shared" si="15"/>
        <v>0.42</v>
      </c>
      <c r="G103" s="2">
        <f t="shared" si="16"/>
        <v>0.25248177019753437</v>
      </c>
      <c r="H103" s="2">
        <f t="shared" si="17"/>
        <v>0.16822134455172244</v>
      </c>
      <c r="I103" s="2">
        <f t="shared" si="18"/>
        <v>0.42070311474925681</v>
      </c>
      <c r="J103" s="2">
        <f t="shared" si="19"/>
        <v>2.5008902162228566</v>
      </c>
      <c r="K103">
        <f t="shared" si="20"/>
        <v>4.205533613793061E-2</v>
      </c>
      <c r="L103">
        <f t="shared" si="21"/>
        <v>0.1051757786873142</v>
      </c>
      <c r="M103">
        <f>IF($A103="","",VLOOKUP($A103,[2]FishData!$B:$BF,50-1,FALSE))</f>
        <v>5.6000000000000001E-2</v>
      </c>
      <c r="N103">
        <f>IF($M103="","",$M103/公式!$C$15)</f>
        <v>4.205533613793061E-2</v>
      </c>
      <c r="O103">
        <f t="shared" si="22"/>
        <v>0</v>
      </c>
      <c r="P103">
        <f t="shared" si="23"/>
        <v>0.74</v>
      </c>
      <c r="Q103">
        <f>IF($A103="","",公式!$C$23)</f>
        <v>0</v>
      </c>
      <c r="R103">
        <f>IF($A103="","",公式!$D$23)</f>
        <v>0.2</v>
      </c>
      <c r="S103">
        <f>IF($A103="","",公式!$C$22)</f>
        <v>0</v>
      </c>
      <c r="T103">
        <f>IF($A103="","",公式!$D$22)</f>
        <v>0.15</v>
      </c>
      <c r="U103">
        <f>IF($A103="","",公式!$C$21)</f>
        <v>0</v>
      </c>
      <c r="V103">
        <f>IF($A103="","",公式!$D$21)</f>
        <v>0.15</v>
      </c>
      <c r="W103">
        <f>IF($A103="","",公式!$C$20)</f>
        <v>0</v>
      </c>
      <c r="X103">
        <f>IF($A103="","",公式!$D$20+公式!$E$20*公式!$F$20)</f>
        <v>0.12000000000000001</v>
      </c>
      <c r="Y103">
        <f>IF($A103="","",公式!$C$19)</f>
        <v>0</v>
      </c>
      <c r="Z103">
        <f>IF($A103="","",公式!$D$19+公式!$E$19*公式!$F$19)</f>
        <v>0.12000000000000001</v>
      </c>
      <c r="AA103">
        <f>IF($A103="","",VLOOKUP($A103,[2]FishData!$B:$BF,57-1,FALSE))</f>
        <v>2</v>
      </c>
      <c r="AB103">
        <f>IF($A103="","",VLOOKUP($A103,[2]FishData!$B:$BF,58-1,FALSE))</f>
        <v>2</v>
      </c>
    </row>
    <row r="104" spans="1:28">
      <c r="A104" t="str">
        <f>IF([2]FishData!B103="","",[2]FishData!B103)</f>
        <v>Key_02_02_02</v>
      </c>
      <c r="B104" t="str">
        <f>IF($A104="","",VLOOKUP(A104,[3]Sheet1!$A:$B,2,FALSE))</f>
        <v>白银钥匙</v>
      </c>
      <c r="C104">
        <f t="shared" si="12"/>
        <v>25</v>
      </c>
      <c r="D104" s="1">
        <f t="shared" si="13"/>
        <v>0.25</v>
      </c>
      <c r="E104" s="1">
        <f t="shared" si="14"/>
        <v>0.17</v>
      </c>
      <c r="F104" s="1">
        <f t="shared" si="15"/>
        <v>0.42</v>
      </c>
      <c r="G104" s="2">
        <f t="shared" si="16"/>
        <v>0.25248177019753437</v>
      </c>
      <c r="H104" s="2">
        <f t="shared" si="17"/>
        <v>0.16822134455172244</v>
      </c>
      <c r="I104" s="2">
        <f t="shared" si="18"/>
        <v>0.42070311474925681</v>
      </c>
      <c r="J104" s="2">
        <f t="shared" si="19"/>
        <v>2.5008902162228566</v>
      </c>
      <c r="K104">
        <f t="shared" si="20"/>
        <v>4.205533613793061E-2</v>
      </c>
      <c r="L104">
        <f t="shared" si="21"/>
        <v>0.1051757786873142</v>
      </c>
      <c r="M104">
        <f>IF($A104="","",VLOOKUP($A104,[2]FishData!$B:$BF,50-1,FALSE))</f>
        <v>5.6000000000000001E-2</v>
      </c>
      <c r="N104">
        <f>IF($M104="","",$M104/公式!$C$15)</f>
        <v>4.205533613793061E-2</v>
      </c>
      <c r="O104">
        <f t="shared" si="22"/>
        <v>0</v>
      </c>
      <c r="P104">
        <f t="shared" si="23"/>
        <v>0.74</v>
      </c>
      <c r="Q104">
        <f>IF($A104="","",公式!$C$23)</f>
        <v>0</v>
      </c>
      <c r="R104">
        <f>IF($A104="","",公式!$D$23)</f>
        <v>0.2</v>
      </c>
      <c r="S104">
        <f>IF($A104="","",公式!$C$22)</f>
        <v>0</v>
      </c>
      <c r="T104">
        <f>IF($A104="","",公式!$D$22)</f>
        <v>0.15</v>
      </c>
      <c r="U104">
        <f>IF($A104="","",公式!$C$21)</f>
        <v>0</v>
      </c>
      <c r="V104">
        <f>IF($A104="","",公式!$D$21)</f>
        <v>0.15</v>
      </c>
      <c r="W104">
        <f>IF($A104="","",公式!$C$20)</f>
        <v>0</v>
      </c>
      <c r="X104">
        <f>IF($A104="","",公式!$D$20+公式!$E$20*公式!$F$20)</f>
        <v>0.12000000000000001</v>
      </c>
      <c r="Y104">
        <f>IF($A104="","",公式!$C$19)</f>
        <v>0</v>
      </c>
      <c r="Z104">
        <f>IF($A104="","",公式!$D$19+公式!$E$19*公式!$F$19)</f>
        <v>0.12000000000000001</v>
      </c>
      <c r="AA104">
        <f>IF($A104="","",VLOOKUP($A104,[2]FishData!$B:$BF,57-1,FALSE))</f>
        <v>2</v>
      </c>
      <c r="AB104">
        <f>IF($A104="","",VLOOKUP($A104,[2]FishData!$B:$BF,58-1,FALSE))</f>
        <v>2</v>
      </c>
    </row>
    <row r="105" spans="1:28">
      <c r="A105" t="str">
        <f>IF([2]FishData!B104="","",[2]FishData!B104)</f>
        <v>Key_02_02_03</v>
      </c>
      <c r="B105" t="str">
        <f>IF($A105="","",VLOOKUP(A105,[3]Sheet1!$A:$B,2,FALSE))</f>
        <v>黄金钥匙</v>
      </c>
      <c r="C105">
        <f t="shared" si="12"/>
        <v>25</v>
      </c>
      <c r="D105" s="1">
        <f t="shared" si="13"/>
        <v>0.25</v>
      </c>
      <c r="E105" s="1">
        <f t="shared" si="14"/>
        <v>0.17</v>
      </c>
      <c r="F105" s="1">
        <f t="shared" si="15"/>
        <v>0.42</v>
      </c>
      <c r="G105" s="2">
        <f t="shared" si="16"/>
        <v>0.25248177019753437</v>
      </c>
      <c r="H105" s="2">
        <f t="shared" si="17"/>
        <v>0.16822134455172244</v>
      </c>
      <c r="I105" s="2">
        <f t="shared" si="18"/>
        <v>0.42070311474925681</v>
      </c>
      <c r="J105" s="2">
        <f t="shared" si="19"/>
        <v>2.5008902162228566</v>
      </c>
      <c r="K105">
        <f t="shared" si="20"/>
        <v>4.205533613793061E-2</v>
      </c>
      <c r="L105">
        <f t="shared" si="21"/>
        <v>0.1051757786873142</v>
      </c>
      <c r="M105">
        <f>IF($A105="","",VLOOKUP($A105,[2]FishData!$B:$BF,50-1,FALSE))</f>
        <v>5.6000000000000001E-2</v>
      </c>
      <c r="N105">
        <f>IF($M105="","",$M105/公式!$C$15)</f>
        <v>4.205533613793061E-2</v>
      </c>
      <c r="O105">
        <f t="shared" si="22"/>
        <v>0</v>
      </c>
      <c r="P105">
        <f t="shared" si="23"/>
        <v>0.74</v>
      </c>
      <c r="Q105">
        <f>IF($A105="","",公式!$C$23)</f>
        <v>0</v>
      </c>
      <c r="R105">
        <f>IF($A105="","",公式!$D$23)</f>
        <v>0.2</v>
      </c>
      <c r="S105">
        <f>IF($A105="","",公式!$C$22)</f>
        <v>0</v>
      </c>
      <c r="T105">
        <f>IF($A105="","",公式!$D$22)</f>
        <v>0.15</v>
      </c>
      <c r="U105">
        <f>IF($A105="","",公式!$C$21)</f>
        <v>0</v>
      </c>
      <c r="V105">
        <f>IF($A105="","",公式!$D$21)</f>
        <v>0.15</v>
      </c>
      <c r="W105">
        <f>IF($A105="","",公式!$C$20)</f>
        <v>0</v>
      </c>
      <c r="X105">
        <f>IF($A105="","",公式!$D$20+公式!$E$20*公式!$F$20)</f>
        <v>0.12000000000000001</v>
      </c>
      <c r="Y105">
        <f>IF($A105="","",公式!$C$19)</f>
        <v>0</v>
      </c>
      <c r="Z105">
        <f>IF($A105="","",公式!$D$19+公式!$E$19*公式!$F$19)</f>
        <v>0.12000000000000001</v>
      </c>
      <c r="AA105">
        <f>IF($A105="","",VLOOKUP($A105,[2]FishData!$B:$BF,57-1,FALSE))</f>
        <v>2</v>
      </c>
      <c r="AB105">
        <f>IF($A105="","",VLOOKUP($A105,[2]FishData!$B:$BF,58-1,FALSE))</f>
        <v>2</v>
      </c>
    </row>
    <row r="106" spans="1:28">
      <c r="A106" t="str">
        <f>IF([2]FishData!B105="","",[2]FishData!B105)</f>
        <v>Key_02_03_01</v>
      </c>
      <c r="B106" t="str">
        <f>IF($A106="","",VLOOKUP(A106,[3]Sheet1!$A:$B,2,FALSE))</f>
        <v>青铜钥匙</v>
      </c>
      <c r="C106">
        <f t="shared" si="12"/>
        <v>25</v>
      </c>
      <c r="D106" s="1">
        <f t="shared" si="13"/>
        <v>0.25</v>
      </c>
      <c r="E106" s="1">
        <f t="shared" si="14"/>
        <v>0.17</v>
      </c>
      <c r="F106" s="1">
        <f t="shared" si="15"/>
        <v>0.42</v>
      </c>
      <c r="G106" s="2">
        <f t="shared" si="16"/>
        <v>0.25248177019753437</v>
      </c>
      <c r="H106" s="2">
        <f t="shared" si="17"/>
        <v>0.16822134455172244</v>
      </c>
      <c r="I106" s="2">
        <f t="shared" si="18"/>
        <v>0.42070311474925681</v>
      </c>
      <c r="J106" s="2">
        <f t="shared" si="19"/>
        <v>2.5008902162228566</v>
      </c>
      <c r="K106">
        <f t="shared" si="20"/>
        <v>4.205533613793061E-2</v>
      </c>
      <c r="L106">
        <f t="shared" si="21"/>
        <v>0.1051757786873142</v>
      </c>
      <c r="M106">
        <f>IF($A106="","",VLOOKUP($A106,[2]FishData!$B:$BF,50-1,FALSE))</f>
        <v>5.6000000000000001E-2</v>
      </c>
      <c r="N106">
        <f>IF($M106="","",$M106/公式!$C$15)</f>
        <v>4.205533613793061E-2</v>
      </c>
      <c r="O106">
        <f t="shared" si="22"/>
        <v>0</v>
      </c>
      <c r="P106">
        <f t="shared" si="23"/>
        <v>0.74</v>
      </c>
      <c r="Q106">
        <f>IF($A106="","",公式!$C$23)</f>
        <v>0</v>
      </c>
      <c r="R106">
        <f>IF($A106="","",公式!$D$23)</f>
        <v>0.2</v>
      </c>
      <c r="S106">
        <f>IF($A106="","",公式!$C$22)</f>
        <v>0</v>
      </c>
      <c r="T106">
        <f>IF($A106="","",公式!$D$22)</f>
        <v>0.15</v>
      </c>
      <c r="U106">
        <f>IF($A106="","",公式!$C$21)</f>
        <v>0</v>
      </c>
      <c r="V106">
        <f>IF($A106="","",公式!$D$21)</f>
        <v>0.15</v>
      </c>
      <c r="W106">
        <f>IF($A106="","",公式!$C$20)</f>
        <v>0</v>
      </c>
      <c r="X106">
        <f>IF($A106="","",公式!$D$20+公式!$E$20*公式!$F$20)</f>
        <v>0.12000000000000001</v>
      </c>
      <c r="Y106">
        <f>IF($A106="","",公式!$C$19)</f>
        <v>0</v>
      </c>
      <c r="Z106">
        <f>IF($A106="","",公式!$D$19+公式!$E$19*公式!$F$19)</f>
        <v>0.12000000000000001</v>
      </c>
      <c r="AA106">
        <f>IF($A106="","",VLOOKUP($A106,[2]FishData!$B:$BF,57-1,FALSE))</f>
        <v>2</v>
      </c>
      <c r="AB106">
        <f>IF($A106="","",VLOOKUP($A106,[2]FishData!$B:$BF,58-1,FALSE))</f>
        <v>2</v>
      </c>
    </row>
    <row r="107" spans="1:28">
      <c r="A107" t="str">
        <f>IF([2]FishData!B106="","",[2]FishData!B106)</f>
        <v>Key_02_03_02</v>
      </c>
      <c r="B107" t="str">
        <f>IF($A107="","",VLOOKUP(A107,[3]Sheet1!$A:$B,2,FALSE))</f>
        <v>白银钥匙</v>
      </c>
      <c r="C107">
        <f t="shared" si="12"/>
        <v>25</v>
      </c>
      <c r="D107" s="1">
        <f t="shared" si="13"/>
        <v>0.25</v>
      </c>
      <c r="E107" s="1">
        <f t="shared" si="14"/>
        <v>0.17</v>
      </c>
      <c r="F107" s="1">
        <f t="shared" si="15"/>
        <v>0.42</v>
      </c>
      <c r="G107" s="2">
        <f t="shared" si="16"/>
        <v>0.25248177019753437</v>
      </c>
      <c r="H107" s="2">
        <f t="shared" si="17"/>
        <v>0.16822134455172244</v>
      </c>
      <c r="I107" s="2">
        <f t="shared" si="18"/>
        <v>0.42070311474925681</v>
      </c>
      <c r="J107" s="2">
        <f t="shared" si="19"/>
        <v>2.5008902162228566</v>
      </c>
      <c r="K107">
        <f t="shared" si="20"/>
        <v>4.205533613793061E-2</v>
      </c>
      <c r="L107">
        <f t="shared" si="21"/>
        <v>0.1051757786873142</v>
      </c>
      <c r="M107">
        <f>IF($A107="","",VLOOKUP($A107,[2]FishData!$B:$BF,50-1,FALSE))</f>
        <v>5.6000000000000001E-2</v>
      </c>
      <c r="N107">
        <f>IF($M107="","",$M107/公式!$C$15)</f>
        <v>4.205533613793061E-2</v>
      </c>
      <c r="O107">
        <f t="shared" si="22"/>
        <v>0</v>
      </c>
      <c r="P107">
        <f t="shared" si="23"/>
        <v>0.74</v>
      </c>
      <c r="Q107">
        <f>IF($A107="","",公式!$C$23)</f>
        <v>0</v>
      </c>
      <c r="R107">
        <f>IF($A107="","",公式!$D$23)</f>
        <v>0.2</v>
      </c>
      <c r="S107">
        <f>IF($A107="","",公式!$C$22)</f>
        <v>0</v>
      </c>
      <c r="T107">
        <f>IF($A107="","",公式!$D$22)</f>
        <v>0.15</v>
      </c>
      <c r="U107">
        <f>IF($A107="","",公式!$C$21)</f>
        <v>0</v>
      </c>
      <c r="V107">
        <f>IF($A107="","",公式!$D$21)</f>
        <v>0.15</v>
      </c>
      <c r="W107">
        <f>IF($A107="","",公式!$C$20)</f>
        <v>0</v>
      </c>
      <c r="X107">
        <f>IF($A107="","",公式!$D$20+公式!$E$20*公式!$F$20)</f>
        <v>0.12000000000000001</v>
      </c>
      <c r="Y107">
        <f>IF($A107="","",公式!$C$19)</f>
        <v>0</v>
      </c>
      <c r="Z107">
        <f>IF($A107="","",公式!$D$19+公式!$E$19*公式!$F$19)</f>
        <v>0.12000000000000001</v>
      </c>
      <c r="AA107">
        <f>IF($A107="","",VLOOKUP($A107,[2]FishData!$B:$BF,57-1,FALSE))</f>
        <v>2</v>
      </c>
      <c r="AB107">
        <f>IF($A107="","",VLOOKUP($A107,[2]FishData!$B:$BF,58-1,FALSE))</f>
        <v>2</v>
      </c>
    </row>
    <row r="108" spans="1:28">
      <c r="A108" t="str">
        <f>IF([2]FishData!B107="","",[2]FishData!B107)</f>
        <v>Key_02_03_03</v>
      </c>
      <c r="B108" t="str">
        <f>IF($A108="","",VLOOKUP(A108,[3]Sheet1!$A:$B,2,FALSE))</f>
        <v>黄金钥匙</v>
      </c>
      <c r="C108">
        <f t="shared" si="12"/>
        <v>25</v>
      </c>
      <c r="D108" s="1">
        <f t="shared" si="13"/>
        <v>0.25</v>
      </c>
      <c r="E108" s="1">
        <f t="shared" si="14"/>
        <v>0.17</v>
      </c>
      <c r="F108" s="1">
        <f t="shared" si="15"/>
        <v>0.42</v>
      </c>
      <c r="G108" s="2">
        <f t="shared" si="16"/>
        <v>0.25248177019753437</v>
      </c>
      <c r="H108" s="2">
        <f t="shared" si="17"/>
        <v>0.16822134455172244</v>
      </c>
      <c r="I108" s="2">
        <f t="shared" si="18"/>
        <v>0.42070311474925681</v>
      </c>
      <c r="J108" s="2">
        <f t="shared" si="19"/>
        <v>2.5008902162228566</v>
      </c>
      <c r="K108">
        <f t="shared" si="20"/>
        <v>4.205533613793061E-2</v>
      </c>
      <c r="L108">
        <f t="shared" si="21"/>
        <v>0.1051757786873142</v>
      </c>
      <c r="M108">
        <f>IF($A108="","",VLOOKUP($A108,[2]FishData!$B:$BF,50-1,FALSE))</f>
        <v>5.6000000000000001E-2</v>
      </c>
      <c r="N108">
        <f>IF($M108="","",$M108/公式!$C$15)</f>
        <v>4.205533613793061E-2</v>
      </c>
      <c r="O108">
        <f t="shared" si="22"/>
        <v>0</v>
      </c>
      <c r="P108">
        <f t="shared" si="23"/>
        <v>0.74</v>
      </c>
      <c r="Q108">
        <f>IF($A108="","",公式!$C$23)</f>
        <v>0</v>
      </c>
      <c r="R108">
        <f>IF($A108="","",公式!$D$23)</f>
        <v>0.2</v>
      </c>
      <c r="S108">
        <f>IF($A108="","",公式!$C$22)</f>
        <v>0</v>
      </c>
      <c r="T108">
        <f>IF($A108="","",公式!$D$22)</f>
        <v>0.15</v>
      </c>
      <c r="U108">
        <f>IF($A108="","",公式!$C$21)</f>
        <v>0</v>
      </c>
      <c r="V108">
        <f>IF($A108="","",公式!$D$21)</f>
        <v>0.15</v>
      </c>
      <c r="W108">
        <f>IF($A108="","",公式!$C$20)</f>
        <v>0</v>
      </c>
      <c r="X108">
        <f>IF($A108="","",公式!$D$20+公式!$E$20*公式!$F$20)</f>
        <v>0.12000000000000001</v>
      </c>
      <c r="Y108">
        <f>IF($A108="","",公式!$C$19)</f>
        <v>0</v>
      </c>
      <c r="Z108">
        <f>IF($A108="","",公式!$D$19+公式!$E$19*公式!$F$19)</f>
        <v>0.12000000000000001</v>
      </c>
      <c r="AA108">
        <f>IF($A108="","",VLOOKUP($A108,[2]FishData!$B:$BF,57-1,FALSE))</f>
        <v>2</v>
      </c>
      <c r="AB108">
        <f>IF($A108="","",VLOOKUP($A108,[2]FishData!$B:$BF,58-1,FALSE))</f>
        <v>2</v>
      </c>
    </row>
    <row r="109" spans="1:28">
      <c r="A109" t="str">
        <f>IF([2]FishData!B108="","",[2]FishData!B108)</f>
        <v>Fish_03_01_01</v>
      </c>
      <c r="B109" t="str">
        <f>IF($A109="","",VLOOKUP(A109,[3]Sheet1!$A:$B,2,FALSE))</f>
        <v>条纹金枪鱼</v>
      </c>
      <c r="C109">
        <f t="shared" si="12"/>
        <v>1033</v>
      </c>
      <c r="D109" s="1">
        <f t="shared" si="13"/>
        <v>10.33</v>
      </c>
      <c r="E109" s="1">
        <f t="shared" si="14"/>
        <v>6.88</v>
      </c>
      <c r="F109" s="1">
        <f t="shared" si="15"/>
        <v>17.21</v>
      </c>
      <c r="G109" s="2">
        <f t="shared" si="16"/>
        <v>10.328377500211809</v>
      </c>
      <c r="H109" s="2">
        <f t="shared" si="17"/>
        <v>6.8815009842653421</v>
      </c>
      <c r="I109" s="2">
        <f t="shared" si="18"/>
        <v>17.209878484477152</v>
      </c>
      <c r="J109" s="2">
        <f t="shared" si="19"/>
        <v>2.5008902162228566</v>
      </c>
      <c r="K109">
        <f t="shared" si="20"/>
        <v>0.42130434952462631</v>
      </c>
      <c r="L109">
        <f t="shared" si="21"/>
        <v>1.0536359257782728</v>
      </c>
      <c r="M109">
        <f>IF($A109="","",VLOOKUP($A109,[2]FishData!$B:$BF,50-1,FALSE))</f>
        <v>0.56100000000000005</v>
      </c>
      <c r="N109">
        <f>IF($M109="","",$M109/公式!$C$15)</f>
        <v>0.42130434952462631</v>
      </c>
      <c r="O109">
        <f t="shared" si="22"/>
        <v>0</v>
      </c>
      <c r="P109">
        <f t="shared" si="23"/>
        <v>0.74</v>
      </c>
      <c r="Q109">
        <f>IF($A109="","",公式!$C$23)</f>
        <v>0</v>
      </c>
      <c r="R109">
        <f>IF($A109="","",公式!$D$23)</f>
        <v>0.2</v>
      </c>
      <c r="S109">
        <f>IF($A109="","",公式!$C$22)</f>
        <v>0</v>
      </c>
      <c r="T109">
        <f>IF($A109="","",公式!$D$22)</f>
        <v>0.15</v>
      </c>
      <c r="U109">
        <f>IF($A109="","",公式!$C$21)</f>
        <v>0</v>
      </c>
      <c r="V109">
        <f>IF($A109="","",公式!$D$21)</f>
        <v>0.15</v>
      </c>
      <c r="W109">
        <f>IF($A109="","",公式!$C$20)</f>
        <v>0</v>
      </c>
      <c r="X109">
        <f>IF($A109="","",公式!$D$20+公式!$E$20*公式!$F$20)</f>
        <v>0.12000000000000001</v>
      </c>
      <c r="Y109">
        <f>IF($A109="","",公式!$C$19)</f>
        <v>0</v>
      </c>
      <c r="Z109">
        <f>IF($A109="","",公式!$D$19+公式!$E$19*公式!$F$19)</f>
        <v>0.12000000000000001</v>
      </c>
      <c r="AA109">
        <f>IF($A109="","",VLOOKUP($A109,[2]FishData!$B:$BF,57-1,FALSE))</f>
        <v>5.4446000000000003</v>
      </c>
      <c r="AB109">
        <f>IF($A109="","",VLOOKUP($A109,[2]FishData!$B:$BF,58-1,FALSE))</f>
        <v>3</v>
      </c>
    </row>
    <row r="110" spans="1:28">
      <c r="A110" t="str">
        <f>IF([2]FishData!B109="","",[2]FishData!B109)</f>
        <v>Fish_03_01_02</v>
      </c>
      <c r="B110" t="str">
        <f>IF($A110="","",VLOOKUP(A110,[3]Sheet1!$A:$B,2,FALSE))</f>
        <v>巨型沟鲹</v>
      </c>
      <c r="C110">
        <f t="shared" si="12"/>
        <v>1361</v>
      </c>
      <c r="D110" s="1">
        <f t="shared" si="13"/>
        <v>13.61</v>
      </c>
      <c r="E110" s="1">
        <f t="shared" si="14"/>
        <v>9.07</v>
      </c>
      <c r="F110" s="1">
        <f t="shared" si="15"/>
        <v>22.68</v>
      </c>
      <c r="G110" s="2">
        <f t="shared" si="16"/>
        <v>13.609322873541538</v>
      </c>
      <c r="H110" s="2">
        <f t="shared" si="17"/>
        <v>9.067500558295853</v>
      </c>
      <c r="I110" s="2">
        <f t="shared" si="18"/>
        <v>22.676823431837391</v>
      </c>
      <c r="J110" s="2">
        <f t="shared" si="19"/>
        <v>2.500890216222857</v>
      </c>
      <c r="K110">
        <f t="shared" si="20"/>
        <v>0.34695652313792752</v>
      </c>
      <c r="L110">
        <f t="shared" si="21"/>
        <v>0.86770017417034218</v>
      </c>
      <c r="M110">
        <f>IF($A110="","",VLOOKUP($A110,[2]FishData!$B:$BF,50-1,FALSE))</f>
        <v>0.46200000000000002</v>
      </c>
      <c r="N110">
        <f>IF($M110="","",$M110/公式!$C$15)</f>
        <v>0.34695652313792752</v>
      </c>
      <c r="O110">
        <f t="shared" si="22"/>
        <v>0</v>
      </c>
      <c r="P110">
        <f t="shared" si="23"/>
        <v>0.74</v>
      </c>
      <c r="Q110">
        <f>IF($A110="","",公式!$C$23)</f>
        <v>0</v>
      </c>
      <c r="R110">
        <f>IF($A110="","",公式!$D$23)</f>
        <v>0.2</v>
      </c>
      <c r="S110">
        <f>IF($A110="","",公式!$C$22)</f>
        <v>0</v>
      </c>
      <c r="T110">
        <f>IF($A110="","",公式!$D$22)</f>
        <v>0.15</v>
      </c>
      <c r="U110">
        <f>IF($A110="","",公式!$C$21)</f>
        <v>0</v>
      </c>
      <c r="V110">
        <f>IF($A110="","",公式!$D$21)</f>
        <v>0.15</v>
      </c>
      <c r="W110">
        <f>IF($A110="","",公式!$C$20)</f>
        <v>0</v>
      </c>
      <c r="X110">
        <f>IF($A110="","",公式!$D$20+公式!$E$20*公式!$F$20)</f>
        <v>0.12000000000000001</v>
      </c>
      <c r="Y110">
        <f>IF($A110="","",公式!$C$19)</f>
        <v>0</v>
      </c>
      <c r="Z110">
        <f>IF($A110="","",公式!$D$19+公式!$E$19*公式!$F$19)</f>
        <v>0.12000000000000001</v>
      </c>
      <c r="AA110">
        <f>IF($A110="","",VLOOKUP($A110,[2]FishData!$B:$BF,57-1,FALSE))</f>
        <v>6.5335999999999999</v>
      </c>
      <c r="AB110">
        <f>IF($A110="","",VLOOKUP($A110,[2]FishData!$B:$BF,58-1,FALSE))</f>
        <v>4</v>
      </c>
    </row>
    <row r="111" spans="1:28">
      <c r="A111" t="str">
        <f>IF([2]FishData!B110="","",[2]FishData!B110)</f>
        <v>Fish_03_01_03</v>
      </c>
      <c r="B111" t="str">
        <f>IF($A111="","",VLOOKUP(A111,[3]Sheet1!$A:$B,2,FALSE))</f>
        <v>大眼金枪鱼</v>
      </c>
      <c r="C111">
        <f t="shared" si="12"/>
        <v>324</v>
      </c>
      <c r="D111" s="1">
        <f t="shared" si="13"/>
        <v>3.24</v>
      </c>
      <c r="E111" s="1">
        <f t="shared" si="14"/>
        <v>2.16</v>
      </c>
      <c r="F111" s="1">
        <f t="shared" si="15"/>
        <v>5.4</v>
      </c>
      <c r="G111" s="2">
        <f t="shared" si="16"/>
        <v>3.2402752941840971</v>
      </c>
      <c r="H111" s="2">
        <f t="shared" si="17"/>
        <v>2.1589022695734403</v>
      </c>
      <c r="I111" s="2">
        <f t="shared" si="18"/>
        <v>5.3991775637575374</v>
      </c>
      <c r="J111" s="2">
        <f t="shared" si="19"/>
        <v>2.5008902162228566</v>
      </c>
      <c r="K111">
        <f t="shared" si="20"/>
        <v>0.26434782715270666</v>
      </c>
      <c r="L111">
        <f t="shared" si="21"/>
        <v>0.66110489460597499</v>
      </c>
      <c r="M111">
        <f>IF($A111="","",VLOOKUP($A111,[2]FishData!$B:$BF,50-1,FALSE))</f>
        <v>0.35199999999999998</v>
      </c>
      <c r="N111">
        <f>IF($M111="","",$M111/公式!$C$15)</f>
        <v>0.26434782715270666</v>
      </c>
      <c r="O111">
        <f t="shared" si="22"/>
        <v>0</v>
      </c>
      <c r="P111">
        <f t="shared" si="23"/>
        <v>0.74</v>
      </c>
      <c r="Q111">
        <f>IF($A111="","",公式!$C$23)</f>
        <v>0</v>
      </c>
      <c r="R111">
        <f>IF($A111="","",公式!$D$23)</f>
        <v>0.2</v>
      </c>
      <c r="S111">
        <f>IF($A111="","",公式!$C$22)</f>
        <v>0</v>
      </c>
      <c r="T111">
        <f>IF($A111="","",公式!$D$22)</f>
        <v>0.15</v>
      </c>
      <c r="U111">
        <f>IF($A111="","",公式!$C$21)</f>
        <v>0</v>
      </c>
      <c r="V111">
        <f>IF($A111="","",公式!$D$21)</f>
        <v>0.15</v>
      </c>
      <c r="W111">
        <f>IF($A111="","",公式!$C$20)</f>
        <v>0</v>
      </c>
      <c r="X111">
        <f>IF($A111="","",公式!$D$20+公式!$E$20*公式!$F$20)</f>
        <v>0.12000000000000001</v>
      </c>
      <c r="Y111">
        <f>IF($A111="","",公式!$C$19)</f>
        <v>0</v>
      </c>
      <c r="Z111">
        <f>IF($A111="","",公式!$D$19+公式!$E$19*公式!$F$19)</f>
        <v>0.12000000000000001</v>
      </c>
      <c r="AA111">
        <f>IF($A111="","",VLOOKUP($A111,[2]FishData!$B:$BF,57-1,FALSE))</f>
        <v>5.4446000000000003</v>
      </c>
      <c r="AB111">
        <f>IF($A111="","",VLOOKUP($A111,[2]FishData!$B:$BF,58-1,FALSE))</f>
        <v>1.5</v>
      </c>
    </row>
    <row r="112" spans="1:28">
      <c r="A112" t="str">
        <f>IF([2]FishData!B111="","",[2]FishData!B111)</f>
        <v>Fish_03_01_04</v>
      </c>
      <c r="B112" t="str">
        <f>IF($A112="","",VLOOKUP(A112,[3]Sheet1!$A:$B,2,FALSE))</f>
        <v>黄尾琥珀鱼</v>
      </c>
      <c r="C112">
        <f t="shared" si="12"/>
        <v>437</v>
      </c>
      <c r="D112" s="1">
        <f t="shared" si="13"/>
        <v>4.37</v>
      </c>
      <c r="E112" s="1">
        <f t="shared" si="14"/>
        <v>2.91</v>
      </c>
      <c r="F112" s="1">
        <f t="shared" si="15"/>
        <v>7.29</v>
      </c>
      <c r="G112" s="2">
        <f t="shared" si="16"/>
        <v>4.3744252093526388</v>
      </c>
      <c r="H112" s="2">
        <f t="shared" si="17"/>
        <v>2.9145537508808093</v>
      </c>
      <c r="I112" s="2">
        <f t="shared" si="18"/>
        <v>7.2889789602334476</v>
      </c>
      <c r="J112" s="2">
        <f t="shared" si="19"/>
        <v>2.5008902162228575</v>
      </c>
      <c r="K112">
        <f t="shared" si="20"/>
        <v>0.22304347916009623</v>
      </c>
      <c r="L112">
        <f t="shared" si="21"/>
        <v>0.55780725482379145</v>
      </c>
      <c r="M112">
        <f>IF($A112="","",VLOOKUP($A112,[2]FishData!$B:$BF,50-1,FALSE))</f>
        <v>0.29699999999999999</v>
      </c>
      <c r="N112">
        <f>IF($M112="","",$M112/公式!$C$15)</f>
        <v>0.22304347916009623</v>
      </c>
      <c r="O112">
        <f t="shared" si="22"/>
        <v>0</v>
      </c>
      <c r="P112">
        <f t="shared" si="23"/>
        <v>0.74</v>
      </c>
      <c r="Q112">
        <f>IF($A112="","",公式!$C$23)</f>
        <v>0</v>
      </c>
      <c r="R112">
        <f>IF($A112="","",公式!$D$23)</f>
        <v>0.2</v>
      </c>
      <c r="S112">
        <f>IF($A112="","",公式!$C$22)</f>
        <v>0</v>
      </c>
      <c r="T112">
        <f>IF($A112="","",公式!$D$22)</f>
        <v>0.15</v>
      </c>
      <c r="U112">
        <f>IF($A112="","",公式!$C$21)</f>
        <v>0</v>
      </c>
      <c r="V112">
        <f>IF($A112="","",公式!$D$21)</f>
        <v>0.15</v>
      </c>
      <c r="W112">
        <f>IF($A112="","",公式!$C$20)</f>
        <v>0</v>
      </c>
      <c r="X112">
        <f>IF($A112="","",公式!$D$20+公式!$E$20*公式!$F$20)</f>
        <v>0.12000000000000001</v>
      </c>
      <c r="Y112">
        <f>IF($A112="","",公式!$C$19)</f>
        <v>0</v>
      </c>
      <c r="Z112">
        <f>IF($A112="","",公式!$D$19+公式!$E$19*公式!$F$19)</f>
        <v>0.12000000000000001</v>
      </c>
      <c r="AA112">
        <f>IF($A112="","",VLOOKUP($A112,[2]FishData!$B:$BF,57-1,FALSE))</f>
        <v>6.5335999999999999</v>
      </c>
      <c r="AB112">
        <f>IF($A112="","",VLOOKUP($A112,[2]FishData!$B:$BF,58-1,FALSE))</f>
        <v>2</v>
      </c>
    </row>
    <row r="113" spans="1:28">
      <c r="A113" t="str">
        <f>IF([2]FishData!B112="","",[2]FishData!B112)</f>
        <v>Fish_03_01_05</v>
      </c>
      <c r="B113" t="str">
        <f>IF($A113="","",VLOOKUP(A113,[3]Sheet1!$A:$B,2,FALSE))</f>
        <v>刺盖太阳鱼</v>
      </c>
      <c r="C113">
        <f t="shared" si="12"/>
        <v>192</v>
      </c>
      <c r="D113" s="1">
        <f t="shared" si="13"/>
        <v>1.92</v>
      </c>
      <c r="E113" s="1">
        <f t="shared" si="14"/>
        <v>1.28</v>
      </c>
      <c r="F113" s="1">
        <f t="shared" si="15"/>
        <v>3.21</v>
      </c>
      <c r="G113" s="2">
        <f t="shared" si="16"/>
        <v>1.9239134559218078</v>
      </c>
      <c r="H113" s="2">
        <f t="shared" si="17"/>
        <v>1.28184822255923</v>
      </c>
      <c r="I113" s="2">
        <f t="shared" si="18"/>
        <v>3.2057616784810379</v>
      </c>
      <c r="J113" s="2">
        <f t="shared" si="19"/>
        <v>2.500890216222857</v>
      </c>
      <c r="K113">
        <f t="shared" si="20"/>
        <v>0.15695652237191957</v>
      </c>
      <c r="L113">
        <f t="shared" si="21"/>
        <v>0.39253103117229765</v>
      </c>
      <c r="M113">
        <f>IF($A113="","",VLOOKUP($A113,[2]FishData!$B:$BF,50-1,FALSE))</f>
        <v>0.20899999999999999</v>
      </c>
      <c r="N113">
        <f>IF($M113="","",$M113/公式!$C$15)</f>
        <v>0.15695652237191957</v>
      </c>
      <c r="O113">
        <f t="shared" si="22"/>
        <v>0</v>
      </c>
      <c r="P113">
        <f t="shared" si="23"/>
        <v>0.74</v>
      </c>
      <c r="Q113">
        <f>IF($A113="","",公式!$C$23)</f>
        <v>0</v>
      </c>
      <c r="R113">
        <f>IF($A113="","",公式!$D$23)</f>
        <v>0.2</v>
      </c>
      <c r="S113">
        <f>IF($A113="","",公式!$C$22)</f>
        <v>0</v>
      </c>
      <c r="T113">
        <f>IF($A113="","",公式!$D$22)</f>
        <v>0.15</v>
      </c>
      <c r="U113">
        <f>IF($A113="","",公式!$C$21)</f>
        <v>0</v>
      </c>
      <c r="V113">
        <f>IF($A113="","",公式!$D$21)</f>
        <v>0.15</v>
      </c>
      <c r="W113">
        <f>IF($A113="","",公式!$C$20)</f>
        <v>0</v>
      </c>
      <c r="X113">
        <f>IF($A113="","",公式!$D$20+公式!$E$20*公式!$F$20)</f>
        <v>0.12000000000000001</v>
      </c>
      <c r="Y113">
        <f>IF($A113="","",公式!$C$19)</f>
        <v>0</v>
      </c>
      <c r="Z113">
        <f>IF($A113="","",公式!$D$19+公式!$E$19*公式!$F$19)</f>
        <v>0.12000000000000001</v>
      </c>
      <c r="AA113">
        <f>IF($A113="","",VLOOKUP($A113,[2]FishData!$B:$BF,57-1,FALSE))</f>
        <v>5.4446000000000003</v>
      </c>
      <c r="AB113">
        <f>IF($A113="","",VLOOKUP($A113,[2]FishData!$B:$BF,58-1,FALSE))</f>
        <v>1.5</v>
      </c>
    </row>
    <row r="114" spans="1:28">
      <c r="A114" t="str">
        <f>IF([2]FishData!B113="","",[2]FishData!B113)</f>
        <v>Fish_03_01_06</v>
      </c>
      <c r="B114" t="str">
        <f>IF($A114="","",VLOOKUP(A114,[3]Sheet1!$A:$B,2,FALSE))</f>
        <v>黄尾金梭鱼</v>
      </c>
      <c r="C114">
        <f t="shared" si="12"/>
        <v>122</v>
      </c>
      <c r="D114" s="1">
        <f t="shared" si="13"/>
        <v>1.22</v>
      </c>
      <c r="E114" s="1">
        <f t="shared" si="14"/>
        <v>0.81</v>
      </c>
      <c r="F114" s="1">
        <f t="shared" si="15"/>
        <v>2.02</v>
      </c>
      <c r="G114" s="2">
        <f t="shared" si="16"/>
        <v>1.2151032353190365</v>
      </c>
      <c r="H114" s="2">
        <f t="shared" si="17"/>
        <v>0.80958835109004013</v>
      </c>
      <c r="I114" s="2">
        <f t="shared" si="18"/>
        <v>2.0246915864090766</v>
      </c>
      <c r="J114" s="2">
        <f t="shared" si="19"/>
        <v>2.500890216222857</v>
      </c>
      <c r="K114">
        <f t="shared" si="20"/>
        <v>9.9130435182265011E-2</v>
      </c>
      <c r="L114">
        <f t="shared" si="21"/>
        <v>0.24791433547724062</v>
      </c>
      <c r="M114">
        <f>IF($A114="","",VLOOKUP($A114,[2]FishData!$B:$BF,50-1,FALSE))</f>
        <v>0.13200000000000001</v>
      </c>
      <c r="N114">
        <f>IF($M114="","",$M114/公式!$C$15)</f>
        <v>9.9130435182265011E-2</v>
      </c>
      <c r="O114">
        <f t="shared" si="22"/>
        <v>0</v>
      </c>
      <c r="P114">
        <f t="shared" si="23"/>
        <v>0.74</v>
      </c>
      <c r="Q114">
        <f>IF($A114="","",公式!$C$23)</f>
        <v>0</v>
      </c>
      <c r="R114">
        <f>IF($A114="","",公式!$D$23)</f>
        <v>0.2</v>
      </c>
      <c r="S114">
        <f>IF($A114="","",公式!$C$22)</f>
        <v>0</v>
      </c>
      <c r="T114">
        <f>IF($A114="","",公式!$D$22)</f>
        <v>0.15</v>
      </c>
      <c r="U114">
        <f>IF($A114="","",公式!$C$21)</f>
        <v>0</v>
      </c>
      <c r="V114">
        <f>IF($A114="","",公式!$D$21)</f>
        <v>0.15</v>
      </c>
      <c r="W114">
        <f>IF($A114="","",公式!$C$20)</f>
        <v>0</v>
      </c>
      <c r="X114">
        <f>IF($A114="","",公式!$D$20+公式!$E$20*公式!$F$20)</f>
        <v>0.12000000000000001</v>
      </c>
      <c r="Y114">
        <f>IF($A114="","",公式!$C$19)</f>
        <v>0</v>
      </c>
      <c r="Z114">
        <f>IF($A114="","",公式!$D$19+公式!$E$19*公式!$F$19)</f>
        <v>0.12000000000000001</v>
      </c>
      <c r="AA114">
        <f>IF($A114="","",VLOOKUP($A114,[2]FishData!$B:$BF,57-1,FALSE))</f>
        <v>5.4446000000000003</v>
      </c>
      <c r="AB114">
        <f>IF($A114="","",VLOOKUP($A114,[2]FishData!$B:$BF,58-1,FALSE))</f>
        <v>1.5</v>
      </c>
    </row>
    <row r="115" spans="1:28">
      <c r="A115" t="str">
        <f>IF([2]FishData!B114="","",[2]FishData!B114)</f>
        <v>Fish_03_01_07</v>
      </c>
      <c r="B115" t="str">
        <f>IF($A115="","",VLOOKUP(A115,[3]Sheet1!$A:$B,2,FALSE))</f>
        <v>蓝纹神仙鱼</v>
      </c>
      <c r="C115">
        <f t="shared" si="12"/>
        <v>23</v>
      </c>
      <c r="D115" s="1">
        <f t="shared" si="13"/>
        <v>0.23</v>
      </c>
      <c r="E115" s="1">
        <f t="shared" si="14"/>
        <v>0.15</v>
      </c>
      <c r="F115" s="1">
        <f t="shared" si="15"/>
        <v>0.37</v>
      </c>
      <c r="G115" s="2">
        <f t="shared" si="16"/>
        <v>0.22502325053779276</v>
      </c>
      <c r="H115" s="2">
        <f t="shared" si="17"/>
        <v>0.14992652234357728</v>
      </c>
      <c r="I115" s="2">
        <f t="shared" si="18"/>
        <v>0.37494977288137005</v>
      </c>
      <c r="J115" s="2">
        <f t="shared" si="19"/>
        <v>2.5008902162228575</v>
      </c>
      <c r="K115">
        <f t="shared" si="20"/>
        <v>4.1304347992610416E-2</v>
      </c>
      <c r="L115">
        <f t="shared" si="21"/>
        <v>0.10329763978218361</v>
      </c>
      <c r="M115">
        <f>IF($A115="","",VLOOKUP($A115,[2]FishData!$B:$BF,50-1,FALSE))</f>
        <v>5.5E-2</v>
      </c>
      <c r="N115">
        <f>IF($M115="","",$M115/公式!$C$15)</f>
        <v>4.1304347992610416E-2</v>
      </c>
      <c r="O115">
        <f t="shared" si="22"/>
        <v>0</v>
      </c>
      <c r="P115">
        <f t="shared" si="23"/>
        <v>0.74</v>
      </c>
      <c r="Q115">
        <f>IF($A115="","",公式!$C$23)</f>
        <v>0</v>
      </c>
      <c r="R115">
        <f>IF($A115="","",公式!$D$23)</f>
        <v>0.2</v>
      </c>
      <c r="S115">
        <f>IF($A115="","",公式!$C$22)</f>
        <v>0</v>
      </c>
      <c r="T115">
        <f>IF($A115="","",公式!$D$22)</f>
        <v>0.15</v>
      </c>
      <c r="U115">
        <f>IF($A115="","",公式!$C$21)</f>
        <v>0</v>
      </c>
      <c r="V115">
        <f>IF($A115="","",公式!$D$21)</f>
        <v>0.15</v>
      </c>
      <c r="W115">
        <f>IF($A115="","",公式!$C$20)</f>
        <v>0</v>
      </c>
      <c r="X115">
        <f>IF($A115="","",公式!$D$20+公式!$E$20*公式!$F$20)</f>
        <v>0.12000000000000001</v>
      </c>
      <c r="Y115">
        <f>IF($A115="","",公式!$C$19)</f>
        <v>0</v>
      </c>
      <c r="Z115">
        <f>IF($A115="","",公式!$D$19+公式!$E$19*公式!$F$19)</f>
        <v>0.12000000000000001</v>
      </c>
      <c r="AA115">
        <f>IF($A115="","",VLOOKUP($A115,[2]FishData!$B:$BF,57-1,FALSE))</f>
        <v>1.8149</v>
      </c>
      <c r="AB115">
        <f>IF($A115="","",VLOOKUP($A115,[2]FishData!$B:$BF,58-1,FALSE))</f>
        <v>2</v>
      </c>
    </row>
    <row r="116" spans="1:28">
      <c r="A116" t="str">
        <f>IF([2]FishData!B115="","",[2]FishData!B115)</f>
        <v>Fish_03_01_08</v>
      </c>
      <c r="B116" t="str">
        <f>IF($A116="","",VLOOKUP(A116,[3]Sheet1!$A:$B,2,FALSE))</f>
        <v>夏季比目鱼</v>
      </c>
      <c r="C116">
        <f t="shared" si="12"/>
        <v>389</v>
      </c>
      <c r="D116" s="1">
        <f t="shared" si="13"/>
        <v>3.89</v>
      </c>
      <c r="E116" s="1">
        <f t="shared" si="14"/>
        <v>2.59</v>
      </c>
      <c r="F116" s="1">
        <f t="shared" si="15"/>
        <v>6.48</v>
      </c>
      <c r="G116" s="2">
        <f t="shared" si="16"/>
        <v>3.8883779638690106</v>
      </c>
      <c r="H116" s="2">
        <f t="shared" si="17"/>
        <v>2.5907144452273867</v>
      </c>
      <c r="I116" s="2">
        <f t="shared" si="18"/>
        <v>6.4790924090963973</v>
      </c>
      <c r="J116" s="2">
        <f t="shared" si="19"/>
        <v>2.5008902162228566</v>
      </c>
      <c r="K116">
        <f t="shared" si="20"/>
        <v>9.9130435182265011E-2</v>
      </c>
      <c r="L116">
        <f t="shared" si="21"/>
        <v>0.24791433547724062</v>
      </c>
      <c r="M116">
        <f>IF($A116="","",VLOOKUP($A116,[2]FishData!$B:$BF,50-1,FALSE))</f>
        <v>0.13200000000000001</v>
      </c>
      <c r="N116">
        <f>IF($M116="","",$M116/公式!$C$15)</f>
        <v>9.9130435182265011E-2</v>
      </c>
      <c r="O116">
        <f t="shared" si="22"/>
        <v>0</v>
      </c>
      <c r="P116">
        <f t="shared" si="23"/>
        <v>0.74</v>
      </c>
      <c r="Q116">
        <f>IF($A116="","",公式!$C$23)</f>
        <v>0</v>
      </c>
      <c r="R116">
        <f>IF($A116="","",公式!$D$23)</f>
        <v>0.2</v>
      </c>
      <c r="S116">
        <f>IF($A116="","",公式!$C$22)</f>
        <v>0</v>
      </c>
      <c r="T116">
        <f>IF($A116="","",公式!$D$22)</f>
        <v>0.15</v>
      </c>
      <c r="U116">
        <f>IF($A116="","",公式!$C$21)</f>
        <v>0</v>
      </c>
      <c r="V116">
        <f>IF($A116="","",公式!$D$21)</f>
        <v>0.15</v>
      </c>
      <c r="W116">
        <f>IF($A116="","",公式!$C$20)</f>
        <v>0</v>
      </c>
      <c r="X116">
        <f>IF($A116="","",公式!$D$20+公式!$E$20*公式!$F$20)</f>
        <v>0.12000000000000001</v>
      </c>
      <c r="Y116">
        <f>IF($A116="","",公式!$C$19)</f>
        <v>0</v>
      </c>
      <c r="Z116">
        <f>IF($A116="","",公式!$D$19+公式!$E$19*公式!$F$19)</f>
        <v>0.12000000000000001</v>
      </c>
      <c r="AA116">
        <f>IF($A116="","",VLOOKUP($A116,[2]FishData!$B:$BF,57-1,FALSE))</f>
        <v>6.5335999999999999</v>
      </c>
      <c r="AB116">
        <f>IF($A116="","",VLOOKUP($A116,[2]FishData!$B:$BF,58-1,FALSE))</f>
        <v>4</v>
      </c>
    </row>
    <row r="117" spans="1:28">
      <c r="A117" t="str">
        <f>IF([2]FishData!B116="","",[2]FishData!B116)</f>
        <v>Fish_03_01_09</v>
      </c>
      <c r="B117" t="str">
        <f>IF($A117="","",VLOOKUP(A117,[3]Sheet1!$A:$B,2,FALSE))</f>
        <v>巨型海鲈鱼</v>
      </c>
      <c r="C117">
        <f t="shared" si="12"/>
        <v>6751</v>
      </c>
      <c r="D117" s="1">
        <f t="shared" si="13"/>
        <v>67.510000000000005</v>
      </c>
      <c r="E117" s="1">
        <f t="shared" si="14"/>
        <v>44.98</v>
      </c>
      <c r="F117" s="1">
        <f t="shared" si="15"/>
        <v>112.48</v>
      </c>
      <c r="G117" s="2">
        <f t="shared" si="16"/>
        <v>67.50635522841992</v>
      </c>
      <c r="H117" s="2">
        <f t="shared" si="17"/>
        <v>44.977543659593259</v>
      </c>
      <c r="I117" s="2">
        <f t="shared" si="18"/>
        <v>112.48389888801319</v>
      </c>
      <c r="J117" s="2">
        <f t="shared" si="19"/>
        <v>2.500890216222857</v>
      </c>
      <c r="K117">
        <f t="shared" si="20"/>
        <v>1.0326086998152604</v>
      </c>
      <c r="L117">
        <f t="shared" si="21"/>
        <v>2.5824409945545899</v>
      </c>
      <c r="M117">
        <f>IF($A117="","",VLOOKUP($A117,[2]FishData!$B:$BF,50-1,FALSE))</f>
        <v>1.375</v>
      </c>
      <c r="N117">
        <f>IF($M117="","",$M117/公式!$C$15)</f>
        <v>1.0326086998152604</v>
      </c>
      <c r="O117">
        <f t="shared" si="22"/>
        <v>0</v>
      </c>
      <c r="P117">
        <f t="shared" si="23"/>
        <v>0.74</v>
      </c>
      <c r="Q117">
        <f>IF($A117="","",公式!$C$23)</f>
        <v>0</v>
      </c>
      <c r="R117">
        <f>IF($A117="","",公式!$D$23)</f>
        <v>0.2</v>
      </c>
      <c r="S117">
        <f>IF($A117="","",公式!$C$22)</f>
        <v>0</v>
      </c>
      <c r="T117">
        <f>IF($A117="","",公式!$D$22)</f>
        <v>0.15</v>
      </c>
      <c r="U117">
        <f>IF($A117="","",公式!$C$21)</f>
        <v>0</v>
      </c>
      <c r="V117">
        <f>IF($A117="","",公式!$D$21)</f>
        <v>0.15</v>
      </c>
      <c r="W117">
        <f>IF($A117="","",公式!$C$20)</f>
        <v>0</v>
      </c>
      <c r="X117">
        <f>IF($A117="","",公式!$D$20+公式!$E$20*公式!$F$20)</f>
        <v>0.12000000000000001</v>
      </c>
      <c r="Y117">
        <f>IF($A117="","",公式!$C$19)</f>
        <v>0</v>
      </c>
      <c r="Z117">
        <f>IF($A117="","",公式!$D$19+公式!$E$19*公式!$F$19)</f>
        <v>0.12000000000000001</v>
      </c>
      <c r="AA117">
        <f>IF($A117="","",VLOOKUP($A117,[2]FishData!$B:$BF,57-1,FALSE))</f>
        <v>10.8893</v>
      </c>
      <c r="AB117">
        <f>IF($A117="","",VLOOKUP($A117,[2]FishData!$B:$BF,58-1,FALSE))</f>
        <v>4</v>
      </c>
    </row>
    <row r="118" spans="1:28">
      <c r="A118" t="str">
        <f>IF([2]FishData!B117="","",[2]FishData!B117)</f>
        <v>Fish_03_01_10</v>
      </c>
      <c r="B118" t="str">
        <f>IF($A118="","",VLOOKUP(A118,[3]Sheet1!$A:$B,2,FALSE))</f>
        <v>黑点石斑鱼</v>
      </c>
      <c r="C118">
        <f t="shared" si="12"/>
        <v>500</v>
      </c>
      <c r="D118" s="1">
        <f t="shared" si="13"/>
        <v>5</v>
      </c>
      <c r="E118" s="1">
        <f t="shared" si="14"/>
        <v>3.33</v>
      </c>
      <c r="F118" s="1">
        <f t="shared" si="15"/>
        <v>8.32</v>
      </c>
      <c r="G118" s="2">
        <f t="shared" si="16"/>
        <v>4.99542441186715</v>
      </c>
      <c r="H118" s="2">
        <f t="shared" si="17"/>
        <v>3.3283076655923867</v>
      </c>
      <c r="I118" s="2">
        <f t="shared" si="18"/>
        <v>8.3237320774595371</v>
      </c>
      <c r="J118" s="2">
        <f t="shared" si="19"/>
        <v>2.5008902162228575</v>
      </c>
      <c r="K118">
        <f t="shared" si="20"/>
        <v>0.30565217514531706</v>
      </c>
      <c r="L118">
        <f t="shared" si="21"/>
        <v>0.76440253438815853</v>
      </c>
      <c r="M118">
        <f>IF($A118="","",VLOOKUP($A118,[2]FishData!$B:$BF,50-1,FALSE))</f>
        <v>0.40699999999999997</v>
      </c>
      <c r="N118">
        <f>IF($M118="","",$M118/公式!$C$15)</f>
        <v>0.30565217514531706</v>
      </c>
      <c r="O118">
        <f t="shared" si="22"/>
        <v>0</v>
      </c>
      <c r="P118">
        <f t="shared" si="23"/>
        <v>0.74</v>
      </c>
      <c r="Q118">
        <f>IF($A118="","",公式!$C$23)</f>
        <v>0</v>
      </c>
      <c r="R118">
        <f>IF($A118="","",公式!$D$23)</f>
        <v>0.2</v>
      </c>
      <c r="S118">
        <f>IF($A118="","",公式!$C$22)</f>
        <v>0</v>
      </c>
      <c r="T118">
        <f>IF($A118="","",公式!$D$22)</f>
        <v>0.15</v>
      </c>
      <c r="U118">
        <f>IF($A118="","",公式!$C$21)</f>
        <v>0</v>
      </c>
      <c r="V118">
        <f>IF($A118="","",公式!$D$21)</f>
        <v>0.15</v>
      </c>
      <c r="W118">
        <f>IF($A118="","",公式!$C$20)</f>
        <v>0</v>
      </c>
      <c r="X118">
        <f>IF($A118="","",公式!$D$20+公式!$E$20*公式!$F$20)</f>
        <v>0.12000000000000001</v>
      </c>
      <c r="Y118">
        <f>IF($A118="","",公式!$C$19)</f>
        <v>0</v>
      </c>
      <c r="Z118">
        <f>IF($A118="","",公式!$D$19+公式!$E$19*公式!$F$19)</f>
        <v>0.12000000000000001</v>
      </c>
      <c r="AA118">
        <f>IF($A118="","",VLOOKUP($A118,[2]FishData!$B:$BF,57-1,FALSE))</f>
        <v>5.4446000000000003</v>
      </c>
      <c r="AB118">
        <f>IF($A118="","",VLOOKUP($A118,[2]FishData!$B:$BF,58-1,FALSE))</f>
        <v>2</v>
      </c>
    </row>
    <row r="119" spans="1:28">
      <c r="A119" t="str">
        <f>IF([2]FishData!B118="","",[2]FishData!B118)</f>
        <v>Fish_03_01_11</v>
      </c>
      <c r="B119" t="str">
        <f>IF($A119="","",VLOOKUP(A119,[3]Sheet1!$A:$B,2,FALSE))</f>
        <v>太平洋刺鳍鱼</v>
      </c>
      <c r="C119">
        <f t="shared" si="12"/>
        <v>132</v>
      </c>
      <c r="D119" s="1">
        <f t="shared" si="13"/>
        <v>1.32</v>
      </c>
      <c r="E119" s="1">
        <f t="shared" si="14"/>
        <v>0.88</v>
      </c>
      <c r="F119" s="1">
        <f t="shared" si="15"/>
        <v>2.19</v>
      </c>
      <c r="G119" s="2">
        <f t="shared" si="16"/>
        <v>1.3163618382622895</v>
      </c>
      <c r="H119" s="2">
        <f t="shared" si="17"/>
        <v>0.87705404701421008</v>
      </c>
      <c r="I119" s="2">
        <f t="shared" si="18"/>
        <v>2.1934158852764996</v>
      </c>
      <c r="J119" s="2">
        <f t="shared" si="19"/>
        <v>2.500890216222857</v>
      </c>
      <c r="K119">
        <f t="shared" si="20"/>
        <v>0.10739130478078708</v>
      </c>
      <c r="L119">
        <f t="shared" si="21"/>
        <v>0.26857386343367734</v>
      </c>
      <c r="M119">
        <f>IF($A119="","",VLOOKUP($A119,[2]FishData!$B:$BF,50-1,FALSE))</f>
        <v>0.14299999999999999</v>
      </c>
      <c r="N119">
        <f>IF($M119="","",$M119/公式!$C$15)</f>
        <v>0.10739130478078708</v>
      </c>
      <c r="O119">
        <f t="shared" si="22"/>
        <v>0</v>
      </c>
      <c r="P119">
        <f t="shared" si="23"/>
        <v>0.74</v>
      </c>
      <c r="Q119">
        <f>IF($A119="","",公式!$C$23)</f>
        <v>0</v>
      </c>
      <c r="R119">
        <f>IF($A119="","",公式!$D$23)</f>
        <v>0.2</v>
      </c>
      <c r="S119">
        <f>IF($A119="","",公式!$C$22)</f>
        <v>0</v>
      </c>
      <c r="T119">
        <f>IF($A119="","",公式!$D$22)</f>
        <v>0.15</v>
      </c>
      <c r="U119">
        <f>IF($A119="","",公式!$C$21)</f>
        <v>0</v>
      </c>
      <c r="V119">
        <f>IF($A119="","",公式!$D$21)</f>
        <v>0.15</v>
      </c>
      <c r="W119">
        <f>IF($A119="","",公式!$C$20)</f>
        <v>0</v>
      </c>
      <c r="X119">
        <f>IF($A119="","",公式!$D$20+公式!$E$20*公式!$F$20)</f>
        <v>0.12000000000000001</v>
      </c>
      <c r="Y119">
        <f>IF($A119="","",公式!$C$19)</f>
        <v>0</v>
      </c>
      <c r="Z119">
        <f>IF($A119="","",公式!$D$19+公式!$E$19*公式!$F$19)</f>
        <v>0.12000000000000001</v>
      </c>
      <c r="AA119">
        <f>IF($A119="","",VLOOKUP($A119,[2]FishData!$B:$BF,57-1,FALSE))</f>
        <v>5.4446000000000003</v>
      </c>
      <c r="AB119">
        <f>IF($A119="","",VLOOKUP($A119,[2]FishData!$B:$BF,58-1,FALSE))</f>
        <v>1.5</v>
      </c>
    </row>
    <row r="120" spans="1:28">
      <c r="A120" t="str">
        <f>IF([2]FishData!B119="","",[2]FishData!B119)</f>
        <v>Fish_03_01_12</v>
      </c>
      <c r="B120" t="str">
        <f>IF($A120="","",VLOOKUP(A120,[3]Sheet1!$A:$B,2,FALSE))</f>
        <v>六带线纹鱼</v>
      </c>
      <c r="C120">
        <f t="shared" si="12"/>
        <v>648</v>
      </c>
      <c r="D120" s="1">
        <f t="shared" si="13"/>
        <v>6.48</v>
      </c>
      <c r="E120" s="1">
        <f t="shared" si="14"/>
        <v>4.32</v>
      </c>
      <c r="F120" s="1">
        <f t="shared" si="15"/>
        <v>10.8</v>
      </c>
      <c r="G120" s="2">
        <f t="shared" si="16"/>
        <v>6.4805505883681942</v>
      </c>
      <c r="H120" s="2">
        <f t="shared" si="17"/>
        <v>4.3178045391468807</v>
      </c>
      <c r="I120" s="2">
        <f t="shared" si="18"/>
        <v>10.798355127515075</v>
      </c>
      <c r="J120" s="2">
        <f t="shared" si="19"/>
        <v>2.5008902162228566</v>
      </c>
      <c r="K120">
        <f t="shared" si="20"/>
        <v>0.26434782715270666</v>
      </c>
      <c r="L120">
        <f t="shared" si="21"/>
        <v>0.66110489460597499</v>
      </c>
      <c r="M120">
        <f>IF($A120="","",VLOOKUP($A120,[2]FishData!$B:$BF,50-1,FALSE))</f>
        <v>0.35199999999999998</v>
      </c>
      <c r="N120">
        <f>IF($M120="","",$M120/公式!$C$15)</f>
        <v>0.26434782715270666</v>
      </c>
      <c r="O120">
        <f t="shared" si="22"/>
        <v>0</v>
      </c>
      <c r="P120">
        <f t="shared" si="23"/>
        <v>0.74</v>
      </c>
      <c r="Q120">
        <f>IF($A120="","",公式!$C$23)</f>
        <v>0</v>
      </c>
      <c r="R120">
        <f>IF($A120="","",公式!$D$23)</f>
        <v>0.2</v>
      </c>
      <c r="S120">
        <f>IF($A120="","",公式!$C$22)</f>
        <v>0</v>
      </c>
      <c r="T120">
        <f>IF($A120="","",公式!$D$22)</f>
        <v>0.15</v>
      </c>
      <c r="U120">
        <f>IF($A120="","",公式!$C$21)</f>
        <v>0</v>
      </c>
      <c r="V120">
        <f>IF($A120="","",公式!$D$21)</f>
        <v>0.15</v>
      </c>
      <c r="W120">
        <f>IF($A120="","",公式!$C$20)</f>
        <v>0</v>
      </c>
      <c r="X120">
        <f>IF($A120="","",公式!$D$20+公式!$E$20*公式!$F$20)</f>
        <v>0.12000000000000001</v>
      </c>
      <c r="Y120">
        <f>IF($A120="","",公式!$C$19)</f>
        <v>0</v>
      </c>
      <c r="Z120">
        <f>IF($A120="","",公式!$D$19+公式!$E$19*公式!$F$19)</f>
        <v>0.12000000000000001</v>
      </c>
      <c r="AA120">
        <f>IF($A120="","",VLOOKUP($A120,[2]FishData!$B:$BF,57-1,FALSE))</f>
        <v>5.4446000000000003</v>
      </c>
      <c r="AB120">
        <f>IF($A120="","",VLOOKUP($A120,[2]FishData!$B:$BF,58-1,FALSE))</f>
        <v>3</v>
      </c>
    </row>
    <row r="121" spans="1:28">
      <c r="A121" t="str">
        <f>IF([2]FishData!B120="","",[2]FishData!B120)</f>
        <v>Fish_03_01_13</v>
      </c>
      <c r="B121" t="str">
        <f>IF($A121="","",VLOOKUP(A121,[3]Sheet1!$A:$B,2,FALSE))</f>
        <v>七星鲈鱼</v>
      </c>
      <c r="C121">
        <f t="shared" si="12"/>
        <v>5671</v>
      </c>
      <c r="D121" s="1">
        <f t="shared" si="13"/>
        <v>56.71</v>
      </c>
      <c r="E121" s="1">
        <f t="shared" si="14"/>
        <v>37.78</v>
      </c>
      <c r="F121" s="1">
        <f t="shared" si="15"/>
        <v>94.49</v>
      </c>
      <c r="G121" s="2">
        <f t="shared" si="16"/>
        <v>56.705164810655731</v>
      </c>
      <c r="H121" s="2">
        <f t="shared" si="17"/>
        <v>37.781021021883959</v>
      </c>
      <c r="I121" s="2">
        <f t="shared" si="18"/>
        <v>94.486185832539689</v>
      </c>
      <c r="J121" s="2">
        <f t="shared" si="19"/>
        <v>2.5008902162228575</v>
      </c>
      <c r="K121">
        <f t="shared" si="20"/>
        <v>0.57826087189654585</v>
      </c>
      <c r="L121">
        <f t="shared" si="21"/>
        <v>1.4461669569505704</v>
      </c>
      <c r="M121">
        <f>IF($A121="","",VLOOKUP($A121,[2]FishData!$B:$BF,50-1,FALSE))</f>
        <v>0.77</v>
      </c>
      <c r="N121">
        <f>IF($M121="","",$M121/公式!$C$15)</f>
        <v>0.57826087189654585</v>
      </c>
      <c r="O121">
        <f t="shared" si="22"/>
        <v>0</v>
      </c>
      <c r="P121">
        <f t="shared" si="23"/>
        <v>0.74</v>
      </c>
      <c r="Q121">
        <f>IF($A121="","",公式!$C$23)</f>
        <v>0</v>
      </c>
      <c r="R121">
        <f>IF($A121="","",公式!$D$23)</f>
        <v>0.2</v>
      </c>
      <c r="S121">
        <f>IF($A121="","",公式!$C$22)</f>
        <v>0</v>
      </c>
      <c r="T121">
        <f>IF($A121="","",公式!$D$22)</f>
        <v>0.15</v>
      </c>
      <c r="U121">
        <f>IF($A121="","",公式!$C$21)</f>
        <v>0</v>
      </c>
      <c r="V121">
        <f>IF($A121="","",公式!$D$21)</f>
        <v>0.15</v>
      </c>
      <c r="W121">
        <f>IF($A121="","",公式!$C$20)</f>
        <v>0</v>
      </c>
      <c r="X121">
        <f>IF($A121="","",公式!$D$20+公式!$E$20*公式!$F$20)</f>
        <v>0.12000000000000001</v>
      </c>
      <c r="Y121">
        <f>IF($A121="","",公式!$C$19)</f>
        <v>0</v>
      </c>
      <c r="Z121">
        <f>IF($A121="","",公式!$D$19+公式!$E$19*公式!$F$19)</f>
        <v>0.12000000000000001</v>
      </c>
      <c r="AA121">
        <f>IF($A121="","",VLOOKUP($A121,[2]FishData!$B:$BF,57-1,FALSE))</f>
        <v>16.3339</v>
      </c>
      <c r="AB121">
        <f>IF($A121="","",VLOOKUP($A121,[2]FishData!$B:$BF,58-1,FALSE))</f>
        <v>4</v>
      </c>
    </row>
    <row r="122" spans="1:28">
      <c r="A122" t="str">
        <f>IF([2]FishData!B121="","",[2]FishData!B121)</f>
        <v>Fish_03_01_14</v>
      </c>
      <c r="B122" t="str">
        <f>IF($A122="","",VLOOKUP(A122,[3]Sheet1!$A:$B,2,FALSE))</f>
        <v>安汶雀鲷</v>
      </c>
      <c r="C122">
        <f t="shared" si="12"/>
        <v>270</v>
      </c>
      <c r="D122" s="1">
        <f t="shared" si="13"/>
        <v>2.7</v>
      </c>
      <c r="E122" s="1">
        <f t="shared" si="14"/>
        <v>1.8</v>
      </c>
      <c r="F122" s="1">
        <f t="shared" si="15"/>
        <v>4.5</v>
      </c>
      <c r="G122" s="2">
        <f t="shared" si="16"/>
        <v>2.7002294118200818</v>
      </c>
      <c r="H122" s="2">
        <f t="shared" si="17"/>
        <v>1.7990852246445335</v>
      </c>
      <c r="I122" s="2">
        <f t="shared" si="18"/>
        <v>4.4993146364646153</v>
      </c>
      <c r="J122" s="2">
        <f t="shared" si="19"/>
        <v>2.5008902162228575</v>
      </c>
      <c r="K122">
        <f t="shared" si="20"/>
        <v>0.16521739197044166</v>
      </c>
      <c r="L122">
        <f t="shared" si="21"/>
        <v>0.41319055912873442</v>
      </c>
      <c r="M122">
        <f>IF($A122="","",VLOOKUP($A122,[2]FishData!$B:$BF,50-1,FALSE))</f>
        <v>0.22</v>
      </c>
      <c r="N122">
        <f>IF($M122="","",$M122/公式!$C$15)</f>
        <v>0.16521739197044166</v>
      </c>
      <c r="O122">
        <f t="shared" si="22"/>
        <v>0</v>
      </c>
      <c r="P122">
        <f t="shared" si="23"/>
        <v>0.74</v>
      </c>
      <c r="Q122">
        <f>IF($A122="","",公式!$C$23)</f>
        <v>0</v>
      </c>
      <c r="R122">
        <f>IF($A122="","",公式!$D$23)</f>
        <v>0.2</v>
      </c>
      <c r="S122">
        <f>IF($A122="","",公式!$C$22)</f>
        <v>0</v>
      </c>
      <c r="T122">
        <f>IF($A122="","",公式!$D$22)</f>
        <v>0.15</v>
      </c>
      <c r="U122">
        <f>IF($A122="","",公式!$C$21)</f>
        <v>0</v>
      </c>
      <c r="V122">
        <f>IF($A122="","",公式!$D$21)</f>
        <v>0.15</v>
      </c>
      <c r="W122">
        <f>IF($A122="","",公式!$C$20)</f>
        <v>0</v>
      </c>
      <c r="X122">
        <f>IF($A122="","",公式!$D$20+公式!$E$20*公式!$F$20)</f>
        <v>0.12000000000000001</v>
      </c>
      <c r="Y122">
        <f>IF($A122="","",公式!$C$19)</f>
        <v>0</v>
      </c>
      <c r="Z122">
        <f>IF($A122="","",公式!$D$19+公式!$E$19*公式!$F$19)</f>
        <v>0.12000000000000001</v>
      </c>
      <c r="AA122">
        <f>IF($A122="","",VLOOKUP($A122,[2]FishData!$B:$BF,57-1,FALSE))</f>
        <v>5.4446000000000003</v>
      </c>
      <c r="AB122">
        <f>IF($A122="","",VLOOKUP($A122,[2]FishData!$B:$BF,58-1,FALSE))</f>
        <v>2</v>
      </c>
    </row>
    <row r="123" spans="1:28">
      <c r="A123" t="str">
        <f>IF([2]FishData!B122="","",[2]FishData!B122)</f>
        <v>Fish_03_02_01</v>
      </c>
      <c r="B123" t="str">
        <f>IF($A123="","",VLOOKUP(A123,[3]Sheet1!$A:$B,2,FALSE))</f>
        <v>大西洋犬牙石首鱼</v>
      </c>
      <c r="C123">
        <f t="shared" si="12"/>
        <v>5130</v>
      </c>
      <c r="D123" s="1">
        <f t="shared" si="13"/>
        <v>51.3</v>
      </c>
      <c r="E123" s="1">
        <f t="shared" si="14"/>
        <v>34.18</v>
      </c>
      <c r="F123" s="1">
        <f t="shared" si="15"/>
        <v>85.49</v>
      </c>
      <c r="G123" s="2">
        <f t="shared" si="16"/>
        <v>51.304829973599141</v>
      </c>
      <c r="H123" s="2">
        <f t="shared" si="17"/>
        <v>34.182933181290878</v>
      </c>
      <c r="I123" s="2">
        <f t="shared" si="18"/>
        <v>85.487763154890018</v>
      </c>
      <c r="J123" s="2">
        <f t="shared" si="19"/>
        <v>2.500890216222857</v>
      </c>
      <c r="K123">
        <f t="shared" si="20"/>
        <v>0.62782608948767826</v>
      </c>
      <c r="L123">
        <f t="shared" si="21"/>
        <v>1.5701241246891906</v>
      </c>
      <c r="M123">
        <f>IF($A123="","",VLOOKUP($A123,[2]FishData!$B:$BF,50-1,FALSE))</f>
        <v>0.83599999999999997</v>
      </c>
      <c r="N123">
        <f>IF($M123="","",$M123/公式!$C$15)</f>
        <v>0.62782608948767826</v>
      </c>
      <c r="O123">
        <f t="shared" si="22"/>
        <v>0</v>
      </c>
      <c r="P123">
        <f t="shared" si="23"/>
        <v>0.74</v>
      </c>
      <c r="Q123">
        <f>IF($A123="","",公式!$C$23)</f>
        <v>0</v>
      </c>
      <c r="R123">
        <f>IF($A123="","",公式!$D$23)</f>
        <v>0.2</v>
      </c>
      <c r="S123">
        <f>IF($A123="","",公式!$C$22)</f>
        <v>0</v>
      </c>
      <c r="T123">
        <f>IF($A123="","",公式!$D$22)</f>
        <v>0.15</v>
      </c>
      <c r="U123">
        <f>IF($A123="","",公式!$C$21)</f>
        <v>0</v>
      </c>
      <c r="V123">
        <f>IF($A123="","",公式!$D$21)</f>
        <v>0.15</v>
      </c>
      <c r="W123">
        <f>IF($A123="","",公式!$C$20)</f>
        <v>0</v>
      </c>
      <c r="X123">
        <f>IF($A123="","",公式!$D$20+公式!$E$20*公式!$F$20)</f>
        <v>0.12000000000000001</v>
      </c>
      <c r="Y123">
        <f>IF($A123="","",公式!$C$19)</f>
        <v>0</v>
      </c>
      <c r="Z123">
        <f>IF($A123="","",公式!$D$19+公式!$E$19*公式!$F$19)</f>
        <v>0.12000000000000001</v>
      </c>
      <c r="AA123">
        <f>IF($A123="","",VLOOKUP($A123,[2]FishData!$B:$BF,57-1,FALSE))</f>
        <v>10.8893</v>
      </c>
      <c r="AB123">
        <f>IF($A123="","",VLOOKUP($A123,[2]FishData!$B:$BF,58-1,FALSE))</f>
        <v>5</v>
      </c>
    </row>
    <row r="124" spans="1:28">
      <c r="A124" t="str">
        <f>IF([2]FishData!B123="","",[2]FishData!B123)</f>
        <v>Fish_03_02_02</v>
      </c>
      <c r="B124" t="str">
        <f>IF($A124="","",VLOOKUP(A124,[3]Sheet1!$A:$B,2,FALSE))</f>
        <v>青色巨型鲹鱼</v>
      </c>
      <c r="C124">
        <f t="shared" si="12"/>
        <v>5103</v>
      </c>
      <c r="D124" s="1">
        <f t="shared" si="13"/>
        <v>51.03</v>
      </c>
      <c r="E124" s="1">
        <f t="shared" si="14"/>
        <v>34</v>
      </c>
      <c r="F124" s="1">
        <f t="shared" si="15"/>
        <v>85.04</v>
      </c>
      <c r="G124" s="2">
        <f t="shared" si="16"/>
        <v>51.034648329590155</v>
      </c>
      <c r="H124" s="2">
        <f t="shared" si="17"/>
        <v>34.00291891969556</v>
      </c>
      <c r="I124" s="2">
        <f t="shared" si="18"/>
        <v>85.037567249285715</v>
      </c>
      <c r="J124" s="2">
        <f t="shared" si="19"/>
        <v>2.5008902162228575</v>
      </c>
      <c r="K124">
        <f t="shared" si="20"/>
        <v>0.5204347847068912</v>
      </c>
      <c r="L124">
        <f t="shared" si="21"/>
        <v>1.3015502612555132</v>
      </c>
      <c r="M124">
        <f>IF($A124="","",VLOOKUP($A124,[2]FishData!$B:$BF,50-1,FALSE))</f>
        <v>0.69299999999999995</v>
      </c>
      <c r="N124">
        <f>IF($M124="","",$M124/公式!$C$15)</f>
        <v>0.5204347847068912</v>
      </c>
      <c r="O124">
        <f t="shared" si="22"/>
        <v>0</v>
      </c>
      <c r="P124">
        <f t="shared" si="23"/>
        <v>0.74</v>
      </c>
      <c r="Q124">
        <f>IF($A124="","",公式!$C$23)</f>
        <v>0</v>
      </c>
      <c r="R124">
        <f>IF($A124="","",公式!$D$23)</f>
        <v>0.2</v>
      </c>
      <c r="S124">
        <f>IF($A124="","",公式!$C$22)</f>
        <v>0</v>
      </c>
      <c r="T124">
        <f>IF($A124="","",公式!$D$22)</f>
        <v>0.15</v>
      </c>
      <c r="U124">
        <f>IF($A124="","",公式!$C$21)</f>
        <v>0</v>
      </c>
      <c r="V124">
        <f>IF($A124="","",公式!$D$21)</f>
        <v>0.15</v>
      </c>
      <c r="W124">
        <f>IF($A124="","",公式!$C$20)</f>
        <v>0</v>
      </c>
      <c r="X124">
        <f>IF($A124="","",公式!$D$20+公式!$E$20*公式!$F$20)</f>
        <v>0.12000000000000001</v>
      </c>
      <c r="Y124">
        <f>IF($A124="","",公式!$C$19)</f>
        <v>0</v>
      </c>
      <c r="Z124">
        <f>IF($A124="","",公式!$D$19+公式!$E$19*公式!$F$19)</f>
        <v>0.12000000000000001</v>
      </c>
      <c r="AA124">
        <f>IF($A124="","",VLOOKUP($A124,[2]FishData!$B:$BF,57-1,FALSE))</f>
        <v>16.3339</v>
      </c>
      <c r="AB124">
        <f>IF($A124="","",VLOOKUP($A124,[2]FishData!$B:$BF,58-1,FALSE))</f>
        <v>4</v>
      </c>
    </row>
    <row r="125" spans="1:28">
      <c r="A125" t="str">
        <f>IF([2]FishData!B124="","",[2]FishData!B124)</f>
        <v>Fish_03_02_03</v>
      </c>
      <c r="B125" t="str">
        <f>IF($A125="","",VLOOKUP(A125,[3]Sheet1!$A:$B,2,FALSE))</f>
        <v>鲯鳅</v>
      </c>
      <c r="C125">
        <f t="shared" si="12"/>
        <v>1418</v>
      </c>
      <c r="D125" s="1">
        <f t="shared" si="13"/>
        <v>14.18</v>
      </c>
      <c r="E125" s="1">
        <f t="shared" si="14"/>
        <v>9.4499999999999993</v>
      </c>
      <c r="F125" s="1">
        <f t="shared" si="15"/>
        <v>23.62</v>
      </c>
      <c r="G125" s="2">
        <f t="shared" si="16"/>
        <v>14.176204412055428</v>
      </c>
      <c r="H125" s="2">
        <f t="shared" si="17"/>
        <v>9.4451974293838017</v>
      </c>
      <c r="I125" s="2">
        <f t="shared" si="18"/>
        <v>23.62140184143923</v>
      </c>
      <c r="J125" s="2">
        <f t="shared" si="19"/>
        <v>2.500890216222857</v>
      </c>
      <c r="K125">
        <f t="shared" si="20"/>
        <v>0.57826087189654585</v>
      </c>
      <c r="L125">
        <f t="shared" si="21"/>
        <v>1.4461669569505704</v>
      </c>
      <c r="M125">
        <f>IF($A125="","",VLOOKUP($A125,[2]FishData!$B:$BF,50-1,FALSE))</f>
        <v>0.77</v>
      </c>
      <c r="N125">
        <f>IF($M125="","",$M125/公式!$C$15)</f>
        <v>0.57826087189654585</v>
      </c>
      <c r="O125">
        <f t="shared" si="22"/>
        <v>0</v>
      </c>
      <c r="P125">
        <f t="shared" si="23"/>
        <v>0.74</v>
      </c>
      <c r="Q125">
        <f>IF($A125="","",公式!$C$23)</f>
        <v>0</v>
      </c>
      <c r="R125">
        <f>IF($A125="","",公式!$D$23)</f>
        <v>0.2</v>
      </c>
      <c r="S125">
        <f>IF($A125="","",公式!$C$22)</f>
        <v>0</v>
      </c>
      <c r="T125">
        <f>IF($A125="","",公式!$D$22)</f>
        <v>0.15</v>
      </c>
      <c r="U125">
        <f>IF($A125="","",公式!$C$21)</f>
        <v>0</v>
      </c>
      <c r="V125">
        <f>IF($A125="","",公式!$D$21)</f>
        <v>0.15</v>
      </c>
      <c r="W125">
        <f>IF($A125="","",公式!$C$20)</f>
        <v>0</v>
      </c>
      <c r="X125">
        <f>IF($A125="","",公式!$D$20+公式!$E$20*公式!$F$20)</f>
        <v>0.12000000000000001</v>
      </c>
      <c r="Y125">
        <f>IF($A125="","",公式!$C$19)</f>
        <v>0</v>
      </c>
      <c r="Z125">
        <f>IF($A125="","",公式!$D$19+公式!$E$19*公式!$F$19)</f>
        <v>0.12000000000000001</v>
      </c>
      <c r="AA125">
        <f>IF($A125="","",VLOOKUP($A125,[2]FishData!$B:$BF,57-1,FALSE))</f>
        <v>5.4446000000000003</v>
      </c>
      <c r="AB125">
        <f>IF($A125="","",VLOOKUP($A125,[2]FishData!$B:$BF,58-1,FALSE))</f>
        <v>3</v>
      </c>
    </row>
    <row r="126" spans="1:28">
      <c r="A126" t="str">
        <f>IF([2]FishData!B125="","",[2]FishData!B125)</f>
        <v>Fish_03_02_04</v>
      </c>
      <c r="B126" t="str">
        <f>IF($A126="","",VLOOKUP(A126,[3]Sheet1!$A:$B,2,FALSE))</f>
        <v>蓝色鲭鱼</v>
      </c>
      <c r="C126">
        <f t="shared" si="12"/>
        <v>486</v>
      </c>
      <c r="D126" s="1">
        <f t="shared" si="13"/>
        <v>4.8600000000000003</v>
      </c>
      <c r="E126" s="1">
        <f t="shared" si="14"/>
        <v>3.24</v>
      </c>
      <c r="F126" s="1">
        <f t="shared" si="15"/>
        <v>8.1</v>
      </c>
      <c r="G126" s="2">
        <f t="shared" si="16"/>
        <v>4.8604129412761461</v>
      </c>
      <c r="H126" s="2">
        <f t="shared" si="17"/>
        <v>3.2383534043601605</v>
      </c>
      <c r="I126" s="2">
        <f t="shared" si="18"/>
        <v>8.0987663456363066</v>
      </c>
      <c r="J126" s="2">
        <f t="shared" si="19"/>
        <v>2.500890216222857</v>
      </c>
      <c r="K126">
        <f t="shared" si="20"/>
        <v>0.39652174072906005</v>
      </c>
      <c r="L126">
        <f t="shared" si="21"/>
        <v>0.99165734190896249</v>
      </c>
      <c r="M126">
        <f>IF($A126="","",VLOOKUP($A126,[2]FishData!$B:$BF,50-1,FALSE))</f>
        <v>0.52800000000000002</v>
      </c>
      <c r="N126">
        <f>IF($M126="","",$M126/公式!$C$15)</f>
        <v>0.39652174072906005</v>
      </c>
      <c r="O126">
        <f t="shared" si="22"/>
        <v>0</v>
      </c>
      <c r="P126">
        <f t="shared" si="23"/>
        <v>0.74</v>
      </c>
      <c r="Q126">
        <f>IF($A126="","",公式!$C$23)</f>
        <v>0</v>
      </c>
      <c r="R126">
        <f>IF($A126="","",公式!$D$23)</f>
        <v>0.2</v>
      </c>
      <c r="S126">
        <f>IF($A126="","",公式!$C$22)</f>
        <v>0</v>
      </c>
      <c r="T126">
        <f>IF($A126="","",公式!$D$22)</f>
        <v>0.15</v>
      </c>
      <c r="U126">
        <f>IF($A126="","",公式!$C$21)</f>
        <v>0</v>
      </c>
      <c r="V126">
        <f>IF($A126="","",公式!$D$21)</f>
        <v>0.15</v>
      </c>
      <c r="W126">
        <f>IF($A126="","",公式!$C$20)</f>
        <v>0</v>
      </c>
      <c r="X126">
        <f>IF($A126="","",公式!$D$20+公式!$E$20*公式!$F$20)</f>
        <v>0.12000000000000001</v>
      </c>
      <c r="Y126">
        <f>IF($A126="","",公式!$C$19)</f>
        <v>0</v>
      </c>
      <c r="Z126">
        <f>IF($A126="","",公式!$D$19+公式!$E$19*公式!$F$19)</f>
        <v>0.12000000000000001</v>
      </c>
      <c r="AA126">
        <f>IF($A126="","",VLOOKUP($A126,[2]FishData!$B:$BF,57-1,FALSE))</f>
        <v>5.4446000000000003</v>
      </c>
      <c r="AB126">
        <f>IF($A126="","",VLOOKUP($A126,[2]FishData!$B:$BF,58-1,FALSE))</f>
        <v>1.5</v>
      </c>
    </row>
    <row r="127" spans="1:28">
      <c r="A127" t="str">
        <f>IF([2]FishData!B126="","",[2]FishData!B126)</f>
        <v>Fish_03_02_05</v>
      </c>
      <c r="B127" t="str">
        <f>IF($A127="","",VLOOKUP(A127,[3]Sheet1!$A:$B,2,FALSE))</f>
        <v>海水神仙鱼</v>
      </c>
      <c r="C127">
        <f t="shared" si="12"/>
        <v>81</v>
      </c>
      <c r="D127" s="1">
        <f t="shared" si="13"/>
        <v>0.81</v>
      </c>
      <c r="E127" s="1">
        <f t="shared" si="14"/>
        <v>0.54</v>
      </c>
      <c r="F127" s="1">
        <f t="shared" si="15"/>
        <v>1.35</v>
      </c>
      <c r="G127" s="2">
        <f t="shared" si="16"/>
        <v>0.81006882354602427</v>
      </c>
      <c r="H127" s="2">
        <f t="shared" si="17"/>
        <v>0.53972556739336008</v>
      </c>
      <c r="I127" s="2">
        <f t="shared" si="18"/>
        <v>1.3497943909393844</v>
      </c>
      <c r="J127" s="2">
        <f t="shared" si="19"/>
        <v>2.5008902162228566</v>
      </c>
      <c r="K127">
        <f t="shared" si="20"/>
        <v>0.13217391357635333</v>
      </c>
      <c r="L127">
        <f t="shared" si="21"/>
        <v>0.3305524473029875</v>
      </c>
      <c r="M127">
        <f>IF($A127="","",VLOOKUP($A127,[2]FishData!$B:$BF,50-1,FALSE))</f>
        <v>0.17599999999999999</v>
      </c>
      <c r="N127">
        <f>IF($M127="","",$M127/公式!$C$15)</f>
        <v>0.13217391357635333</v>
      </c>
      <c r="O127">
        <f t="shared" si="22"/>
        <v>0</v>
      </c>
      <c r="P127">
        <f t="shared" si="23"/>
        <v>0.74</v>
      </c>
      <c r="Q127">
        <f>IF($A127="","",公式!$C$23)</f>
        <v>0</v>
      </c>
      <c r="R127">
        <f>IF($A127="","",公式!$D$23)</f>
        <v>0.2</v>
      </c>
      <c r="S127">
        <f>IF($A127="","",公式!$C$22)</f>
        <v>0</v>
      </c>
      <c r="T127">
        <f>IF($A127="","",公式!$D$22)</f>
        <v>0.15</v>
      </c>
      <c r="U127">
        <f>IF($A127="","",公式!$C$21)</f>
        <v>0</v>
      </c>
      <c r="V127">
        <f>IF($A127="","",公式!$D$21)</f>
        <v>0.15</v>
      </c>
      <c r="W127">
        <f>IF($A127="","",公式!$C$20)</f>
        <v>0</v>
      </c>
      <c r="X127">
        <f>IF($A127="","",公式!$D$20+公式!$E$20*公式!$F$20)</f>
        <v>0.12000000000000001</v>
      </c>
      <c r="Y127">
        <f>IF($A127="","",公式!$C$19)</f>
        <v>0</v>
      </c>
      <c r="Z127">
        <f>IF($A127="","",公式!$D$19+公式!$E$19*公式!$F$19)</f>
        <v>0.12000000000000001</v>
      </c>
      <c r="AA127">
        <f>IF($A127="","",VLOOKUP($A127,[2]FishData!$B:$BF,57-1,FALSE))</f>
        <v>2.7223000000000002</v>
      </c>
      <c r="AB127">
        <f>IF($A127="","",VLOOKUP($A127,[2]FishData!$B:$BF,58-1,FALSE))</f>
        <v>1.5</v>
      </c>
    </row>
    <row r="128" spans="1:28">
      <c r="A128" t="str">
        <f>IF([2]FishData!B127="","",[2]FishData!B127)</f>
        <v>Fish_03_02_06</v>
      </c>
      <c r="B128" t="str">
        <f>IF($A128="","",VLOOKUP(A128,[3]Sheet1!$A:$B,2,FALSE))</f>
        <v>多纹石首鱼</v>
      </c>
      <c r="C128">
        <f t="shared" si="12"/>
        <v>415</v>
      </c>
      <c r="D128" s="1">
        <f t="shared" si="13"/>
        <v>4.1500000000000004</v>
      </c>
      <c r="E128" s="1">
        <f t="shared" si="14"/>
        <v>2.77</v>
      </c>
      <c r="F128" s="1">
        <f t="shared" si="15"/>
        <v>6.92</v>
      </c>
      <c r="G128" s="2">
        <f t="shared" si="16"/>
        <v>4.1516027206733757</v>
      </c>
      <c r="H128" s="2">
        <f t="shared" si="17"/>
        <v>2.7660935328909706</v>
      </c>
      <c r="I128" s="2">
        <f t="shared" si="18"/>
        <v>6.9176962535643458</v>
      </c>
      <c r="J128" s="2">
        <f t="shared" si="19"/>
        <v>2.500890216222857</v>
      </c>
      <c r="K128">
        <f t="shared" si="20"/>
        <v>0.33869565353940545</v>
      </c>
      <c r="L128">
        <f t="shared" si="21"/>
        <v>0.84704064621390551</v>
      </c>
      <c r="M128">
        <f>IF($A128="","",VLOOKUP($A128,[2]FishData!$B:$BF,50-1,FALSE))</f>
        <v>0.45100000000000001</v>
      </c>
      <c r="N128">
        <f>IF($M128="","",$M128/公式!$C$15)</f>
        <v>0.33869565353940545</v>
      </c>
      <c r="O128">
        <f t="shared" si="22"/>
        <v>0</v>
      </c>
      <c r="P128">
        <f t="shared" si="23"/>
        <v>0.74</v>
      </c>
      <c r="Q128">
        <f>IF($A128="","",公式!$C$23)</f>
        <v>0</v>
      </c>
      <c r="R128">
        <f>IF($A128="","",公式!$D$23)</f>
        <v>0.2</v>
      </c>
      <c r="S128">
        <f>IF($A128="","",公式!$C$22)</f>
        <v>0</v>
      </c>
      <c r="T128">
        <f>IF($A128="","",公式!$D$22)</f>
        <v>0.15</v>
      </c>
      <c r="U128">
        <f>IF($A128="","",公式!$C$21)</f>
        <v>0</v>
      </c>
      <c r="V128">
        <f>IF($A128="","",公式!$D$21)</f>
        <v>0.15</v>
      </c>
      <c r="W128">
        <f>IF($A128="","",公式!$C$20)</f>
        <v>0</v>
      </c>
      <c r="X128">
        <f>IF($A128="","",公式!$D$20+公式!$E$20*公式!$F$20)</f>
        <v>0.12000000000000001</v>
      </c>
      <c r="Y128">
        <f>IF($A128="","",公式!$C$19)</f>
        <v>0</v>
      </c>
      <c r="Z128">
        <f>IF($A128="","",公式!$D$19+公式!$E$19*公式!$F$19)</f>
        <v>0.12000000000000001</v>
      </c>
      <c r="AA128">
        <f>IF($A128="","",VLOOKUP($A128,[2]FishData!$B:$BF,57-1,FALSE))</f>
        <v>5.4446000000000003</v>
      </c>
      <c r="AB128">
        <f>IF($A128="","",VLOOKUP($A128,[2]FishData!$B:$BF,58-1,FALSE))</f>
        <v>1.5</v>
      </c>
    </row>
    <row r="129" spans="1:28">
      <c r="A129" t="str">
        <f>IF([2]FishData!B128="","",[2]FishData!B128)</f>
        <v>Fish_03_02_07</v>
      </c>
      <c r="B129" t="str">
        <f>IF($A129="","",VLOOKUP(A129,[3]Sheet1!$A:$B,2,FALSE))</f>
        <v>白斑副鲈</v>
      </c>
      <c r="C129">
        <f t="shared" si="12"/>
        <v>680</v>
      </c>
      <c r="D129" s="1">
        <f t="shared" si="13"/>
        <v>6.8</v>
      </c>
      <c r="E129" s="1">
        <f t="shared" si="14"/>
        <v>4.53</v>
      </c>
      <c r="F129" s="1">
        <f t="shared" si="15"/>
        <v>11.34</v>
      </c>
      <c r="G129" s="2">
        <f t="shared" si="16"/>
        <v>6.8046614367707701</v>
      </c>
      <c r="H129" s="2">
        <f t="shared" si="17"/>
        <v>4.5337502791479256</v>
      </c>
      <c r="I129" s="2">
        <f t="shared" si="18"/>
        <v>11.338411715918696</v>
      </c>
      <c r="J129" s="2">
        <f t="shared" si="19"/>
        <v>2.5008902162228575</v>
      </c>
      <c r="K129">
        <f t="shared" si="20"/>
        <v>0.23130434875861833</v>
      </c>
      <c r="L129">
        <f t="shared" si="21"/>
        <v>0.57846678278022812</v>
      </c>
      <c r="M129">
        <f>IF($A129="","",VLOOKUP($A129,[2]FishData!$B:$BF,50-1,FALSE))</f>
        <v>0.308</v>
      </c>
      <c r="N129">
        <f>IF($M129="","",$M129/公式!$C$15)</f>
        <v>0.23130434875861833</v>
      </c>
      <c r="O129">
        <f t="shared" si="22"/>
        <v>0</v>
      </c>
      <c r="P129">
        <f t="shared" si="23"/>
        <v>0.74</v>
      </c>
      <c r="Q129">
        <f>IF($A129="","",公式!$C$23)</f>
        <v>0</v>
      </c>
      <c r="R129">
        <f>IF($A129="","",公式!$D$23)</f>
        <v>0.2</v>
      </c>
      <c r="S129">
        <f>IF($A129="","",公式!$C$22)</f>
        <v>0</v>
      </c>
      <c r="T129">
        <f>IF($A129="","",公式!$D$22)</f>
        <v>0.15</v>
      </c>
      <c r="U129">
        <f>IF($A129="","",公式!$C$21)</f>
        <v>0</v>
      </c>
      <c r="V129">
        <f>IF($A129="","",公式!$D$21)</f>
        <v>0.15</v>
      </c>
      <c r="W129">
        <f>IF($A129="","",公式!$C$20)</f>
        <v>0</v>
      </c>
      <c r="X129">
        <f>IF($A129="","",公式!$D$20+公式!$E$20*公式!$F$20)</f>
        <v>0.12000000000000001</v>
      </c>
      <c r="Y129">
        <f>IF($A129="","",公式!$C$19)</f>
        <v>0</v>
      </c>
      <c r="Z129">
        <f>IF($A129="","",公式!$D$19+公式!$E$19*公式!$F$19)</f>
        <v>0.12000000000000001</v>
      </c>
      <c r="AA129">
        <f>IF($A129="","",VLOOKUP($A129,[2]FishData!$B:$BF,57-1,FALSE))</f>
        <v>6.5335999999999999</v>
      </c>
      <c r="AB129">
        <f>IF($A129="","",VLOOKUP($A129,[2]FishData!$B:$BF,58-1,FALSE))</f>
        <v>3</v>
      </c>
    </row>
    <row r="130" spans="1:28">
      <c r="A130" t="str">
        <f>IF([2]FishData!B129="","",[2]FishData!B129)</f>
        <v>Fish_03_02_08</v>
      </c>
      <c r="B130" t="str">
        <f>IF($A130="","",VLOOKUP(A130,[3]Sheet1!$A:$B,2,FALSE))</f>
        <v>青印第安梭鱼</v>
      </c>
      <c r="C130">
        <f t="shared" si="12"/>
        <v>365</v>
      </c>
      <c r="D130" s="1">
        <f t="shared" si="13"/>
        <v>3.65</v>
      </c>
      <c r="E130" s="1">
        <f t="shared" si="14"/>
        <v>2.4300000000000002</v>
      </c>
      <c r="F130" s="1">
        <f t="shared" si="15"/>
        <v>6.07</v>
      </c>
      <c r="G130" s="2">
        <f t="shared" si="16"/>
        <v>3.6453097059571098</v>
      </c>
      <c r="H130" s="2">
        <f t="shared" si="17"/>
        <v>2.4287650532701202</v>
      </c>
      <c r="I130" s="2">
        <f t="shared" si="18"/>
        <v>6.0740747592272299</v>
      </c>
      <c r="J130" s="2">
        <f t="shared" si="19"/>
        <v>2.500890216222857</v>
      </c>
      <c r="K130">
        <f t="shared" si="20"/>
        <v>0.1486956527733975</v>
      </c>
      <c r="L130">
        <f t="shared" si="21"/>
        <v>0.37187150321586099</v>
      </c>
      <c r="M130">
        <f>IF($A130="","",VLOOKUP($A130,[2]FishData!$B:$BF,50-1,FALSE))</f>
        <v>0.19800000000000001</v>
      </c>
      <c r="N130">
        <f>IF($M130="","",$M130/公式!$C$15)</f>
        <v>0.1486956527733975</v>
      </c>
      <c r="O130">
        <f t="shared" si="22"/>
        <v>0</v>
      </c>
      <c r="P130">
        <f t="shared" si="23"/>
        <v>0.74</v>
      </c>
      <c r="Q130">
        <f>IF($A130="","",公式!$C$23)</f>
        <v>0</v>
      </c>
      <c r="R130">
        <f>IF($A130="","",公式!$D$23)</f>
        <v>0.2</v>
      </c>
      <c r="S130">
        <f>IF($A130="","",公式!$C$22)</f>
        <v>0</v>
      </c>
      <c r="T130">
        <f>IF($A130="","",公式!$D$22)</f>
        <v>0.15</v>
      </c>
      <c r="U130">
        <f>IF($A130="","",公式!$C$21)</f>
        <v>0</v>
      </c>
      <c r="V130">
        <f>IF($A130="","",公式!$D$21)</f>
        <v>0.15</v>
      </c>
      <c r="W130">
        <f>IF($A130="","",公式!$C$20)</f>
        <v>0</v>
      </c>
      <c r="X130">
        <f>IF($A130="","",公式!$D$20+公式!$E$20*公式!$F$20)</f>
        <v>0.12000000000000001</v>
      </c>
      <c r="Y130">
        <f>IF($A130="","",公式!$C$19)</f>
        <v>0</v>
      </c>
      <c r="Z130">
        <f>IF($A130="","",公式!$D$19+公式!$E$19*公式!$F$19)</f>
        <v>0.12000000000000001</v>
      </c>
      <c r="AA130">
        <f>IF($A130="","",VLOOKUP($A130,[2]FishData!$B:$BF,57-1,FALSE))</f>
        <v>5.4446000000000003</v>
      </c>
      <c r="AB130">
        <f>IF($A130="","",VLOOKUP($A130,[2]FishData!$B:$BF,58-1,FALSE))</f>
        <v>3</v>
      </c>
    </row>
    <row r="131" spans="1:28">
      <c r="A131" t="str">
        <f>IF([2]FishData!B130="","",[2]FishData!B130)</f>
        <v>Fish_03_02_09</v>
      </c>
      <c r="B131" t="str">
        <f>IF($A131="","",VLOOKUP(A131,[3]Sheet1!$A:$B,2,FALSE))</f>
        <v>蝶鱼</v>
      </c>
      <c r="C131">
        <f t="shared" si="12"/>
        <v>182</v>
      </c>
      <c r="D131" s="1">
        <f t="shared" si="13"/>
        <v>1.82</v>
      </c>
      <c r="E131" s="1">
        <f t="shared" si="14"/>
        <v>1.21</v>
      </c>
      <c r="F131" s="1">
        <f t="shared" si="15"/>
        <v>3.04</v>
      </c>
      <c r="G131" s="2">
        <f t="shared" si="16"/>
        <v>1.8226548529785549</v>
      </c>
      <c r="H131" s="2">
        <f t="shared" si="17"/>
        <v>1.2143825266350601</v>
      </c>
      <c r="I131" s="2">
        <f t="shared" si="18"/>
        <v>3.037037379613615</v>
      </c>
      <c r="J131" s="2">
        <f t="shared" si="19"/>
        <v>2.500890216222857</v>
      </c>
      <c r="K131">
        <f t="shared" si="20"/>
        <v>0.1486956527733975</v>
      </c>
      <c r="L131">
        <f t="shared" si="21"/>
        <v>0.37187150321586099</v>
      </c>
      <c r="M131">
        <f>IF($A131="","",VLOOKUP($A131,[2]FishData!$B:$BF,50-1,FALSE))</f>
        <v>0.19800000000000001</v>
      </c>
      <c r="N131">
        <f>IF($M131="","",$M131/公式!$C$15)</f>
        <v>0.1486956527733975</v>
      </c>
      <c r="O131">
        <f t="shared" si="22"/>
        <v>0</v>
      </c>
      <c r="P131">
        <f t="shared" si="23"/>
        <v>0.74</v>
      </c>
      <c r="Q131">
        <f>IF($A131="","",公式!$C$23)</f>
        <v>0</v>
      </c>
      <c r="R131">
        <f>IF($A131="","",公式!$D$23)</f>
        <v>0.2</v>
      </c>
      <c r="S131">
        <f>IF($A131="","",公式!$C$22)</f>
        <v>0</v>
      </c>
      <c r="T131">
        <f>IF($A131="","",公式!$D$22)</f>
        <v>0.15</v>
      </c>
      <c r="U131">
        <f>IF($A131="","",公式!$C$21)</f>
        <v>0</v>
      </c>
      <c r="V131">
        <f>IF($A131="","",公式!$D$21)</f>
        <v>0.15</v>
      </c>
      <c r="W131">
        <f>IF($A131="","",公式!$C$20)</f>
        <v>0</v>
      </c>
      <c r="X131">
        <f>IF($A131="","",公式!$D$20+公式!$E$20*公式!$F$20)</f>
        <v>0.12000000000000001</v>
      </c>
      <c r="Y131">
        <f>IF($A131="","",公式!$C$19)</f>
        <v>0</v>
      </c>
      <c r="Z131">
        <f>IF($A131="","",公式!$D$19+公式!$E$19*公式!$F$19)</f>
        <v>0.12000000000000001</v>
      </c>
      <c r="AA131">
        <f>IF($A131="","",VLOOKUP($A131,[2]FishData!$B:$BF,57-1,FALSE))</f>
        <v>5.4446000000000003</v>
      </c>
      <c r="AB131">
        <f>IF($A131="","",VLOOKUP($A131,[2]FishData!$B:$BF,58-1,FALSE))</f>
        <v>1.5</v>
      </c>
    </row>
    <row r="132" spans="1:28">
      <c r="A132" t="str">
        <f>IF([2]FishData!B131="","",[2]FishData!B131)</f>
        <v>Fish_03_02_10</v>
      </c>
      <c r="B132" t="str">
        <f>IF($A132="","",VLOOKUP(A132,[3]Sheet1!$A:$B,2,FALSE))</f>
        <v>海湾鲽鱼</v>
      </c>
      <c r="C132">
        <f t="shared" ref="C132:C174" si="24">IF($A132="","",D132/0.01)</f>
        <v>486</v>
      </c>
      <c r="D132" s="1">
        <f t="shared" ref="D132:D176" si="25">IF($A132="","",ROUND(G132,2))</f>
        <v>4.8600000000000003</v>
      </c>
      <c r="E132" s="1">
        <f t="shared" ref="E132:E176" si="26">IF($A132="","",ROUND(H132,2))</f>
        <v>3.24</v>
      </c>
      <c r="F132" s="1">
        <f t="shared" ref="F132:F176" si="27">IF($A132="","",ROUND(I132,2))</f>
        <v>8.1</v>
      </c>
      <c r="G132" s="2">
        <f t="shared" ref="G132:G176" si="28">IF($A132="","",I132-H132)</f>
        <v>4.860412941276147</v>
      </c>
      <c r="H132" s="2">
        <f t="shared" ref="H132:H176" si="29">IF($A132="","",K132*$AA132*$AB132)</f>
        <v>3.2383534043601601</v>
      </c>
      <c r="I132" s="2">
        <f t="shared" ref="I132:I176" si="30">IF($A132="","",L132*$AA132*$AB132)</f>
        <v>8.0987663456363066</v>
      </c>
      <c r="J132" s="2">
        <f t="shared" ref="J132:J176" si="31">IFERROR(I132/H132,"")</f>
        <v>2.5008902162228575</v>
      </c>
      <c r="K132">
        <f t="shared" ref="K132:K176" si="32">IF($A132="","",($N132*O132/7+$N132)*(1+O132))</f>
        <v>0.1486956527733975</v>
      </c>
      <c r="L132">
        <f t="shared" ref="L132:L176" si="33">IF($A132="","",($N132*P132/7+$M132)*(1+P132))</f>
        <v>0.37187150321586099</v>
      </c>
      <c r="M132">
        <f>IF($A132="","",VLOOKUP($A132,[2]FishData!$B:$BF,50-1,FALSE))</f>
        <v>0.19800000000000001</v>
      </c>
      <c r="N132">
        <f>IF($M132="","",$M132/公式!$C$15)</f>
        <v>0.1486956527733975</v>
      </c>
      <c r="O132">
        <f t="shared" ref="O132:O176" si="34">IF($A132="","",$Q132+$S132+$U132+$W132+$Y132)</f>
        <v>0</v>
      </c>
      <c r="P132">
        <f t="shared" ref="P132:P176" si="35">IF($A132="","",$R132+$T132+$V132+$X132+$Z132)</f>
        <v>0.74</v>
      </c>
      <c r="Q132">
        <f>IF($A132="","",公式!$C$23)</f>
        <v>0</v>
      </c>
      <c r="R132">
        <f>IF($A132="","",公式!$D$23)</f>
        <v>0.2</v>
      </c>
      <c r="S132">
        <f>IF($A132="","",公式!$C$22)</f>
        <v>0</v>
      </c>
      <c r="T132">
        <f>IF($A132="","",公式!$D$22)</f>
        <v>0.15</v>
      </c>
      <c r="U132">
        <f>IF($A132="","",公式!$C$21)</f>
        <v>0</v>
      </c>
      <c r="V132">
        <f>IF($A132="","",公式!$D$21)</f>
        <v>0.15</v>
      </c>
      <c r="W132">
        <f>IF($A132="","",公式!$C$20)</f>
        <v>0</v>
      </c>
      <c r="X132">
        <f>IF($A132="","",公式!$D$20+公式!$E$20*公式!$F$20)</f>
        <v>0.12000000000000001</v>
      </c>
      <c r="Y132">
        <f>IF($A132="","",公式!$C$19)</f>
        <v>0</v>
      </c>
      <c r="Z132">
        <f>IF($A132="","",公式!$D$19+公式!$E$19*公式!$F$19)</f>
        <v>0.12000000000000001</v>
      </c>
      <c r="AA132">
        <f>IF($A132="","",VLOOKUP($A132,[2]FishData!$B:$BF,57-1,FALSE))</f>
        <v>5.4446000000000003</v>
      </c>
      <c r="AB132">
        <f>IF($A132="","",VLOOKUP($A132,[2]FishData!$B:$BF,58-1,FALSE))</f>
        <v>4</v>
      </c>
    </row>
    <row r="133" spans="1:28">
      <c r="A133" t="str">
        <f>IF([2]FishData!B132="","",[2]FishData!B132)</f>
        <v>Fish_03_02_11</v>
      </c>
      <c r="B133" t="str">
        <f>IF($A133="","",VLOOKUP(A133,[3]Sheet1!$A:$B,2,FALSE))</f>
        <v>大海鲢</v>
      </c>
      <c r="C133">
        <f t="shared" si="24"/>
        <v>1235</v>
      </c>
      <c r="D133" s="1">
        <f t="shared" si="25"/>
        <v>12.35</v>
      </c>
      <c r="E133" s="1">
        <f t="shared" si="26"/>
        <v>8.23</v>
      </c>
      <c r="F133" s="1">
        <f t="shared" si="27"/>
        <v>20.58</v>
      </c>
      <c r="G133" s="2">
        <f t="shared" si="28"/>
        <v>12.353549559076873</v>
      </c>
      <c r="H133" s="2">
        <f t="shared" si="29"/>
        <v>8.2308149027487421</v>
      </c>
      <c r="I133" s="2">
        <f t="shared" si="30"/>
        <v>20.584364461825615</v>
      </c>
      <c r="J133" s="2">
        <f t="shared" si="31"/>
        <v>2.500890216222857</v>
      </c>
      <c r="K133">
        <f t="shared" si="32"/>
        <v>1.0078260910196943</v>
      </c>
      <c r="L133">
        <f t="shared" si="33"/>
        <v>2.5204624106852798</v>
      </c>
      <c r="M133">
        <f>IF($A133="","",VLOOKUP($A133,[2]FishData!$B:$BF,50-1,FALSE))</f>
        <v>1.3420000000000001</v>
      </c>
      <c r="N133">
        <f>IF($M133="","",$M133/公式!$C$15)</f>
        <v>1.0078260910196943</v>
      </c>
      <c r="O133">
        <f t="shared" si="34"/>
        <v>0</v>
      </c>
      <c r="P133">
        <f t="shared" si="35"/>
        <v>0.74</v>
      </c>
      <c r="Q133">
        <f>IF($A133="","",公式!$C$23)</f>
        <v>0</v>
      </c>
      <c r="R133">
        <f>IF($A133="","",公式!$D$23)</f>
        <v>0.2</v>
      </c>
      <c r="S133">
        <f>IF($A133="","",公式!$C$22)</f>
        <v>0</v>
      </c>
      <c r="T133">
        <f>IF($A133="","",公式!$D$22)</f>
        <v>0.15</v>
      </c>
      <c r="U133">
        <f>IF($A133="","",公式!$C$21)</f>
        <v>0</v>
      </c>
      <c r="V133">
        <f>IF($A133="","",公式!$D$21)</f>
        <v>0.15</v>
      </c>
      <c r="W133">
        <f>IF($A133="","",公式!$C$20)</f>
        <v>0</v>
      </c>
      <c r="X133">
        <f>IF($A133="","",公式!$D$20+公式!$E$20*公式!$F$20)</f>
        <v>0.12000000000000001</v>
      </c>
      <c r="Y133">
        <f>IF($A133="","",公式!$C$19)</f>
        <v>0</v>
      </c>
      <c r="Z133">
        <f>IF($A133="","",公式!$D$19+公式!$E$19*公式!$F$19)</f>
        <v>0.12000000000000001</v>
      </c>
      <c r="AA133">
        <f>IF($A133="","",VLOOKUP($A133,[2]FishData!$B:$BF,57-1,FALSE))</f>
        <v>5.4446000000000003</v>
      </c>
      <c r="AB133">
        <f>IF($A133="","",VLOOKUP($A133,[2]FishData!$B:$BF,58-1,FALSE))</f>
        <v>1.5</v>
      </c>
    </row>
    <row r="134" spans="1:28">
      <c r="A134" t="str">
        <f>IF([2]FishData!B133="","",[2]FishData!B133)</f>
        <v>Fish_03_02_12</v>
      </c>
      <c r="B134" t="str">
        <f>IF($A134="","",VLOOKUP(A134,[3]Sheet1!$A:$B,2,FALSE))</f>
        <v>斑点九棘鲈</v>
      </c>
      <c r="C134">
        <f t="shared" si="24"/>
        <v>567</v>
      </c>
      <c r="D134" s="1">
        <f t="shared" si="25"/>
        <v>5.67</v>
      </c>
      <c r="E134" s="1">
        <f t="shared" si="26"/>
        <v>3.78</v>
      </c>
      <c r="F134" s="1">
        <f t="shared" si="27"/>
        <v>9.4499999999999993</v>
      </c>
      <c r="G134" s="2">
        <f t="shared" si="28"/>
        <v>5.6704817648221697</v>
      </c>
      <c r="H134" s="2">
        <f t="shared" si="29"/>
        <v>3.7780789717535201</v>
      </c>
      <c r="I134" s="2">
        <f t="shared" si="30"/>
        <v>9.4485607365756898</v>
      </c>
      <c r="J134" s="2">
        <f t="shared" si="31"/>
        <v>2.500890216222857</v>
      </c>
      <c r="K134">
        <f t="shared" si="32"/>
        <v>0.46260869751723666</v>
      </c>
      <c r="L134">
        <f t="shared" si="33"/>
        <v>1.1569335655604562</v>
      </c>
      <c r="M134">
        <f>IF($A134="","",VLOOKUP($A134,[2]FishData!$B:$BF,50-1,FALSE))</f>
        <v>0.61599999999999999</v>
      </c>
      <c r="N134">
        <f>IF($M134="","",$M134/公式!$C$15)</f>
        <v>0.46260869751723666</v>
      </c>
      <c r="O134">
        <f t="shared" si="34"/>
        <v>0</v>
      </c>
      <c r="P134">
        <f t="shared" si="35"/>
        <v>0.74</v>
      </c>
      <c r="Q134">
        <f>IF($A134="","",公式!$C$23)</f>
        <v>0</v>
      </c>
      <c r="R134">
        <f>IF($A134="","",公式!$D$23)</f>
        <v>0.2</v>
      </c>
      <c r="S134">
        <f>IF($A134="","",公式!$C$22)</f>
        <v>0</v>
      </c>
      <c r="T134">
        <f>IF($A134="","",公式!$D$22)</f>
        <v>0.15</v>
      </c>
      <c r="U134">
        <f>IF($A134="","",公式!$C$21)</f>
        <v>0</v>
      </c>
      <c r="V134">
        <f>IF($A134="","",公式!$D$21)</f>
        <v>0.15</v>
      </c>
      <c r="W134">
        <f>IF($A134="","",公式!$C$20)</f>
        <v>0</v>
      </c>
      <c r="X134">
        <f>IF($A134="","",公式!$D$20+公式!$E$20*公式!$F$20)</f>
        <v>0.12000000000000001</v>
      </c>
      <c r="Y134">
        <f>IF($A134="","",公式!$C$19)</f>
        <v>0</v>
      </c>
      <c r="Z134">
        <f>IF($A134="","",公式!$D$19+公式!$E$19*公式!$F$19)</f>
        <v>0.12000000000000001</v>
      </c>
      <c r="AA134">
        <f>IF($A134="","",VLOOKUP($A134,[2]FishData!$B:$BF,57-1,FALSE))</f>
        <v>5.4446000000000003</v>
      </c>
      <c r="AB134">
        <f>IF($A134="","",VLOOKUP($A134,[2]FishData!$B:$BF,58-1,FALSE))</f>
        <v>1.5</v>
      </c>
    </row>
    <row r="135" spans="1:28">
      <c r="A135" t="str">
        <f>IF([2]FishData!B134="","",[2]FishData!B134)</f>
        <v>Fish_03_02_13</v>
      </c>
      <c r="B135" t="str">
        <f>IF($A135="","",VLOOKUP(A135,[3]Sheet1!$A:$B,2,FALSE))</f>
        <v>黄棘雀鲷</v>
      </c>
      <c r="C135">
        <f t="shared" si="24"/>
        <v>304</v>
      </c>
      <c r="D135" s="1">
        <f t="shared" si="25"/>
        <v>3.04</v>
      </c>
      <c r="E135" s="1">
        <f t="shared" si="26"/>
        <v>2.02</v>
      </c>
      <c r="F135" s="1">
        <f t="shared" si="27"/>
        <v>5.0599999999999996</v>
      </c>
      <c r="G135" s="2">
        <f t="shared" si="28"/>
        <v>3.0377580882975921</v>
      </c>
      <c r="H135" s="2">
        <f t="shared" si="29"/>
        <v>2.0239708777251004</v>
      </c>
      <c r="I135" s="2">
        <f t="shared" si="30"/>
        <v>5.0617289660226925</v>
      </c>
      <c r="J135" s="2">
        <f t="shared" si="31"/>
        <v>2.500890216222857</v>
      </c>
      <c r="K135">
        <f t="shared" si="32"/>
        <v>0.24782608795566252</v>
      </c>
      <c r="L135">
        <f t="shared" si="33"/>
        <v>0.61978583869310166</v>
      </c>
      <c r="M135">
        <f>IF($A135="","",VLOOKUP($A135,[2]FishData!$B:$BF,50-1,FALSE))</f>
        <v>0.33</v>
      </c>
      <c r="N135">
        <f>IF($M135="","",$M135/公式!$C$15)</f>
        <v>0.24782608795566252</v>
      </c>
      <c r="O135">
        <f t="shared" si="34"/>
        <v>0</v>
      </c>
      <c r="P135">
        <f t="shared" si="35"/>
        <v>0.74</v>
      </c>
      <c r="Q135">
        <f>IF($A135="","",公式!$C$23)</f>
        <v>0</v>
      </c>
      <c r="R135">
        <f>IF($A135="","",公式!$D$23)</f>
        <v>0.2</v>
      </c>
      <c r="S135">
        <f>IF($A135="","",公式!$C$22)</f>
        <v>0</v>
      </c>
      <c r="T135">
        <f>IF($A135="","",公式!$D$22)</f>
        <v>0.15</v>
      </c>
      <c r="U135">
        <f>IF($A135="","",公式!$C$21)</f>
        <v>0</v>
      </c>
      <c r="V135">
        <f>IF($A135="","",公式!$D$21)</f>
        <v>0.15</v>
      </c>
      <c r="W135">
        <f>IF($A135="","",公式!$C$20)</f>
        <v>0</v>
      </c>
      <c r="X135">
        <f>IF($A135="","",公式!$D$20+公式!$E$20*公式!$F$20)</f>
        <v>0.12000000000000001</v>
      </c>
      <c r="Y135">
        <f>IF($A135="","",公式!$C$19)</f>
        <v>0</v>
      </c>
      <c r="Z135">
        <f>IF($A135="","",公式!$D$19+公式!$E$19*公式!$F$19)</f>
        <v>0.12000000000000001</v>
      </c>
      <c r="AA135">
        <f>IF($A135="","",VLOOKUP($A135,[2]FishData!$B:$BF,57-1,FALSE))</f>
        <v>5.4446000000000003</v>
      </c>
      <c r="AB135">
        <f>IF($A135="","",VLOOKUP($A135,[2]FishData!$B:$BF,58-1,FALSE))</f>
        <v>1.5</v>
      </c>
    </row>
    <row r="136" spans="1:28">
      <c r="A136" t="str">
        <f>IF([2]FishData!B135="","",[2]FishData!B135)</f>
        <v>Fish_03_02_14</v>
      </c>
      <c r="B136" t="str">
        <f>IF($A136="","",VLOOKUP(A136,[3]Sheet1!$A:$B,2,FALSE))</f>
        <v>细斑比目鱼</v>
      </c>
      <c r="C136">
        <f t="shared" si="24"/>
        <v>152</v>
      </c>
      <c r="D136" s="1">
        <f t="shared" si="25"/>
        <v>1.52</v>
      </c>
      <c r="E136" s="1">
        <f t="shared" si="26"/>
        <v>1.01</v>
      </c>
      <c r="F136" s="1">
        <f t="shared" si="27"/>
        <v>2.5299999999999998</v>
      </c>
      <c r="G136" s="2">
        <f t="shared" si="28"/>
        <v>1.518879044148796</v>
      </c>
      <c r="H136" s="2">
        <f t="shared" si="29"/>
        <v>1.0119854388625502</v>
      </c>
      <c r="I136" s="2">
        <f t="shared" si="30"/>
        <v>2.5308644830113463</v>
      </c>
      <c r="J136" s="2">
        <f t="shared" si="31"/>
        <v>2.500890216222857</v>
      </c>
      <c r="K136">
        <f t="shared" si="32"/>
        <v>0.12391304397783126</v>
      </c>
      <c r="L136">
        <f t="shared" si="33"/>
        <v>0.30989291934655083</v>
      </c>
      <c r="M136">
        <f>IF($A136="","",VLOOKUP($A136,[2]FishData!$B:$BF,50-1,FALSE))</f>
        <v>0.16500000000000001</v>
      </c>
      <c r="N136">
        <f>IF($M136="","",$M136/公式!$C$15)</f>
        <v>0.12391304397783126</v>
      </c>
      <c r="O136">
        <f t="shared" si="34"/>
        <v>0</v>
      </c>
      <c r="P136">
        <f t="shared" si="35"/>
        <v>0.74</v>
      </c>
      <c r="Q136">
        <f>IF($A136="","",公式!$C$23)</f>
        <v>0</v>
      </c>
      <c r="R136">
        <f>IF($A136="","",公式!$D$23)</f>
        <v>0.2</v>
      </c>
      <c r="S136">
        <f>IF($A136="","",公式!$C$22)</f>
        <v>0</v>
      </c>
      <c r="T136">
        <f>IF($A136="","",公式!$D$22)</f>
        <v>0.15</v>
      </c>
      <c r="U136">
        <f>IF($A136="","",公式!$C$21)</f>
        <v>0</v>
      </c>
      <c r="V136">
        <f>IF($A136="","",公式!$D$21)</f>
        <v>0.15</v>
      </c>
      <c r="W136">
        <f>IF($A136="","",公式!$C$20)</f>
        <v>0</v>
      </c>
      <c r="X136">
        <f>IF($A136="","",公式!$D$20+公式!$E$20*公式!$F$20)</f>
        <v>0.12000000000000001</v>
      </c>
      <c r="Y136">
        <f>IF($A136="","",公式!$C$19)</f>
        <v>0</v>
      </c>
      <c r="Z136">
        <f>IF($A136="","",公式!$D$19+公式!$E$19*公式!$F$19)</f>
        <v>0.12000000000000001</v>
      </c>
      <c r="AA136">
        <f>IF($A136="","",VLOOKUP($A136,[2]FishData!$B:$BF,57-1,FALSE))</f>
        <v>5.4446000000000003</v>
      </c>
      <c r="AB136">
        <f>IF($A136="","",VLOOKUP($A136,[2]FishData!$B:$BF,58-1,FALSE))</f>
        <v>1.5</v>
      </c>
    </row>
    <row r="137" spans="1:28">
      <c r="A137" t="str">
        <f>IF([2]FishData!B136="","",[2]FishData!B136)</f>
        <v>Fish_03_03_1</v>
      </c>
      <c r="B137" t="str">
        <f>IF($A137="","",VLOOKUP(A137,[3]Sheet1!$A:$B,2,FALSE))</f>
        <v>巨型鲹鱼</v>
      </c>
      <c r="C137">
        <f t="shared" si="24"/>
        <v>3443</v>
      </c>
      <c r="D137" s="1">
        <f t="shared" si="25"/>
        <v>34.43</v>
      </c>
      <c r="E137" s="1">
        <f t="shared" si="26"/>
        <v>22.94</v>
      </c>
      <c r="F137" s="1">
        <f t="shared" si="27"/>
        <v>57.37</v>
      </c>
      <c r="G137" s="2">
        <f t="shared" si="28"/>
        <v>34.427925000706026</v>
      </c>
      <c r="H137" s="2">
        <f t="shared" si="29"/>
        <v>22.938336614217807</v>
      </c>
      <c r="I137" s="2">
        <f t="shared" si="30"/>
        <v>57.366261614923836</v>
      </c>
      <c r="J137" s="2">
        <f t="shared" si="31"/>
        <v>2.5008902162228566</v>
      </c>
      <c r="K137">
        <f t="shared" si="32"/>
        <v>0.70217391587437716</v>
      </c>
      <c r="L137">
        <f t="shared" si="33"/>
        <v>1.7560598762971211</v>
      </c>
      <c r="M137">
        <f>IF($A137="","",VLOOKUP($A137,[2]FishData!$B:$BF,50-1,FALSE))</f>
        <v>0.93500000000000005</v>
      </c>
      <c r="N137">
        <f>IF($M137="","",$M137/公式!$C$15)</f>
        <v>0.70217391587437716</v>
      </c>
      <c r="O137">
        <f t="shared" si="34"/>
        <v>0</v>
      </c>
      <c r="P137">
        <f t="shared" si="35"/>
        <v>0.74</v>
      </c>
      <c r="Q137">
        <f>IF($A137="","",公式!$C$23)</f>
        <v>0</v>
      </c>
      <c r="R137">
        <f>IF($A137="","",公式!$D$23)</f>
        <v>0.2</v>
      </c>
      <c r="S137">
        <f>IF($A137="","",公式!$C$22)</f>
        <v>0</v>
      </c>
      <c r="T137">
        <f>IF($A137="","",公式!$D$22)</f>
        <v>0.15</v>
      </c>
      <c r="U137">
        <f>IF($A137="","",公式!$C$21)</f>
        <v>0</v>
      </c>
      <c r="V137">
        <f>IF($A137="","",公式!$D$21)</f>
        <v>0.15</v>
      </c>
      <c r="W137">
        <f>IF($A137="","",公式!$C$20)</f>
        <v>0</v>
      </c>
      <c r="X137">
        <f>IF($A137="","",公式!$D$20+公式!$E$20*公式!$F$20)</f>
        <v>0.12000000000000001</v>
      </c>
      <c r="Y137">
        <f>IF($A137="","",公式!$C$19)</f>
        <v>0</v>
      </c>
      <c r="Z137">
        <f>IF($A137="","",公式!$D$19+公式!$E$19*公式!$F$19)</f>
        <v>0.12000000000000001</v>
      </c>
      <c r="AA137">
        <f>IF($A137="","",VLOOKUP($A137,[2]FishData!$B:$BF,57-1,FALSE))</f>
        <v>5.4446000000000003</v>
      </c>
      <c r="AB137">
        <f>IF($A137="","",VLOOKUP($A137,[2]FishData!$B:$BF,58-1,FALSE))</f>
        <v>6</v>
      </c>
    </row>
    <row r="138" spans="1:28">
      <c r="A138" t="str">
        <f>IF([2]FishData!B137="","",[2]FishData!B137)</f>
        <v>Fish_03_03_2</v>
      </c>
      <c r="B138" t="str">
        <f>IF($A138="","",VLOOKUP(A138,[3]Sheet1!$A:$B,2,FALSE))</f>
        <v>银色鲭鱼</v>
      </c>
      <c r="C138">
        <f t="shared" si="24"/>
        <v>648</v>
      </c>
      <c r="D138" s="1">
        <f t="shared" si="25"/>
        <v>6.48</v>
      </c>
      <c r="E138" s="1">
        <f t="shared" si="26"/>
        <v>4.32</v>
      </c>
      <c r="F138" s="1">
        <f t="shared" si="27"/>
        <v>10.8</v>
      </c>
      <c r="G138" s="2">
        <f t="shared" si="28"/>
        <v>6.4805505883681942</v>
      </c>
      <c r="H138" s="2">
        <f t="shared" si="29"/>
        <v>4.3178045391468807</v>
      </c>
      <c r="I138" s="2">
        <f t="shared" si="30"/>
        <v>10.798355127515075</v>
      </c>
      <c r="J138" s="2">
        <f t="shared" si="31"/>
        <v>2.5008902162228566</v>
      </c>
      <c r="K138">
        <f t="shared" si="32"/>
        <v>0.52869565430541332</v>
      </c>
      <c r="L138">
        <f t="shared" si="33"/>
        <v>1.32220978921195</v>
      </c>
      <c r="M138">
        <f>IF($A138="","",VLOOKUP($A138,[2]FishData!$B:$BF,50-1,FALSE))</f>
        <v>0.70399999999999996</v>
      </c>
      <c r="N138">
        <f>IF($M138="","",$M138/公式!$C$15)</f>
        <v>0.52869565430541332</v>
      </c>
      <c r="O138">
        <f t="shared" si="34"/>
        <v>0</v>
      </c>
      <c r="P138">
        <f t="shared" si="35"/>
        <v>0.74</v>
      </c>
      <c r="Q138">
        <f>IF($A138="","",公式!$C$23)</f>
        <v>0</v>
      </c>
      <c r="R138">
        <f>IF($A138="","",公式!$D$23)</f>
        <v>0.2</v>
      </c>
      <c r="S138">
        <f>IF($A138="","",公式!$C$22)</f>
        <v>0</v>
      </c>
      <c r="T138">
        <f>IF($A138="","",公式!$D$22)</f>
        <v>0.15</v>
      </c>
      <c r="U138">
        <f>IF($A138="","",公式!$C$21)</f>
        <v>0</v>
      </c>
      <c r="V138">
        <f>IF($A138="","",公式!$D$21)</f>
        <v>0.15</v>
      </c>
      <c r="W138">
        <f>IF($A138="","",公式!$C$20)</f>
        <v>0</v>
      </c>
      <c r="X138">
        <f>IF($A138="","",公式!$D$20+公式!$E$20*公式!$F$20)</f>
        <v>0.12000000000000001</v>
      </c>
      <c r="Y138">
        <f>IF($A138="","",公式!$C$19)</f>
        <v>0</v>
      </c>
      <c r="Z138">
        <f>IF($A138="","",公式!$D$19+公式!$E$19*公式!$F$19)</f>
        <v>0.12000000000000001</v>
      </c>
      <c r="AA138">
        <f>IF($A138="","",VLOOKUP($A138,[2]FishData!$B:$BF,57-1,FALSE))</f>
        <v>5.4446000000000003</v>
      </c>
      <c r="AB138">
        <f>IF($A138="","",VLOOKUP($A138,[2]FishData!$B:$BF,58-1,FALSE))</f>
        <v>1.5</v>
      </c>
    </row>
    <row r="139" spans="1:28">
      <c r="A139" t="str">
        <f>IF([2]FishData!B138="","",[2]FishData!B138)</f>
        <v>Fish_03_03_3</v>
      </c>
      <c r="B139" t="str">
        <f>IF($A139="","",VLOOKUP(A139,[3]Sheet1!$A:$B,2,FALSE))</f>
        <v>大白鲨</v>
      </c>
      <c r="C139">
        <f t="shared" si="24"/>
        <v>60755.999999999993</v>
      </c>
      <c r="D139" s="1">
        <f t="shared" si="25"/>
        <v>607.55999999999995</v>
      </c>
      <c r="E139" s="1">
        <f t="shared" si="26"/>
        <v>404.8</v>
      </c>
      <c r="F139" s="1">
        <f t="shared" si="27"/>
        <v>1012.35</v>
      </c>
      <c r="G139" s="2">
        <f t="shared" si="28"/>
        <v>607.55533725702549</v>
      </c>
      <c r="H139" s="2">
        <f t="shared" si="29"/>
        <v>404.79665380589955</v>
      </c>
      <c r="I139" s="2">
        <f t="shared" si="30"/>
        <v>1012.3519910629251</v>
      </c>
      <c r="J139" s="2">
        <f t="shared" si="31"/>
        <v>2.500890216222857</v>
      </c>
      <c r="K139">
        <f t="shared" si="32"/>
        <v>2.478260879556625</v>
      </c>
      <c r="L139">
        <f t="shared" si="33"/>
        <v>6.1978583869310153</v>
      </c>
      <c r="M139">
        <f>IF($A139="","",VLOOKUP($A139,[2]FishData!$B:$BF,50-1,FALSE))</f>
        <v>3.3</v>
      </c>
      <c r="N139">
        <f>IF($M139="","",$M139/公式!$C$15)</f>
        <v>2.478260879556625</v>
      </c>
      <c r="O139">
        <f t="shared" si="34"/>
        <v>0</v>
      </c>
      <c r="P139">
        <f>IF($A139="","",$R139+$T139+$V139+$X139+$Z139)</f>
        <v>0.74</v>
      </c>
      <c r="Q139">
        <f>IF($A139="","",公式!$C$23)</f>
        <v>0</v>
      </c>
      <c r="R139">
        <f>IF($A139="","",公式!$D$23)</f>
        <v>0.2</v>
      </c>
      <c r="S139">
        <f>IF($A139="","",公式!$C$22)</f>
        <v>0</v>
      </c>
      <c r="T139">
        <f>IF($A139="","",公式!$D$22)</f>
        <v>0.15</v>
      </c>
      <c r="U139">
        <f>IF($A139="","",公式!$C$21)</f>
        <v>0</v>
      </c>
      <c r="V139">
        <f>IF($A139="","",公式!$D$21)</f>
        <v>0.15</v>
      </c>
      <c r="W139">
        <f>IF($A139="","",公式!$C$20)</f>
        <v>0</v>
      </c>
      <c r="X139">
        <f>IF($A139="","",公式!$D$20+公式!$E$20*公式!$F$20)</f>
        <v>0.12000000000000001</v>
      </c>
      <c r="Y139">
        <f>IF($A139="","",公式!$C$19)</f>
        <v>0</v>
      </c>
      <c r="Z139">
        <f>IF($A139="","",公式!$D$19+公式!$E$19*公式!$F$19)</f>
        <v>0.12000000000000001</v>
      </c>
      <c r="AA139">
        <f>IF($A139="","",VLOOKUP($A139,[2]FishData!$B:$BF,57-1,FALSE))</f>
        <v>16.3339</v>
      </c>
      <c r="AB139">
        <f>IF($A139="","",VLOOKUP($A139,[2]FishData!$B:$BF,58-1,FALSE))</f>
        <v>10</v>
      </c>
    </row>
    <row r="140" spans="1:28">
      <c r="A140" t="str">
        <f>IF([2]FishData!B139="","",[2]FishData!B139)</f>
        <v>Fish_03_03_4</v>
      </c>
      <c r="B140" t="str">
        <f>IF($A140="","",VLOOKUP(A140,[3]Sheet1!$A:$B,2,FALSE))</f>
        <v>大红甘鱼</v>
      </c>
      <c r="C140">
        <f t="shared" si="24"/>
        <v>557</v>
      </c>
      <c r="D140" s="1">
        <f t="shared" si="25"/>
        <v>5.57</v>
      </c>
      <c r="E140" s="1">
        <f t="shared" si="26"/>
        <v>3.71</v>
      </c>
      <c r="F140" s="1">
        <f t="shared" si="27"/>
        <v>9.2799999999999994</v>
      </c>
      <c r="G140" s="2">
        <f t="shared" si="28"/>
        <v>5.5692231618789156</v>
      </c>
      <c r="H140" s="2">
        <f t="shared" si="29"/>
        <v>3.71061327582935</v>
      </c>
      <c r="I140" s="2">
        <f t="shared" si="30"/>
        <v>9.2798364377082656</v>
      </c>
      <c r="J140" s="2">
        <f t="shared" si="31"/>
        <v>2.5008902162228566</v>
      </c>
      <c r="K140">
        <f t="shared" si="32"/>
        <v>0.45434782791871459</v>
      </c>
      <c r="L140">
        <f t="shared" si="33"/>
        <v>1.1362740376040195</v>
      </c>
      <c r="M140">
        <f>IF($A140="","",VLOOKUP($A140,[2]FishData!$B:$BF,50-1,FALSE))</f>
        <v>0.60499999999999998</v>
      </c>
      <c r="N140">
        <f>IF($M140="","",$M140/公式!$C$15)</f>
        <v>0.45434782791871459</v>
      </c>
      <c r="O140">
        <f t="shared" si="34"/>
        <v>0</v>
      </c>
      <c r="P140">
        <f t="shared" si="35"/>
        <v>0.74</v>
      </c>
      <c r="Q140">
        <f>IF($A140="","",公式!$C$23)</f>
        <v>0</v>
      </c>
      <c r="R140">
        <f>IF($A140="","",公式!$D$23)</f>
        <v>0.2</v>
      </c>
      <c r="S140">
        <f>IF($A140="","",公式!$C$22)</f>
        <v>0</v>
      </c>
      <c r="T140">
        <f>IF($A140="","",公式!$D$22)</f>
        <v>0.15</v>
      </c>
      <c r="U140">
        <f>IF($A140="","",公式!$C$21)</f>
        <v>0</v>
      </c>
      <c r="V140">
        <f>IF($A140="","",公式!$D$21)</f>
        <v>0.15</v>
      </c>
      <c r="W140">
        <f>IF($A140="","",公式!$C$20)</f>
        <v>0</v>
      </c>
      <c r="X140">
        <f>IF($A140="","",公式!$D$20+公式!$E$20*公式!$F$20)</f>
        <v>0.12000000000000001</v>
      </c>
      <c r="Y140">
        <f>IF($A140="","",公式!$C$19)</f>
        <v>0</v>
      </c>
      <c r="Z140">
        <f>IF($A140="","",公式!$D$19+公式!$E$19*公式!$F$19)</f>
        <v>0.12000000000000001</v>
      </c>
      <c r="AA140">
        <f>IF($A140="","",VLOOKUP($A140,[2]FishData!$B:$BF,57-1,FALSE))</f>
        <v>5.4446000000000003</v>
      </c>
      <c r="AB140">
        <f>IF($A140="","",VLOOKUP($A140,[2]FishData!$B:$BF,58-1,FALSE))</f>
        <v>1.5</v>
      </c>
    </row>
    <row r="141" spans="1:28">
      <c r="A141" t="str">
        <f>IF([2]FishData!B140="","",[2]FishData!B140)</f>
        <v>Fish_03_03_5</v>
      </c>
      <c r="B141" t="str">
        <f>IF($A141="","",VLOOKUP(A141,[3]Sheet1!$A:$B,2,FALSE))</f>
        <v>小嘴鲈鱼</v>
      </c>
      <c r="C141">
        <f t="shared" si="24"/>
        <v>257</v>
      </c>
      <c r="D141" s="1">
        <f t="shared" si="25"/>
        <v>2.57</v>
      </c>
      <c r="E141" s="1">
        <f t="shared" si="26"/>
        <v>1.71</v>
      </c>
      <c r="F141" s="1">
        <f t="shared" si="27"/>
        <v>4.2699999999999996</v>
      </c>
      <c r="G141" s="2">
        <f t="shared" si="28"/>
        <v>2.5652179412290774</v>
      </c>
      <c r="H141" s="2">
        <f t="shared" si="29"/>
        <v>1.7091309634123066</v>
      </c>
      <c r="I141" s="2">
        <f t="shared" si="30"/>
        <v>4.2743489046413838</v>
      </c>
      <c r="J141" s="2">
        <f t="shared" si="31"/>
        <v>2.5008902162228575</v>
      </c>
      <c r="K141">
        <f t="shared" si="32"/>
        <v>0.31391304474383913</v>
      </c>
      <c r="L141">
        <f t="shared" si="33"/>
        <v>0.7850620623445953</v>
      </c>
      <c r="M141">
        <f>IF($A141="","",VLOOKUP($A141,[2]FishData!$B:$BF,50-1,FALSE))</f>
        <v>0.41799999999999998</v>
      </c>
      <c r="N141">
        <f>IF($M141="","",$M141/公式!$C$15)</f>
        <v>0.31391304474383913</v>
      </c>
      <c r="O141">
        <f t="shared" si="34"/>
        <v>0</v>
      </c>
      <c r="P141">
        <f t="shared" si="35"/>
        <v>0.74</v>
      </c>
      <c r="Q141">
        <f>IF($A141="","",公式!$C$23)</f>
        <v>0</v>
      </c>
      <c r="R141">
        <f>IF($A141="","",公式!$D$23)</f>
        <v>0.2</v>
      </c>
      <c r="S141">
        <f>IF($A141="","",公式!$C$22)</f>
        <v>0</v>
      </c>
      <c r="T141">
        <f>IF($A141="","",公式!$D$22)</f>
        <v>0.15</v>
      </c>
      <c r="U141">
        <f>IF($A141="","",公式!$C$21)</f>
        <v>0</v>
      </c>
      <c r="V141">
        <f>IF($A141="","",公式!$D$21)</f>
        <v>0.15</v>
      </c>
      <c r="W141">
        <f>IF($A141="","",公式!$C$20)</f>
        <v>0</v>
      </c>
      <c r="X141">
        <f>IF($A141="","",公式!$D$20+公式!$E$20*公式!$F$20)</f>
        <v>0.12000000000000001</v>
      </c>
      <c r="Y141">
        <f>IF($A141="","",公式!$C$19)</f>
        <v>0</v>
      </c>
      <c r="Z141">
        <f>IF($A141="","",公式!$D$19+公式!$E$19*公式!$F$19)</f>
        <v>0.12000000000000001</v>
      </c>
      <c r="AA141">
        <f>IF($A141="","",VLOOKUP($A141,[2]FishData!$B:$BF,57-1,FALSE))</f>
        <v>5.4446000000000003</v>
      </c>
      <c r="AB141">
        <f>IF($A141="","",VLOOKUP($A141,[2]FishData!$B:$BF,58-1,FALSE))</f>
        <v>1</v>
      </c>
    </row>
    <row r="142" spans="1:28">
      <c r="A142" t="str">
        <f>IF([2]FishData!B141="","",[2]FishData!B141)</f>
        <v>Fish_03_03_6</v>
      </c>
      <c r="B142" t="str">
        <f>IF($A142="","",VLOOKUP(A142,[3]Sheet1!$A:$B,2,FALSE))</f>
        <v>红眼梭鱼</v>
      </c>
      <c r="C142">
        <f t="shared" si="24"/>
        <v>252.99999999999997</v>
      </c>
      <c r="D142" s="1">
        <f t="shared" si="25"/>
        <v>2.5299999999999998</v>
      </c>
      <c r="E142" s="1">
        <f t="shared" si="26"/>
        <v>1.69</v>
      </c>
      <c r="F142" s="1">
        <f t="shared" si="27"/>
        <v>4.22</v>
      </c>
      <c r="G142" s="2">
        <f t="shared" si="28"/>
        <v>2.5314650735813267</v>
      </c>
      <c r="H142" s="2">
        <f t="shared" si="29"/>
        <v>1.6866423981042502</v>
      </c>
      <c r="I142" s="2">
        <f t="shared" si="30"/>
        <v>4.2181074716855766</v>
      </c>
      <c r="J142" s="2">
        <f t="shared" si="31"/>
        <v>2.500890216222857</v>
      </c>
      <c r="K142">
        <f t="shared" si="32"/>
        <v>0.20652173996305209</v>
      </c>
      <c r="L142">
        <f t="shared" si="33"/>
        <v>0.51648819891091802</v>
      </c>
      <c r="M142">
        <f>IF($A142="","",VLOOKUP($A142,[2]FishData!$B:$BF,50-1,FALSE))</f>
        <v>0.27500000000000002</v>
      </c>
      <c r="N142">
        <f>IF($M142="","",$M142/公式!$C$15)</f>
        <v>0.20652173996305209</v>
      </c>
      <c r="O142">
        <f t="shared" si="34"/>
        <v>0</v>
      </c>
      <c r="P142">
        <f t="shared" si="35"/>
        <v>0.74</v>
      </c>
      <c r="Q142">
        <f>IF($A142="","",公式!$C$23)</f>
        <v>0</v>
      </c>
      <c r="R142">
        <f>IF($A142="","",公式!$D$23)</f>
        <v>0.2</v>
      </c>
      <c r="S142">
        <f>IF($A142="","",公式!$C$22)</f>
        <v>0</v>
      </c>
      <c r="T142">
        <f>IF($A142="","",公式!$D$22)</f>
        <v>0.15</v>
      </c>
      <c r="U142">
        <f>IF($A142="","",公式!$C$21)</f>
        <v>0</v>
      </c>
      <c r="V142">
        <f>IF($A142="","",公式!$D$21)</f>
        <v>0.15</v>
      </c>
      <c r="W142">
        <f>IF($A142="","",公式!$C$20)</f>
        <v>0</v>
      </c>
      <c r="X142">
        <f>IF($A142="","",公式!$D$20+公式!$E$20*公式!$F$20)</f>
        <v>0.12000000000000001</v>
      </c>
      <c r="Y142">
        <f>IF($A142="","",公式!$C$19)</f>
        <v>0</v>
      </c>
      <c r="Z142">
        <f>IF($A142="","",公式!$D$19+公式!$E$19*公式!$F$19)</f>
        <v>0.12000000000000001</v>
      </c>
      <c r="AA142">
        <f>IF($A142="","",VLOOKUP($A142,[2]FishData!$B:$BF,57-1,FALSE))</f>
        <v>5.4446000000000003</v>
      </c>
      <c r="AB142">
        <f>IF($A142="","",VLOOKUP($A142,[2]FishData!$B:$BF,58-1,FALSE))</f>
        <v>1.5</v>
      </c>
    </row>
    <row r="143" spans="1:28">
      <c r="A143" t="str">
        <f>IF([2]FishData!B142="","",[2]FishData!B142)</f>
        <v>Fish_03_03_7</v>
      </c>
      <c r="B143" t="str">
        <f>IF($A143="","",VLOOKUP(A143,[3]Sheet1!$A:$B,2,FALSE))</f>
        <v>旗鱼</v>
      </c>
      <c r="C143">
        <f t="shared" si="24"/>
        <v>6400</v>
      </c>
      <c r="D143" s="1">
        <f t="shared" si="25"/>
        <v>64</v>
      </c>
      <c r="E143" s="1">
        <f t="shared" si="26"/>
        <v>42.64</v>
      </c>
      <c r="F143" s="1">
        <f t="shared" si="27"/>
        <v>106.63</v>
      </c>
      <c r="G143" s="2">
        <f t="shared" si="28"/>
        <v>63.995437060135899</v>
      </c>
      <c r="H143" s="2">
        <f t="shared" si="29"/>
        <v>42.638319824075452</v>
      </c>
      <c r="I143" s="2">
        <f t="shared" si="30"/>
        <v>106.63375688421135</v>
      </c>
      <c r="J143" s="2">
        <f t="shared" si="31"/>
        <v>2.5008902162228561</v>
      </c>
      <c r="K143">
        <f t="shared" si="32"/>
        <v>1.3052173965664893</v>
      </c>
      <c r="L143">
        <f t="shared" si="33"/>
        <v>3.2642054171170014</v>
      </c>
      <c r="M143">
        <f>IF($A143="","",VLOOKUP($A143,[2]FishData!$B:$BF,50-1,FALSE))</f>
        <v>1.738</v>
      </c>
      <c r="N143">
        <f>IF($M143="","",$M143/公式!$C$15)</f>
        <v>1.3052173965664893</v>
      </c>
      <c r="O143">
        <f t="shared" si="34"/>
        <v>0</v>
      </c>
      <c r="P143">
        <f t="shared" si="35"/>
        <v>0.74</v>
      </c>
      <c r="Q143">
        <f>IF($A143="","",公式!$C$23)</f>
        <v>0</v>
      </c>
      <c r="R143">
        <f>IF($A143="","",公式!$D$23)</f>
        <v>0.2</v>
      </c>
      <c r="S143">
        <f>IF($A143="","",公式!$C$22)</f>
        <v>0</v>
      </c>
      <c r="T143">
        <f>IF($A143="","",公式!$D$22)</f>
        <v>0.15</v>
      </c>
      <c r="U143">
        <f>IF($A143="","",公式!$C$21)</f>
        <v>0</v>
      </c>
      <c r="V143">
        <f>IF($A143="","",公式!$D$21)</f>
        <v>0.15</v>
      </c>
      <c r="W143">
        <f>IF($A143="","",公式!$C$20)</f>
        <v>0</v>
      </c>
      <c r="X143">
        <f>IF($A143="","",公式!$D$20+公式!$E$20*公式!$F$20)</f>
        <v>0.12000000000000001</v>
      </c>
      <c r="Y143">
        <f>IF($A143="","",公式!$C$19)</f>
        <v>0</v>
      </c>
      <c r="Z143">
        <f>IF($A143="","",公式!$D$19+公式!$E$19*公式!$F$19)</f>
        <v>0.12000000000000001</v>
      </c>
      <c r="AA143">
        <f>IF($A143="","",VLOOKUP($A143,[2]FishData!$B:$BF,57-1,FALSE))</f>
        <v>5.4446000000000003</v>
      </c>
      <c r="AB143">
        <f>IF($A143="","",VLOOKUP($A143,[2]FishData!$B:$BF,58-1,FALSE))</f>
        <v>6</v>
      </c>
    </row>
    <row r="144" spans="1:28">
      <c r="A144" t="str">
        <f>IF([2]FishData!B143="","",[2]FishData!B143)</f>
        <v>Fish_03_03_8</v>
      </c>
      <c r="B144" t="str">
        <f>IF($A144="","",VLOOKUP(A144,[3]Sheet1!$A:$B,2,FALSE))</f>
        <v>巨型比目鱼</v>
      </c>
      <c r="C144">
        <f t="shared" si="24"/>
        <v>252.99999999999997</v>
      </c>
      <c r="D144" s="1">
        <f t="shared" si="25"/>
        <v>2.5299999999999998</v>
      </c>
      <c r="E144" s="1">
        <f t="shared" si="26"/>
        <v>1.69</v>
      </c>
      <c r="F144" s="1">
        <f t="shared" si="27"/>
        <v>4.22</v>
      </c>
      <c r="G144" s="2">
        <f t="shared" si="28"/>
        <v>2.5314650735813267</v>
      </c>
      <c r="H144" s="2">
        <f t="shared" si="29"/>
        <v>1.6866423981042502</v>
      </c>
      <c r="I144" s="2">
        <f t="shared" si="30"/>
        <v>4.2181074716855766</v>
      </c>
      <c r="J144" s="2">
        <f t="shared" si="31"/>
        <v>2.500890216222857</v>
      </c>
      <c r="K144">
        <f t="shared" si="32"/>
        <v>0.20652173996305209</v>
      </c>
      <c r="L144">
        <f t="shared" si="33"/>
        <v>0.51648819891091802</v>
      </c>
      <c r="M144">
        <f>IF($A144="","",VLOOKUP($A144,[2]FishData!$B:$BF,50-1,FALSE))</f>
        <v>0.27500000000000002</v>
      </c>
      <c r="N144">
        <f>IF($M144="","",$M144/公式!$C$15)</f>
        <v>0.20652173996305209</v>
      </c>
      <c r="O144">
        <f t="shared" si="34"/>
        <v>0</v>
      </c>
      <c r="P144">
        <f t="shared" si="35"/>
        <v>0.74</v>
      </c>
      <c r="Q144">
        <f>IF($A144="","",公式!$C$23)</f>
        <v>0</v>
      </c>
      <c r="R144">
        <f>IF($A144="","",公式!$D$23)</f>
        <v>0.2</v>
      </c>
      <c r="S144">
        <f>IF($A144="","",公式!$C$22)</f>
        <v>0</v>
      </c>
      <c r="T144">
        <f>IF($A144="","",公式!$D$22)</f>
        <v>0.15</v>
      </c>
      <c r="U144">
        <f>IF($A144="","",公式!$C$21)</f>
        <v>0</v>
      </c>
      <c r="V144">
        <f>IF($A144="","",公式!$D$21)</f>
        <v>0.15</v>
      </c>
      <c r="W144">
        <f>IF($A144="","",公式!$C$20)</f>
        <v>0</v>
      </c>
      <c r="X144">
        <f>IF($A144="","",公式!$D$20+公式!$E$20*公式!$F$20)</f>
        <v>0.12000000000000001</v>
      </c>
      <c r="Y144">
        <f>IF($A144="","",公式!$C$19)</f>
        <v>0</v>
      </c>
      <c r="Z144">
        <f>IF($A144="","",公式!$D$19+公式!$E$19*公式!$F$19)</f>
        <v>0.12000000000000001</v>
      </c>
      <c r="AA144">
        <f>IF($A144="","",VLOOKUP($A144,[2]FishData!$B:$BF,57-1,FALSE))</f>
        <v>5.4446000000000003</v>
      </c>
      <c r="AB144">
        <f>IF($A144="","",VLOOKUP($A144,[2]FishData!$B:$BF,58-1,FALSE))</f>
        <v>1.5</v>
      </c>
    </row>
    <row r="145" spans="1:28">
      <c r="A145" t="str">
        <f>IF([2]FishData!B144="","",[2]FishData!B144)</f>
        <v>Fish_03_03_9</v>
      </c>
      <c r="B145" t="str">
        <f>IF($A145="","",VLOOKUP(A145,[3]Sheet1!$A:$B,2,FALSE))</f>
        <v>珍鲹</v>
      </c>
      <c r="C145">
        <f t="shared" si="24"/>
        <v>628</v>
      </c>
      <c r="D145" s="1">
        <f t="shared" si="25"/>
        <v>6.28</v>
      </c>
      <c r="E145" s="1">
        <f t="shared" si="26"/>
        <v>4.18</v>
      </c>
      <c r="F145" s="1">
        <f t="shared" si="27"/>
        <v>10.46</v>
      </c>
      <c r="G145" s="2">
        <f t="shared" si="28"/>
        <v>6.2780333824816896</v>
      </c>
      <c r="H145" s="2">
        <f t="shared" si="29"/>
        <v>4.1828731472985403</v>
      </c>
      <c r="I145" s="2">
        <f t="shared" si="30"/>
        <v>10.46090652978023</v>
      </c>
      <c r="J145" s="2">
        <f t="shared" si="31"/>
        <v>2.5008902162228575</v>
      </c>
      <c r="K145">
        <f t="shared" si="32"/>
        <v>0.51217391510836918</v>
      </c>
      <c r="L145">
        <f t="shared" si="33"/>
        <v>1.2808907332990767</v>
      </c>
      <c r="M145">
        <f>IF($A145="","",VLOOKUP($A145,[2]FishData!$B:$BF,50-1,FALSE))</f>
        <v>0.68200000000000005</v>
      </c>
      <c r="N145">
        <f>IF($M145="","",$M145/公式!$C$15)</f>
        <v>0.51217391510836918</v>
      </c>
      <c r="O145">
        <f t="shared" si="34"/>
        <v>0</v>
      </c>
      <c r="P145">
        <f t="shared" si="35"/>
        <v>0.74</v>
      </c>
      <c r="Q145">
        <f>IF($A145="","",公式!$C$23)</f>
        <v>0</v>
      </c>
      <c r="R145">
        <f>IF($A145="","",公式!$D$23)</f>
        <v>0.2</v>
      </c>
      <c r="S145">
        <f>IF($A145="","",公式!$C$22)</f>
        <v>0</v>
      </c>
      <c r="T145">
        <f>IF($A145="","",公式!$D$22)</f>
        <v>0.15</v>
      </c>
      <c r="U145">
        <f>IF($A145="","",公式!$C$21)</f>
        <v>0</v>
      </c>
      <c r="V145">
        <f>IF($A145="","",公式!$D$21)</f>
        <v>0.15</v>
      </c>
      <c r="W145">
        <f>IF($A145="","",公式!$C$20)</f>
        <v>0</v>
      </c>
      <c r="X145">
        <f>IF($A145="","",公式!$D$20+公式!$E$20*公式!$F$20)</f>
        <v>0.12000000000000001</v>
      </c>
      <c r="Y145">
        <f>IF($A145="","",公式!$C$19)</f>
        <v>0</v>
      </c>
      <c r="Z145">
        <f>IF($A145="","",公式!$D$19+公式!$E$19*公式!$F$19)</f>
        <v>0.12000000000000001</v>
      </c>
      <c r="AA145">
        <f>IF($A145="","",VLOOKUP($A145,[2]FishData!$B:$BF,57-1,FALSE))</f>
        <v>5.4446000000000003</v>
      </c>
      <c r="AB145">
        <f>IF($A145="","",VLOOKUP($A145,[2]FishData!$B:$BF,58-1,FALSE))</f>
        <v>1.5</v>
      </c>
    </row>
    <row r="146" spans="1:28">
      <c r="A146" t="str">
        <f>IF([2]FishData!B145="","",[2]FishData!B145)</f>
        <v>Fish_03_03_10</v>
      </c>
      <c r="B146" t="str">
        <f>IF($A146="","",VLOOKUP(A146,[3]Sheet1!$A:$B,2,FALSE))</f>
        <v>条纹石鲈鱼</v>
      </c>
      <c r="C146">
        <f t="shared" si="24"/>
        <v>1013.0000000000001</v>
      </c>
      <c r="D146" s="1">
        <f t="shared" si="25"/>
        <v>10.130000000000001</v>
      </c>
      <c r="E146" s="1">
        <f t="shared" si="26"/>
        <v>6.75</v>
      </c>
      <c r="F146" s="1">
        <f t="shared" si="27"/>
        <v>16.87</v>
      </c>
      <c r="G146" s="2">
        <f t="shared" si="28"/>
        <v>10.125860294325307</v>
      </c>
      <c r="H146" s="2">
        <f t="shared" si="29"/>
        <v>6.7465695924170008</v>
      </c>
      <c r="I146" s="2">
        <f t="shared" si="30"/>
        <v>16.872429886742307</v>
      </c>
      <c r="J146" s="2">
        <f t="shared" si="31"/>
        <v>2.500890216222857</v>
      </c>
      <c r="K146">
        <f t="shared" si="32"/>
        <v>0.82608695985220837</v>
      </c>
      <c r="L146">
        <f t="shared" si="33"/>
        <v>2.0659527956436721</v>
      </c>
      <c r="M146">
        <f>IF($A146="","",VLOOKUP($A146,[2]FishData!$B:$BF,50-1,FALSE))</f>
        <v>1.1000000000000001</v>
      </c>
      <c r="N146">
        <f>IF($M146="","",$M146/公式!$C$15)</f>
        <v>0.82608695985220837</v>
      </c>
      <c r="O146">
        <f t="shared" si="34"/>
        <v>0</v>
      </c>
      <c r="P146">
        <f t="shared" si="35"/>
        <v>0.74</v>
      </c>
      <c r="Q146">
        <f>IF($A146="","",公式!$C$23)</f>
        <v>0</v>
      </c>
      <c r="R146">
        <f>IF($A146="","",公式!$D$23)</f>
        <v>0.2</v>
      </c>
      <c r="S146">
        <f>IF($A146="","",公式!$C$22)</f>
        <v>0</v>
      </c>
      <c r="T146">
        <f>IF($A146="","",公式!$D$22)</f>
        <v>0.15</v>
      </c>
      <c r="U146">
        <f>IF($A146="","",公式!$C$21)</f>
        <v>0</v>
      </c>
      <c r="V146">
        <f>IF($A146="","",公式!$D$21)</f>
        <v>0.15</v>
      </c>
      <c r="W146">
        <f>IF($A146="","",公式!$C$20)</f>
        <v>0</v>
      </c>
      <c r="X146">
        <f>IF($A146="","",公式!$D$20+公式!$E$20*公式!$F$20)</f>
        <v>0.12000000000000001</v>
      </c>
      <c r="Y146">
        <f>IF($A146="","",公式!$C$19)</f>
        <v>0</v>
      </c>
      <c r="Z146">
        <f>IF($A146="","",公式!$D$19+公式!$E$19*公式!$F$19)</f>
        <v>0.12000000000000001</v>
      </c>
      <c r="AA146">
        <f>IF($A146="","",VLOOKUP($A146,[2]FishData!$B:$BF,57-1,FALSE))</f>
        <v>5.4446000000000003</v>
      </c>
      <c r="AB146">
        <f>IF($A146="","",VLOOKUP($A146,[2]FishData!$B:$BF,58-1,FALSE))</f>
        <v>1.5</v>
      </c>
    </row>
    <row r="147" spans="1:28">
      <c r="A147" t="str">
        <f>IF([2]FishData!B146="","",[2]FishData!B146)</f>
        <v>Fish_03_03_11</v>
      </c>
      <c r="B147" t="str">
        <f>IF($A147="","",VLOOKUP(A147,[3]Sheet1!$A:$B,2,FALSE))</f>
        <v>杜氏鰤</v>
      </c>
      <c r="C147">
        <f t="shared" si="24"/>
        <v>1013.0000000000001</v>
      </c>
      <c r="D147" s="1">
        <f t="shared" si="25"/>
        <v>10.130000000000001</v>
      </c>
      <c r="E147" s="1">
        <f t="shared" si="26"/>
        <v>6.75</v>
      </c>
      <c r="F147" s="1">
        <f t="shared" si="27"/>
        <v>16.87</v>
      </c>
      <c r="G147" s="2">
        <f t="shared" si="28"/>
        <v>10.125860294325307</v>
      </c>
      <c r="H147" s="2">
        <f t="shared" si="29"/>
        <v>6.7465695924170008</v>
      </c>
      <c r="I147" s="2">
        <f t="shared" si="30"/>
        <v>16.872429886742307</v>
      </c>
      <c r="J147" s="2">
        <f t="shared" si="31"/>
        <v>2.500890216222857</v>
      </c>
      <c r="K147">
        <f t="shared" si="32"/>
        <v>0.82608695985220837</v>
      </c>
      <c r="L147">
        <f t="shared" si="33"/>
        <v>2.0659527956436721</v>
      </c>
      <c r="M147">
        <f>IF($A147="","",VLOOKUP($A147,[2]FishData!$B:$BF,50-1,FALSE))</f>
        <v>1.1000000000000001</v>
      </c>
      <c r="N147">
        <f>IF($M147="","",$M147/公式!$C$15)</f>
        <v>0.82608695985220837</v>
      </c>
      <c r="O147">
        <f t="shared" si="34"/>
        <v>0</v>
      </c>
      <c r="P147">
        <f t="shared" si="35"/>
        <v>0.74</v>
      </c>
      <c r="Q147">
        <f>IF($A147="","",公式!$C$23)</f>
        <v>0</v>
      </c>
      <c r="R147">
        <f>IF($A147="","",公式!$D$23)</f>
        <v>0.2</v>
      </c>
      <c r="S147">
        <f>IF($A147="","",公式!$C$22)</f>
        <v>0</v>
      </c>
      <c r="T147">
        <f>IF($A147="","",公式!$D$22)</f>
        <v>0.15</v>
      </c>
      <c r="U147">
        <f>IF($A147="","",公式!$C$21)</f>
        <v>0</v>
      </c>
      <c r="V147">
        <f>IF($A147="","",公式!$D$21)</f>
        <v>0.15</v>
      </c>
      <c r="W147">
        <f>IF($A147="","",公式!$C$20)</f>
        <v>0</v>
      </c>
      <c r="X147">
        <f>IF($A147="","",公式!$D$20+公式!$E$20*公式!$F$20)</f>
        <v>0.12000000000000001</v>
      </c>
      <c r="Y147">
        <f>IF($A147="","",公式!$C$19)</f>
        <v>0</v>
      </c>
      <c r="Z147">
        <f>IF($A147="","",公式!$D$19+公式!$E$19*公式!$F$19)</f>
        <v>0.12000000000000001</v>
      </c>
      <c r="AA147">
        <f>IF($A147="","",VLOOKUP($A147,[2]FishData!$B:$BF,57-1,FALSE))</f>
        <v>5.4446000000000003</v>
      </c>
      <c r="AB147">
        <f>IF($A147="","",VLOOKUP($A147,[2]FishData!$B:$BF,58-1,FALSE))</f>
        <v>1.5</v>
      </c>
    </row>
    <row r="148" spans="1:28">
      <c r="A148" t="str">
        <f>IF([2]FishData!B147="","",[2]FishData!B147)</f>
        <v>Fish_03_03_12</v>
      </c>
      <c r="B148" t="str">
        <f>IF($A148="","",VLOOKUP(A148,[3]Sheet1!$A:$B,2,FALSE))</f>
        <v>拿骚石斑鱼</v>
      </c>
      <c r="C148">
        <f t="shared" si="24"/>
        <v>2531</v>
      </c>
      <c r="D148" s="1">
        <f t="shared" si="25"/>
        <v>25.31</v>
      </c>
      <c r="E148" s="1">
        <f t="shared" si="26"/>
        <v>16.87</v>
      </c>
      <c r="F148" s="1">
        <f t="shared" si="27"/>
        <v>42.18</v>
      </c>
      <c r="G148" s="2">
        <f t="shared" si="28"/>
        <v>25.31465073581326</v>
      </c>
      <c r="H148" s="2">
        <f t="shared" si="29"/>
        <v>16.866423981042502</v>
      </c>
      <c r="I148" s="2">
        <f t="shared" si="30"/>
        <v>42.181074716855761</v>
      </c>
      <c r="J148" s="2">
        <f t="shared" si="31"/>
        <v>2.500890216222857</v>
      </c>
      <c r="K148">
        <f t="shared" si="32"/>
        <v>0.61956521988915625</v>
      </c>
      <c r="L148">
        <f t="shared" si="33"/>
        <v>1.5494645967327538</v>
      </c>
      <c r="M148">
        <f>IF($A148="","",VLOOKUP($A148,[2]FishData!$B:$BF,50-1,FALSE))</f>
        <v>0.82499999999999996</v>
      </c>
      <c r="N148">
        <f>IF($M148="","",$M148/公式!$C$15)</f>
        <v>0.61956521988915625</v>
      </c>
      <c r="O148">
        <f t="shared" si="34"/>
        <v>0</v>
      </c>
      <c r="P148">
        <f t="shared" si="35"/>
        <v>0.74</v>
      </c>
      <c r="Q148">
        <f>IF($A148="","",公式!$C$23)</f>
        <v>0</v>
      </c>
      <c r="R148">
        <f>IF($A148="","",公式!$D$23)</f>
        <v>0.2</v>
      </c>
      <c r="S148">
        <f>IF($A148="","",公式!$C$22)</f>
        <v>0</v>
      </c>
      <c r="T148">
        <f>IF($A148="","",公式!$D$22)</f>
        <v>0.15</v>
      </c>
      <c r="U148">
        <f>IF($A148="","",公式!$C$21)</f>
        <v>0</v>
      </c>
      <c r="V148">
        <f>IF($A148="","",公式!$D$21)</f>
        <v>0.15</v>
      </c>
      <c r="W148">
        <f>IF($A148="","",公式!$C$20)</f>
        <v>0</v>
      </c>
      <c r="X148">
        <f>IF($A148="","",公式!$D$20+公式!$E$20*公式!$F$20)</f>
        <v>0.12000000000000001</v>
      </c>
      <c r="Y148">
        <f>IF($A148="","",公式!$C$19)</f>
        <v>0</v>
      </c>
      <c r="Z148">
        <f>IF($A148="","",公式!$D$19+公式!$E$19*公式!$F$19)</f>
        <v>0.12000000000000001</v>
      </c>
      <c r="AA148">
        <f>IF($A148="","",VLOOKUP($A148,[2]FishData!$B:$BF,57-1,FALSE))</f>
        <v>5.4446000000000003</v>
      </c>
      <c r="AB148">
        <f>IF($A148="","",VLOOKUP($A148,[2]FishData!$B:$BF,58-1,FALSE))</f>
        <v>5</v>
      </c>
    </row>
    <row r="149" spans="1:28">
      <c r="A149" t="str">
        <f>IF([2]FishData!B148="","",[2]FishData!B148)</f>
        <v>Fish_03_03_13</v>
      </c>
      <c r="B149" t="str">
        <f>IF($A149="","",VLOOKUP(A149,[3]Sheet1!$A:$B,2,FALSE))</f>
        <v>紫棘雀鲷</v>
      </c>
      <c r="C149">
        <f t="shared" si="24"/>
        <v>415</v>
      </c>
      <c r="D149" s="1">
        <f t="shared" si="25"/>
        <v>4.1500000000000004</v>
      </c>
      <c r="E149" s="1">
        <f t="shared" si="26"/>
        <v>2.77</v>
      </c>
      <c r="F149" s="1">
        <f t="shared" si="27"/>
        <v>6.92</v>
      </c>
      <c r="G149" s="2">
        <f t="shared" si="28"/>
        <v>4.1516027206733757</v>
      </c>
      <c r="H149" s="2">
        <f t="shared" si="29"/>
        <v>2.7660935328909706</v>
      </c>
      <c r="I149" s="2">
        <f t="shared" si="30"/>
        <v>6.9176962535643458</v>
      </c>
      <c r="J149" s="2">
        <f t="shared" si="31"/>
        <v>2.500890216222857</v>
      </c>
      <c r="K149">
        <f t="shared" si="32"/>
        <v>0.33869565353940545</v>
      </c>
      <c r="L149">
        <f t="shared" si="33"/>
        <v>0.84704064621390551</v>
      </c>
      <c r="M149">
        <f>IF($A149="","",VLOOKUP($A149,[2]FishData!$B:$BF,50-1,FALSE))</f>
        <v>0.45100000000000001</v>
      </c>
      <c r="N149">
        <f>IF($M149="","",$M149/公式!$C$15)</f>
        <v>0.33869565353940545</v>
      </c>
      <c r="O149">
        <f t="shared" si="34"/>
        <v>0</v>
      </c>
      <c r="P149">
        <f t="shared" si="35"/>
        <v>0.74</v>
      </c>
      <c r="Q149">
        <f>IF($A149="","",公式!$C$23)</f>
        <v>0</v>
      </c>
      <c r="R149">
        <f>IF($A149="","",公式!$D$23)</f>
        <v>0.2</v>
      </c>
      <c r="S149">
        <f>IF($A149="","",公式!$C$22)</f>
        <v>0</v>
      </c>
      <c r="T149">
        <f>IF($A149="","",公式!$D$22)</f>
        <v>0.15</v>
      </c>
      <c r="U149">
        <f>IF($A149="","",公式!$C$21)</f>
        <v>0</v>
      </c>
      <c r="V149">
        <f>IF($A149="","",公式!$D$21)</f>
        <v>0.15</v>
      </c>
      <c r="W149">
        <f>IF($A149="","",公式!$C$20)</f>
        <v>0</v>
      </c>
      <c r="X149">
        <f>IF($A149="","",公式!$D$20+公式!$E$20*公式!$F$20)</f>
        <v>0.12000000000000001</v>
      </c>
      <c r="Y149">
        <f>IF($A149="","",公式!$C$19)</f>
        <v>0</v>
      </c>
      <c r="Z149">
        <f>IF($A149="","",公式!$D$19+公式!$E$19*公式!$F$19)</f>
        <v>0.12000000000000001</v>
      </c>
      <c r="AA149">
        <f>IF($A149="","",VLOOKUP($A149,[2]FishData!$B:$BF,57-1,FALSE))</f>
        <v>5.4446000000000003</v>
      </c>
      <c r="AB149">
        <f>IF($A149="","",VLOOKUP($A149,[2]FishData!$B:$BF,58-1,FALSE))</f>
        <v>1.5</v>
      </c>
    </row>
    <row r="150" spans="1:28">
      <c r="A150" t="str">
        <f>IF([2]FishData!B149="","",[2]FishData!B149)</f>
        <v>Fish_03_03_14</v>
      </c>
      <c r="B150" t="str">
        <f>IF($A150="","",VLOOKUP(A150,[3]Sheet1!$A:$B,2,FALSE))</f>
        <v>蓝线鹦鹉鱼</v>
      </c>
      <c r="C150">
        <f t="shared" si="24"/>
        <v>608</v>
      </c>
      <c r="D150" s="1">
        <f t="shared" si="25"/>
        <v>6.08</v>
      </c>
      <c r="E150" s="1">
        <f t="shared" si="26"/>
        <v>4.05</v>
      </c>
      <c r="F150" s="1">
        <f t="shared" si="27"/>
        <v>10.119999999999999</v>
      </c>
      <c r="G150" s="2">
        <f t="shared" si="28"/>
        <v>6.0755161765951842</v>
      </c>
      <c r="H150" s="2">
        <f t="shared" si="29"/>
        <v>4.0479417554502009</v>
      </c>
      <c r="I150" s="2">
        <f t="shared" si="30"/>
        <v>10.123457932045385</v>
      </c>
      <c r="J150" s="2">
        <f t="shared" si="31"/>
        <v>2.500890216222857</v>
      </c>
      <c r="K150">
        <f t="shared" si="32"/>
        <v>0.49565217591132504</v>
      </c>
      <c r="L150">
        <f t="shared" si="33"/>
        <v>1.2395716773862033</v>
      </c>
      <c r="M150">
        <f>IF($A150="","",VLOOKUP($A150,[2]FishData!$B:$BF,50-1,FALSE))</f>
        <v>0.66</v>
      </c>
      <c r="N150">
        <f>IF($M150="","",$M150/公式!$C$15)</f>
        <v>0.49565217591132504</v>
      </c>
      <c r="O150">
        <f t="shared" si="34"/>
        <v>0</v>
      </c>
      <c r="P150">
        <f t="shared" si="35"/>
        <v>0.74</v>
      </c>
      <c r="Q150">
        <f>IF($A150="","",公式!$C$23)</f>
        <v>0</v>
      </c>
      <c r="R150">
        <f>IF($A150="","",公式!$D$23)</f>
        <v>0.2</v>
      </c>
      <c r="S150">
        <f>IF($A150="","",公式!$C$22)</f>
        <v>0</v>
      </c>
      <c r="T150">
        <f>IF($A150="","",公式!$D$22)</f>
        <v>0.15</v>
      </c>
      <c r="U150">
        <f>IF($A150="","",公式!$C$21)</f>
        <v>0</v>
      </c>
      <c r="V150">
        <f>IF($A150="","",公式!$D$21)</f>
        <v>0.15</v>
      </c>
      <c r="W150">
        <f>IF($A150="","",公式!$C$20)</f>
        <v>0</v>
      </c>
      <c r="X150">
        <f>IF($A150="","",公式!$D$20+公式!$E$20*公式!$F$20)</f>
        <v>0.12000000000000001</v>
      </c>
      <c r="Y150">
        <f>IF($A150="","",公式!$C$19)</f>
        <v>0</v>
      </c>
      <c r="Z150">
        <f>IF($A150="","",公式!$D$19+公式!$E$19*公式!$F$19)</f>
        <v>0.12000000000000001</v>
      </c>
      <c r="AA150">
        <f>IF($A150="","",VLOOKUP($A150,[2]FishData!$B:$BF,57-1,FALSE))</f>
        <v>5.4446000000000003</v>
      </c>
      <c r="AB150">
        <f>IF($A150="","",VLOOKUP($A150,[2]FishData!$B:$BF,58-1,FALSE))</f>
        <v>1.5</v>
      </c>
    </row>
    <row r="151" spans="1:28">
      <c r="A151" t="str">
        <f>IF([2]FishData!B150="","",[2]FishData!B150)</f>
        <v>Key_03_01_01</v>
      </c>
      <c r="B151" t="str">
        <f>IF($A151="","",VLOOKUP(A151,[3]Sheet1!$A:$B,2,FALSE))</f>
        <v>青铜钥匙</v>
      </c>
      <c r="C151">
        <f t="shared" si="24"/>
        <v>25</v>
      </c>
      <c r="D151" s="1">
        <f t="shared" si="25"/>
        <v>0.25</v>
      </c>
      <c r="E151" s="1">
        <f t="shared" si="26"/>
        <v>0.17</v>
      </c>
      <c r="F151" s="1">
        <f t="shared" si="27"/>
        <v>0.42</v>
      </c>
      <c r="G151" s="2">
        <f t="shared" si="28"/>
        <v>0.25248177019753437</v>
      </c>
      <c r="H151" s="2">
        <f t="shared" si="29"/>
        <v>0.16822134455172244</v>
      </c>
      <c r="I151" s="2">
        <f t="shared" si="30"/>
        <v>0.42070311474925681</v>
      </c>
      <c r="J151" s="2">
        <f t="shared" si="31"/>
        <v>2.5008902162228566</v>
      </c>
      <c r="K151">
        <f t="shared" si="32"/>
        <v>4.205533613793061E-2</v>
      </c>
      <c r="L151">
        <f t="shared" si="33"/>
        <v>0.1051757786873142</v>
      </c>
      <c r="M151">
        <f>IF($A151="","",VLOOKUP($A151,[2]FishData!$B:$BF,50-1,FALSE))</f>
        <v>5.6000000000000001E-2</v>
      </c>
      <c r="N151">
        <f>IF($M151="","",$M151/公式!$C$15)</f>
        <v>4.205533613793061E-2</v>
      </c>
      <c r="O151">
        <f t="shared" si="34"/>
        <v>0</v>
      </c>
      <c r="P151">
        <f t="shared" si="35"/>
        <v>0.74</v>
      </c>
      <c r="Q151">
        <f>IF($A151="","",公式!$C$23)</f>
        <v>0</v>
      </c>
      <c r="R151">
        <f>IF($A151="","",公式!$D$23)</f>
        <v>0.2</v>
      </c>
      <c r="S151">
        <f>IF($A151="","",公式!$C$22)</f>
        <v>0</v>
      </c>
      <c r="T151">
        <f>IF($A151="","",公式!$D$22)</f>
        <v>0.15</v>
      </c>
      <c r="U151">
        <f>IF($A151="","",公式!$C$21)</f>
        <v>0</v>
      </c>
      <c r="V151">
        <f>IF($A151="","",公式!$D$21)</f>
        <v>0.15</v>
      </c>
      <c r="W151">
        <f>IF($A151="","",公式!$C$20)</f>
        <v>0</v>
      </c>
      <c r="X151">
        <f>IF($A151="","",公式!$D$20+公式!$E$20*公式!$F$20)</f>
        <v>0.12000000000000001</v>
      </c>
      <c r="Y151">
        <f>IF($A151="","",公式!$C$19)</f>
        <v>0</v>
      </c>
      <c r="Z151">
        <f>IF($A151="","",公式!$D$19+公式!$E$19*公式!$F$19)</f>
        <v>0.12000000000000001</v>
      </c>
      <c r="AA151">
        <f>IF($A151="","",VLOOKUP($A151,[2]FishData!$B:$BF,57-1,FALSE))</f>
        <v>2</v>
      </c>
      <c r="AB151">
        <f>IF($A151="","",VLOOKUP($A151,[2]FishData!$B:$BF,58-1,FALSE))</f>
        <v>2</v>
      </c>
    </row>
    <row r="152" spans="1:28">
      <c r="A152" t="str">
        <f>IF([2]FishData!B151="","",[2]FishData!B151)</f>
        <v>Key_03_01_02</v>
      </c>
      <c r="B152" t="str">
        <f>IF($A152="","",VLOOKUP(A152,[3]Sheet1!$A:$B,2,FALSE))</f>
        <v>白银钥匙</v>
      </c>
      <c r="C152">
        <f t="shared" si="24"/>
        <v>25</v>
      </c>
      <c r="D152" s="1">
        <f t="shared" si="25"/>
        <v>0.25</v>
      </c>
      <c r="E152" s="1">
        <f t="shared" si="26"/>
        <v>0.17</v>
      </c>
      <c r="F152" s="1">
        <f t="shared" si="27"/>
        <v>0.42</v>
      </c>
      <c r="G152" s="2">
        <f t="shared" si="28"/>
        <v>0.25248177019753437</v>
      </c>
      <c r="H152" s="2">
        <f t="shared" si="29"/>
        <v>0.16822134455172244</v>
      </c>
      <c r="I152" s="2">
        <f t="shared" si="30"/>
        <v>0.42070311474925681</v>
      </c>
      <c r="J152" s="2">
        <f t="shared" si="31"/>
        <v>2.5008902162228566</v>
      </c>
      <c r="K152">
        <f t="shared" si="32"/>
        <v>4.205533613793061E-2</v>
      </c>
      <c r="L152">
        <f t="shared" si="33"/>
        <v>0.1051757786873142</v>
      </c>
      <c r="M152">
        <f>IF($A152="","",VLOOKUP($A152,[2]FishData!$B:$BF,50-1,FALSE))</f>
        <v>5.6000000000000001E-2</v>
      </c>
      <c r="N152">
        <f>IF($M152="","",$M152/公式!$C$15)</f>
        <v>4.205533613793061E-2</v>
      </c>
      <c r="O152">
        <f t="shared" si="34"/>
        <v>0</v>
      </c>
      <c r="P152">
        <f t="shared" si="35"/>
        <v>0.74</v>
      </c>
      <c r="Q152">
        <f>IF($A152="","",公式!$C$23)</f>
        <v>0</v>
      </c>
      <c r="R152">
        <f>IF($A152="","",公式!$D$23)</f>
        <v>0.2</v>
      </c>
      <c r="S152">
        <f>IF($A152="","",公式!$C$22)</f>
        <v>0</v>
      </c>
      <c r="T152">
        <f>IF($A152="","",公式!$D$22)</f>
        <v>0.15</v>
      </c>
      <c r="U152">
        <f>IF($A152="","",公式!$C$21)</f>
        <v>0</v>
      </c>
      <c r="V152">
        <f>IF($A152="","",公式!$D$21)</f>
        <v>0.15</v>
      </c>
      <c r="W152">
        <f>IF($A152="","",公式!$C$20)</f>
        <v>0</v>
      </c>
      <c r="X152">
        <f>IF($A152="","",公式!$D$20+公式!$E$20*公式!$F$20)</f>
        <v>0.12000000000000001</v>
      </c>
      <c r="Y152">
        <f>IF($A152="","",公式!$C$19)</f>
        <v>0</v>
      </c>
      <c r="Z152">
        <f>IF($A152="","",公式!$D$19+公式!$E$19*公式!$F$19)</f>
        <v>0.12000000000000001</v>
      </c>
      <c r="AA152">
        <f>IF($A152="","",VLOOKUP($A152,[2]FishData!$B:$BF,57-1,FALSE))</f>
        <v>2</v>
      </c>
      <c r="AB152">
        <f>IF($A152="","",VLOOKUP($A152,[2]FishData!$B:$BF,58-1,FALSE))</f>
        <v>2</v>
      </c>
    </row>
    <row r="153" spans="1:28">
      <c r="A153" t="str">
        <f>IF([2]FishData!B152="","",[2]FishData!B152)</f>
        <v>Key_03_01_03</v>
      </c>
      <c r="B153" t="str">
        <f>IF($A153="","",VLOOKUP(A153,[3]Sheet1!$A:$B,2,FALSE))</f>
        <v>黄金钥匙</v>
      </c>
      <c r="C153">
        <f t="shared" si="24"/>
        <v>25</v>
      </c>
      <c r="D153" s="1">
        <f t="shared" si="25"/>
        <v>0.25</v>
      </c>
      <c r="E153" s="1">
        <f t="shared" si="26"/>
        <v>0.17</v>
      </c>
      <c r="F153" s="1">
        <f t="shared" si="27"/>
        <v>0.42</v>
      </c>
      <c r="G153" s="2">
        <f t="shared" si="28"/>
        <v>0.25248177019753437</v>
      </c>
      <c r="H153" s="2">
        <f t="shared" si="29"/>
        <v>0.16822134455172244</v>
      </c>
      <c r="I153" s="2">
        <f t="shared" si="30"/>
        <v>0.42070311474925681</v>
      </c>
      <c r="J153" s="2">
        <f t="shared" si="31"/>
        <v>2.5008902162228566</v>
      </c>
      <c r="K153">
        <f t="shared" si="32"/>
        <v>4.205533613793061E-2</v>
      </c>
      <c r="L153">
        <f t="shared" si="33"/>
        <v>0.1051757786873142</v>
      </c>
      <c r="M153">
        <f>IF($A153="","",VLOOKUP($A153,[2]FishData!$B:$BF,50-1,FALSE))</f>
        <v>5.6000000000000001E-2</v>
      </c>
      <c r="N153">
        <f>IF($M153="","",$M153/公式!$C$15)</f>
        <v>4.205533613793061E-2</v>
      </c>
      <c r="O153">
        <f t="shared" si="34"/>
        <v>0</v>
      </c>
      <c r="P153">
        <f t="shared" si="35"/>
        <v>0.74</v>
      </c>
      <c r="Q153">
        <f>IF($A153="","",公式!$C$23)</f>
        <v>0</v>
      </c>
      <c r="R153">
        <f>IF($A153="","",公式!$D$23)</f>
        <v>0.2</v>
      </c>
      <c r="S153">
        <f>IF($A153="","",公式!$C$22)</f>
        <v>0</v>
      </c>
      <c r="T153">
        <f>IF($A153="","",公式!$D$22)</f>
        <v>0.15</v>
      </c>
      <c r="U153">
        <f>IF($A153="","",公式!$C$21)</f>
        <v>0</v>
      </c>
      <c r="V153">
        <f>IF($A153="","",公式!$D$21)</f>
        <v>0.15</v>
      </c>
      <c r="W153">
        <f>IF($A153="","",公式!$C$20)</f>
        <v>0</v>
      </c>
      <c r="X153">
        <f>IF($A153="","",公式!$D$20+公式!$E$20*公式!$F$20)</f>
        <v>0.12000000000000001</v>
      </c>
      <c r="Y153">
        <f>IF($A153="","",公式!$C$19)</f>
        <v>0</v>
      </c>
      <c r="Z153">
        <f>IF($A153="","",公式!$D$19+公式!$E$19*公式!$F$19)</f>
        <v>0.12000000000000001</v>
      </c>
      <c r="AA153">
        <f>IF($A153="","",VLOOKUP($A153,[2]FishData!$B:$BF,57-1,FALSE))</f>
        <v>2</v>
      </c>
      <c r="AB153">
        <f>IF($A153="","",VLOOKUP($A153,[2]FishData!$B:$BF,58-1,FALSE))</f>
        <v>2</v>
      </c>
    </row>
    <row r="154" spans="1:28">
      <c r="A154" t="str">
        <f>IF([2]FishData!B153="","",[2]FishData!B153)</f>
        <v>Key_03_02_01</v>
      </c>
      <c r="B154" t="str">
        <f>IF($A154="","",VLOOKUP(A154,[3]Sheet1!$A:$B,2,FALSE))</f>
        <v>青铜钥匙</v>
      </c>
      <c r="C154">
        <f t="shared" si="24"/>
        <v>25</v>
      </c>
      <c r="D154" s="1">
        <f t="shared" si="25"/>
        <v>0.25</v>
      </c>
      <c r="E154" s="1">
        <f t="shared" si="26"/>
        <v>0.17</v>
      </c>
      <c r="F154" s="1">
        <f t="shared" si="27"/>
        <v>0.42</v>
      </c>
      <c r="G154" s="2">
        <f t="shared" si="28"/>
        <v>0.25248177019753437</v>
      </c>
      <c r="H154" s="2">
        <f t="shared" si="29"/>
        <v>0.16822134455172244</v>
      </c>
      <c r="I154" s="2">
        <f t="shared" si="30"/>
        <v>0.42070311474925681</v>
      </c>
      <c r="J154" s="2">
        <f t="shared" si="31"/>
        <v>2.5008902162228566</v>
      </c>
      <c r="K154">
        <f t="shared" si="32"/>
        <v>4.205533613793061E-2</v>
      </c>
      <c r="L154">
        <f t="shared" si="33"/>
        <v>0.1051757786873142</v>
      </c>
      <c r="M154">
        <f>IF($A154="","",VLOOKUP($A154,[2]FishData!$B:$BF,50-1,FALSE))</f>
        <v>5.6000000000000001E-2</v>
      </c>
      <c r="N154">
        <f>IF($M154="","",$M154/公式!$C$15)</f>
        <v>4.205533613793061E-2</v>
      </c>
      <c r="O154">
        <f t="shared" si="34"/>
        <v>0</v>
      </c>
      <c r="P154">
        <f t="shared" si="35"/>
        <v>0.74</v>
      </c>
      <c r="Q154">
        <f>IF($A154="","",公式!$C$23)</f>
        <v>0</v>
      </c>
      <c r="R154">
        <f>IF($A154="","",公式!$D$23)</f>
        <v>0.2</v>
      </c>
      <c r="S154">
        <f>IF($A154="","",公式!$C$22)</f>
        <v>0</v>
      </c>
      <c r="T154">
        <f>IF($A154="","",公式!$D$22)</f>
        <v>0.15</v>
      </c>
      <c r="U154">
        <f>IF($A154="","",公式!$C$21)</f>
        <v>0</v>
      </c>
      <c r="V154">
        <f>IF($A154="","",公式!$D$21)</f>
        <v>0.15</v>
      </c>
      <c r="W154">
        <f>IF($A154="","",公式!$C$20)</f>
        <v>0</v>
      </c>
      <c r="X154">
        <f>IF($A154="","",公式!$D$20+公式!$E$20*公式!$F$20)</f>
        <v>0.12000000000000001</v>
      </c>
      <c r="Y154">
        <f>IF($A154="","",公式!$C$19)</f>
        <v>0</v>
      </c>
      <c r="Z154">
        <f>IF($A154="","",公式!$D$19+公式!$E$19*公式!$F$19)</f>
        <v>0.12000000000000001</v>
      </c>
      <c r="AA154">
        <f>IF($A154="","",VLOOKUP($A154,[2]FishData!$B:$BF,57-1,FALSE))</f>
        <v>2</v>
      </c>
      <c r="AB154">
        <f>IF($A154="","",VLOOKUP($A154,[2]FishData!$B:$BF,58-1,FALSE))</f>
        <v>2</v>
      </c>
    </row>
    <row r="155" spans="1:28">
      <c r="A155" t="str">
        <f>IF([2]FishData!B154="","",[2]FishData!B154)</f>
        <v>Key_03_02_02</v>
      </c>
      <c r="B155" t="str">
        <f>IF($A155="","",VLOOKUP(A155,[3]Sheet1!$A:$B,2,FALSE))</f>
        <v>白银钥匙</v>
      </c>
      <c r="C155">
        <f t="shared" si="24"/>
        <v>25</v>
      </c>
      <c r="D155" s="1">
        <f t="shared" si="25"/>
        <v>0.25</v>
      </c>
      <c r="E155" s="1">
        <f t="shared" si="26"/>
        <v>0.17</v>
      </c>
      <c r="F155" s="1">
        <f t="shared" si="27"/>
        <v>0.42</v>
      </c>
      <c r="G155" s="2">
        <f t="shared" si="28"/>
        <v>0.25248177019753437</v>
      </c>
      <c r="H155" s="2">
        <f t="shared" si="29"/>
        <v>0.16822134455172244</v>
      </c>
      <c r="I155" s="2">
        <f t="shared" si="30"/>
        <v>0.42070311474925681</v>
      </c>
      <c r="J155" s="2">
        <f t="shared" si="31"/>
        <v>2.5008902162228566</v>
      </c>
      <c r="K155">
        <f t="shared" si="32"/>
        <v>4.205533613793061E-2</v>
      </c>
      <c r="L155">
        <f t="shared" si="33"/>
        <v>0.1051757786873142</v>
      </c>
      <c r="M155">
        <f>IF($A155="","",VLOOKUP($A155,[2]FishData!$B:$BF,50-1,FALSE))</f>
        <v>5.6000000000000001E-2</v>
      </c>
      <c r="N155">
        <f>IF($M155="","",$M155/公式!$C$15)</f>
        <v>4.205533613793061E-2</v>
      </c>
      <c r="O155">
        <f t="shared" si="34"/>
        <v>0</v>
      </c>
      <c r="P155">
        <f t="shared" si="35"/>
        <v>0.74</v>
      </c>
      <c r="Q155">
        <f>IF($A155="","",公式!$C$23)</f>
        <v>0</v>
      </c>
      <c r="R155">
        <f>IF($A155="","",公式!$D$23)</f>
        <v>0.2</v>
      </c>
      <c r="S155">
        <f>IF($A155="","",公式!$C$22)</f>
        <v>0</v>
      </c>
      <c r="T155">
        <f>IF($A155="","",公式!$D$22)</f>
        <v>0.15</v>
      </c>
      <c r="U155">
        <f>IF($A155="","",公式!$C$21)</f>
        <v>0</v>
      </c>
      <c r="V155">
        <f>IF($A155="","",公式!$D$21)</f>
        <v>0.15</v>
      </c>
      <c r="W155">
        <f>IF($A155="","",公式!$C$20)</f>
        <v>0</v>
      </c>
      <c r="X155">
        <f>IF($A155="","",公式!$D$20+公式!$E$20*公式!$F$20)</f>
        <v>0.12000000000000001</v>
      </c>
      <c r="Y155">
        <f>IF($A155="","",公式!$C$19)</f>
        <v>0</v>
      </c>
      <c r="Z155">
        <f>IF($A155="","",公式!$D$19+公式!$E$19*公式!$F$19)</f>
        <v>0.12000000000000001</v>
      </c>
      <c r="AA155">
        <f>IF($A155="","",VLOOKUP($A155,[2]FishData!$B:$BF,57-1,FALSE))</f>
        <v>2</v>
      </c>
      <c r="AB155">
        <f>IF($A155="","",VLOOKUP($A155,[2]FishData!$B:$BF,58-1,FALSE))</f>
        <v>2</v>
      </c>
    </row>
    <row r="156" spans="1:28">
      <c r="A156" t="str">
        <f>IF([2]FishData!B155="","",[2]FishData!B155)</f>
        <v>Key_03_02_03</v>
      </c>
      <c r="B156" t="str">
        <f>IF($A156="","",VLOOKUP(A156,[3]Sheet1!$A:$B,2,FALSE))</f>
        <v>黄金钥匙</v>
      </c>
      <c r="C156">
        <f t="shared" si="24"/>
        <v>25</v>
      </c>
      <c r="D156" s="1">
        <f t="shared" si="25"/>
        <v>0.25</v>
      </c>
      <c r="E156" s="1">
        <f t="shared" si="26"/>
        <v>0.17</v>
      </c>
      <c r="F156" s="1">
        <f t="shared" si="27"/>
        <v>0.42</v>
      </c>
      <c r="G156" s="2">
        <f t="shared" si="28"/>
        <v>0.25248177019753437</v>
      </c>
      <c r="H156" s="2">
        <f t="shared" si="29"/>
        <v>0.16822134455172244</v>
      </c>
      <c r="I156" s="2">
        <f t="shared" si="30"/>
        <v>0.42070311474925681</v>
      </c>
      <c r="J156" s="2">
        <f t="shared" si="31"/>
        <v>2.5008902162228566</v>
      </c>
      <c r="K156">
        <f t="shared" si="32"/>
        <v>4.205533613793061E-2</v>
      </c>
      <c r="L156">
        <f t="shared" si="33"/>
        <v>0.1051757786873142</v>
      </c>
      <c r="M156">
        <f>IF($A156="","",VLOOKUP($A156,[2]FishData!$B:$BF,50-1,FALSE))</f>
        <v>5.6000000000000001E-2</v>
      </c>
      <c r="N156">
        <f>IF($M156="","",$M156/公式!$C$15)</f>
        <v>4.205533613793061E-2</v>
      </c>
      <c r="O156">
        <f t="shared" si="34"/>
        <v>0</v>
      </c>
      <c r="P156">
        <f t="shared" si="35"/>
        <v>0.74</v>
      </c>
      <c r="Q156">
        <f>IF($A156="","",公式!$C$23)</f>
        <v>0</v>
      </c>
      <c r="R156">
        <f>IF($A156="","",公式!$D$23)</f>
        <v>0.2</v>
      </c>
      <c r="S156">
        <f>IF($A156="","",公式!$C$22)</f>
        <v>0</v>
      </c>
      <c r="T156">
        <f>IF($A156="","",公式!$D$22)</f>
        <v>0.15</v>
      </c>
      <c r="U156">
        <f>IF($A156="","",公式!$C$21)</f>
        <v>0</v>
      </c>
      <c r="V156">
        <f>IF($A156="","",公式!$D$21)</f>
        <v>0.15</v>
      </c>
      <c r="W156">
        <f>IF($A156="","",公式!$C$20)</f>
        <v>0</v>
      </c>
      <c r="X156">
        <f>IF($A156="","",公式!$D$20+公式!$E$20*公式!$F$20)</f>
        <v>0.12000000000000001</v>
      </c>
      <c r="Y156">
        <f>IF($A156="","",公式!$C$19)</f>
        <v>0</v>
      </c>
      <c r="Z156">
        <f>IF($A156="","",公式!$D$19+公式!$E$19*公式!$F$19)</f>
        <v>0.12000000000000001</v>
      </c>
      <c r="AA156">
        <f>IF($A156="","",VLOOKUP($A156,[2]FishData!$B:$BF,57-1,FALSE))</f>
        <v>2</v>
      </c>
      <c r="AB156">
        <f>IF($A156="","",VLOOKUP($A156,[2]FishData!$B:$BF,58-1,FALSE))</f>
        <v>2</v>
      </c>
    </row>
    <row r="157" spans="1:28">
      <c r="A157" t="str">
        <f>IF([2]FishData!B156="","",[2]FishData!B156)</f>
        <v>painEgg_02_01</v>
      </c>
      <c r="B157" t="str">
        <f>IF($A157="","",VLOOKUP(A157,[3]Sheet1!$A:$B,2,FALSE))</f>
        <v>破旧的鞋子</v>
      </c>
      <c r="C157">
        <f t="shared" si="24"/>
        <v>180</v>
      </c>
      <c r="D157" s="1">
        <f t="shared" si="25"/>
        <v>1.8</v>
      </c>
      <c r="E157" s="1">
        <f t="shared" si="26"/>
        <v>1.2</v>
      </c>
      <c r="F157" s="1">
        <f t="shared" si="27"/>
        <v>3.01</v>
      </c>
      <c r="G157" s="2">
        <f t="shared" si="28"/>
        <v>1.8034412156966746</v>
      </c>
      <c r="H157" s="2">
        <f t="shared" si="29"/>
        <v>1.2015810325123031</v>
      </c>
      <c r="I157" s="2">
        <f t="shared" si="30"/>
        <v>3.0050222482089777</v>
      </c>
      <c r="J157" s="2">
        <f t="shared" si="31"/>
        <v>2.500890216222857</v>
      </c>
      <c r="K157">
        <f t="shared" si="32"/>
        <v>0.30039525812807577</v>
      </c>
      <c r="L157">
        <f t="shared" si="33"/>
        <v>0.75125556205224442</v>
      </c>
      <c r="M157">
        <f>IF($A157="","",VLOOKUP($A157,[2]FishData!$B:$BF,50-1,FALSE))</f>
        <v>0.4</v>
      </c>
      <c r="N157">
        <f>IF($M157="","",$M157/公式!$C$15)</f>
        <v>0.30039525812807577</v>
      </c>
      <c r="O157">
        <f t="shared" si="34"/>
        <v>0</v>
      </c>
      <c r="P157">
        <f t="shared" si="35"/>
        <v>0.74</v>
      </c>
      <c r="Q157">
        <f>IF($A157="","",公式!$C$23)</f>
        <v>0</v>
      </c>
      <c r="R157">
        <f>IF($A157="","",公式!$D$23)</f>
        <v>0.2</v>
      </c>
      <c r="S157">
        <f>IF($A157="","",公式!$C$22)</f>
        <v>0</v>
      </c>
      <c r="T157">
        <f>IF($A157="","",公式!$D$22)</f>
        <v>0.15</v>
      </c>
      <c r="U157">
        <f>IF($A157="","",公式!$C$21)</f>
        <v>0</v>
      </c>
      <c r="V157">
        <f>IF($A157="","",公式!$D$21)</f>
        <v>0.15</v>
      </c>
      <c r="W157">
        <f>IF($A157="","",公式!$C$20)</f>
        <v>0</v>
      </c>
      <c r="X157">
        <f>IF($A157="","",公式!$D$20+公式!$E$20*公式!$F$20)</f>
        <v>0.12000000000000001</v>
      </c>
      <c r="Y157">
        <f>IF($A157="","",公式!$C$19)</f>
        <v>0</v>
      </c>
      <c r="Z157">
        <f>IF($A157="","",公式!$D$19+公式!$E$19*公式!$F$19)</f>
        <v>0.12000000000000001</v>
      </c>
      <c r="AA157">
        <f>IF($A157="","",VLOOKUP($A157,[2]FishData!$B:$BF,57-1,FALSE))</f>
        <v>2</v>
      </c>
      <c r="AB157">
        <f>IF($A157="","",VLOOKUP($A157,[2]FishData!$B:$BF,58-1,FALSE))</f>
        <v>2</v>
      </c>
    </row>
    <row r="158" spans="1:28">
      <c r="A158" t="str">
        <f>IF([2]FishData!B157="","",[2]FishData!B157)</f>
        <v>painEgg_01_02</v>
      </c>
      <c r="B158" t="str">
        <f>IF($A158="","",VLOOKUP(A158,[3]Sheet1!$A:$B,2,FALSE))</f>
        <v>干瘪的易拉罐</v>
      </c>
      <c r="C158">
        <f t="shared" si="24"/>
        <v>108</v>
      </c>
      <c r="D158" s="1">
        <f t="shared" si="25"/>
        <v>1.08</v>
      </c>
      <c r="E158" s="1">
        <f t="shared" si="26"/>
        <v>0.72</v>
      </c>
      <c r="F158" s="1">
        <f t="shared" si="27"/>
        <v>1.8</v>
      </c>
      <c r="G158" s="2">
        <f t="shared" si="28"/>
        <v>1.0820647294180046</v>
      </c>
      <c r="H158" s="2">
        <f t="shared" si="29"/>
        <v>0.72094861950738176</v>
      </c>
      <c r="I158" s="2">
        <f t="shared" si="30"/>
        <v>1.8030133489253863</v>
      </c>
      <c r="J158" s="2">
        <f t="shared" si="31"/>
        <v>2.500890216222857</v>
      </c>
      <c r="K158">
        <f t="shared" si="32"/>
        <v>0.18023715487684544</v>
      </c>
      <c r="L158">
        <f t="shared" si="33"/>
        <v>0.45075333723134658</v>
      </c>
      <c r="M158">
        <f>IF($A158="","",VLOOKUP($A158,[2]FishData!$B:$BF,50-1,FALSE))</f>
        <v>0.24</v>
      </c>
      <c r="N158">
        <f>IF($M158="","",$M158/公式!$C$15)</f>
        <v>0.18023715487684544</v>
      </c>
      <c r="O158">
        <f t="shared" si="34"/>
        <v>0</v>
      </c>
      <c r="P158">
        <f t="shared" si="35"/>
        <v>0.74</v>
      </c>
      <c r="Q158">
        <f>IF($A158="","",公式!$C$23)</f>
        <v>0</v>
      </c>
      <c r="R158">
        <f>IF($A158="","",公式!$D$23)</f>
        <v>0.2</v>
      </c>
      <c r="S158">
        <f>IF($A158="","",公式!$C$22)</f>
        <v>0</v>
      </c>
      <c r="T158">
        <f>IF($A158="","",公式!$D$22)</f>
        <v>0.15</v>
      </c>
      <c r="U158">
        <f>IF($A158="","",公式!$C$21)</f>
        <v>0</v>
      </c>
      <c r="V158">
        <f>IF($A158="","",公式!$D$21)</f>
        <v>0.15</v>
      </c>
      <c r="W158">
        <f>IF($A158="","",公式!$C$20)</f>
        <v>0</v>
      </c>
      <c r="X158">
        <f>IF($A158="","",公式!$D$20+公式!$E$20*公式!$F$20)</f>
        <v>0.12000000000000001</v>
      </c>
      <c r="Y158">
        <f>IF($A158="","",公式!$C$19)</f>
        <v>0</v>
      </c>
      <c r="Z158">
        <f>IF($A158="","",公式!$D$19+公式!$E$19*公式!$F$19)</f>
        <v>0.12000000000000001</v>
      </c>
      <c r="AA158">
        <f>IF($A158="","",VLOOKUP($A158,[2]FishData!$B:$BF,57-1,FALSE))</f>
        <v>2</v>
      </c>
      <c r="AB158">
        <f>IF($A158="","",VLOOKUP($A158,[2]FishData!$B:$BF,58-1,FALSE))</f>
        <v>2</v>
      </c>
    </row>
    <row r="159" spans="1:28">
      <c r="A159" t="str">
        <f>IF([2]FishData!B158="","",[2]FishData!B158)</f>
        <v>painEgg_02_02</v>
      </c>
      <c r="B159" t="str">
        <f>IF($A159="","",VLOOKUP(A159,[3]Sheet1!$A:$B,2,FALSE))</f>
        <v>破旧的鞋子</v>
      </c>
      <c r="C159">
        <f t="shared" si="24"/>
        <v>180</v>
      </c>
      <c r="D159" s="1">
        <f t="shared" si="25"/>
        <v>1.8</v>
      </c>
      <c r="E159" s="1">
        <f t="shared" si="26"/>
        <v>1.2</v>
      </c>
      <c r="F159" s="1">
        <f t="shared" si="27"/>
        <v>3.01</v>
      </c>
      <c r="G159" s="2">
        <f t="shared" si="28"/>
        <v>1.8034412156966746</v>
      </c>
      <c r="H159" s="2">
        <f t="shared" si="29"/>
        <v>1.2015810325123031</v>
      </c>
      <c r="I159" s="2">
        <f t="shared" si="30"/>
        <v>3.0050222482089777</v>
      </c>
      <c r="J159" s="2">
        <f t="shared" si="31"/>
        <v>2.500890216222857</v>
      </c>
      <c r="K159">
        <f t="shared" si="32"/>
        <v>0.30039525812807577</v>
      </c>
      <c r="L159">
        <f t="shared" si="33"/>
        <v>0.75125556205224442</v>
      </c>
      <c r="M159">
        <f>IF($A159="","",VLOOKUP($A159,[2]FishData!$B:$BF,50-1,FALSE))</f>
        <v>0.4</v>
      </c>
      <c r="N159">
        <f>IF($M159="","",$M159/公式!$C$15)</f>
        <v>0.30039525812807577</v>
      </c>
      <c r="O159">
        <f t="shared" si="34"/>
        <v>0</v>
      </c>
      <c r="P159">
        <f t="shared" si="35"/>
        <v>0.74</v>
      </c>
      <c r="Q159">
        <f>IF($A159="","",公式!$C$23)</f>
        <v>0</v>
      </c>
      <c r="R159">
        <f>IF($A159="","",公式!$D$23)</f>
        <v>0.2</v>
      </c>
      <c r="S159">
        <f>IF($A159="","",公式!$C$22)</f>
        <v>0</v>
      </c>
      <c r="T159">
        <f>IF($A159="","",公式!$D$22)</f>
        <v>0.15</v>
      </c>
      <c r="U159">
        <f>IF($A159="","",公式!$C$21)</f>
        <v>0</v>
      </c>
      <c r="V159">
        <f>IF($A159="","",公式!$D$21)</f>
        <v>0.15</v>
      </c>
      <c r="W159">
        <f>IF($A159="","",公式!$C$20)</f>
        <v>0</v>
      </c>
      <c r="X159">
        <f>IF($A159="","",公式!$D$20+公式!$E$20*公式!$F$20)</f>
        <v>0.12000000000000001</v>
      </c>
      <c r="Y159">
        <f>IF($A159="","",公式!$C$19)</f>
        <v>0</v>
      </c>
      <c r="Z159">
        <f>IF($A159="","",公式!$D$19+公式!$E$19*公式!$F$19)</f>
        <v>0.12000000000000001</v>
      </c>
      <c r="AA159">
        <f>IF($A159="","",VLOOKUP($A159,[2]FishData!$B:$BF,57-1,FALSE))</f>
        <v>2</v>
      </c>
      <c r="AB159">
        <f>IF($A159="","",VLOOKUP($A159,[2]FishData!$B:$BF,58-1,FALSE))</f>
        <v>2</v>
      </c>
    </row>
    <row r="160" spans="1:28">
      <c r="A160" t="str">
        <f>IF([2]FishData!B159="","",[2]FishData!B159)</f>
        <v>painEgg_01_03</v>
      </c>
      <c r="B160" t="str">
        <f>IF($A160="","",VLOOKUP(A160,[3]Sheet1!$A:$B,2,FALSE))</f>
        <v>干瘪的易拉罐</v>
      </c>
      <c r="C160">
        <f t="shared" si="24"/>
        <v>108</v>
      </c>
      <c r="D160" s="1">
        <f t="shared" si="25"/>
        <v>1.08</v>
      </c>
      <c r="E160" s="1">
        <f t="shared" si="26"/>
        <v>0.72</v>
      </c>
      <c r="F160" s="1">
        <f t="shared" si="27"/>
        <v>1.8</v>
      </c>
      <c r="G160" s="2">
        <f t="shared" si="28"/>
        <v>1.0820647294180046</v>
      </c>
      <c r="H160" s="2">
        <f t="shared" si="29"/>
        <v>0.72094861950738176</v>
      </c>
      <c r="I160" s="2">
        <f t="shared" si="30"/>
        <v>1.8030133489253863</v>
      </c>
      <c r="J160" s="2">
        <f t="shared" si="31"/>
        <v>2.500890216222857</v>
      </c>
      <c r="K160">
        <f t="shared" si="32"/>
        <v>0.18023715487684544</v>
      </c>
      <c r="L160">
        <f t="shared" si="33"/>
        <v>0.45075333723134658</v>
      </c>
      <c r="M160">
        <f>IF($A160="","",VLOOKUP($A160,[2]FishData!$B:$BF,50-1,FALSE))</f>
        <v>0.24</v>
      </c>
      <c r="N160">
        <f>IF($M160="","",$M160/公式!$C$15)</f>
        <v>0.18023715487684544</v>
      </c>
      <c r="O160">
        <f t="shared" si="34"/>
        <v>0</v>
      </c>
      <c r="P160">
        <f t="shared" si="35"/>
        <v>0.74</v>
      </c>
      <c r="Q160">
        <f>IF($A160="","",公式!$C$23)</f>
        <v>0</v>
      </c>
      <c r="R160">
        <f>IF($A160="","",公式!$D$23)</f>
        <v>0.2</v>
      </c>
      <c r="S160">
        <f>IF($A160="","",公式!$C$22)</f>
        <v>0</v>
      </c>
      <c r="T160">
        <f>IF($A160="","",公式!$D$22)</f>
        <v>0.15</v>
      </c>
      <c r="U160">
        <f>IF($A160="","",公式!$C$21)</f>
        <v>0</v>
      </c>
      <c r="V160">
        <f>IF($A160="","",公式!$D$21)</f>
        <v>0.15</v>
      </c>
      <c r="W160">
        <f>IF($A160="","",公式!$C$20)</f>
        <v>0</v>
      </c>
      <c r="X160">
        <f>IF($A160="","",公式!$D$20+公式!$E$20*公式!$F$20)</f>
        <v>0.12000000000000001</v>
      </c>
      <c r="Y160">
        <f>IF($A160="","",公式!$C$19)</f>
        <v>0</v>
      </c>
      <c r="Z160">
        <f>IF($A160="","",公式!$D$19+公式!$E$19*公式!$F$19)</f>
        <v>0.12000000000000001</v>
      </c>
      <c r="AA160">
        <f>IF($A160="","",VLOOKUP($A160,[2]FishData!$B:$BF,57-1,FALSE))</f>
        <v>2</v>
      </c>
      <c r="AB160">
        <f>IF($A160="","",VLOOKUP($A160,[2]FishData!$B:$BF,58-1,FALSE))</f>
        <v>2</v>
      </c>
    </row>
    <row r="161" spans="1:28">
      <c r="A161" t="str">
        <f>IF([2]FishData!B160="","",[2]FishData!B160)</f>
        <v>painEgg_02_03</v>
      </c>
      <c r="B161" t="str">
        <f>IF($A161="","",VLOOKUP(A161,[3]Sheet1!$A:$B,2,FALSE))</f>
        <v>破旧的鞋子</v>
      </c>
      <c r="C161">
        <f t="shared" si="24"/>
        <v>180</v>
      </c>
      <c r="D161" s="1">
        <f t="shared" si="25"/>
        <v>1.8</v>
      </c>
      <c r="E161" s="1">
        <f t="shared" si="26"/>
        <v>1.2</v>
      </c>
      <c r="F161" s="1">
        <f t="shared" si="27"/>
        <v>3.01</v>
      </c>
      <c r="G161" s="2">
        <f t="shared" si="28"/>
        <v>1.8034412156966746</v>
      </c>
      <c r="H161" s="2">
        <f t="shared" si="29"/>
        <v>1.2015810325123031</v>
      </c>
      <c r="I161" s="2">
        <f t="shared" si="30"/>
        <v>3.0050222482089777</v>
      </c>
      <c r="J161" s="2">
        <f t="shared" si="31"/>
        <v>2.500890216222857</v>
      </c>
      <c r="K161">
        <f t="shared" si="32"/>
        <v>0.30039525812807577</v>
      </c>
      <c r="L161">
        <f t="shared" si="33"/>
        <v>0.75125556205224442</v>
      </c>
      <c r="M161">
        <f>IF($A161="","",VLOOKUP($A161,[2]FishData!$B:$BF,50-1,FALSE))</f>
        <v>0.4</v>
      </c>
      <c r="N161">
        <f>IF($M161="","",$M161/公式!$C$15)</f>
        <v>0.30039525812807577</v>
      </c>
      <c r="O161">
        <f t="shared" si="34"/>
        <v>0</v>
      </c>
      <c r="P161">
        <f t="shared" si="35"/>
        <v>0.74</v>
      </c>
      <c r="Q161">
        <f>IF($A161="","",公式!$C$23)</f>
        <v>0</v>
      </c>
      <c r="R161">
        <f>IF($A161="","",公式!$D$23)</f>
        <v>0.2</v>
      </c>
      <c r="S161">
        <f>IF($A161="","",公式!$C$22)</f>
        <v>0</v>
      </c>
      <c r="T161">
        <f>IF($A161="","",公式!$D$22)</f>
        <v>0.15</v>
      </c>
      <c r="U161">
        <f>IF($A161="","",公式!$C$21)</f>
        <v>0</v>
      </c>
      <c r="V161">
        <f>IF($A161="","",公式!$D$21)</f>
        <v>0.15</v>
      </c>
      <c r="W161">
        <f>IF($A161="","",公式!$C$20)</f>
        <v>0</v>
      </c>
      <c r="X161">
        <f>IF($A161="","",公式!$D$20+公式!$E$20*公式!$F$20)</f>
        <v>0.12000000000000001</v>
      </c>
      <c r="Y161">
        <f>IF($A161="","",公式!$C$19)</f>
        <v>0</v>
      </c>
      <c r="Z161">
        <f>IF($A161="","",公式!$D$19+公式!$E$19*公式!$F$19)</f>
        <v>0.12000000000000001</v>
      </c>
      <c r="AA161">
        <f>IF($A161="","",VLOOKUP($A161,[2]FishData!$B:$BF,57-1,FALSE))</f>
        <v>2</v>
      </c>
      <c r="AB161">
        <f>IF($A161="","",VLOOKUP($A161,[2]FishData!$B:$BF,58-1,FALSE))</f>
        <v>2</v>
      </c>
    </row>
    <row r="162" spans="1:28">
      <c r="A162" t="str">
        <f>IF([2]FishData!B161="","",[2]FishData!B161)</f>
        <v>painEgg_01_04</v>
      </c>
      <c r="B162" t="str">
        <f>IF($A162="","",VLOOKUP(A162,[3]Sheet1!$A:$B,2,FALSE))</f>
        <v>干瘪的易拉罐</v>
      </c>
      <c r="C162">
        <f t="shared" si="24"/>
        <v>108</v>
      </c>
      <c r="D162" s="1">
        <f t="shared" si="25"/>
        <v>1.08</v>
      </c>
      <c r="E162" s="1">
        <f t="shared" si="26"/>
        <v>0.72</v>
      </c>
      <c r="F162" s="1">
        <f t="shared" si="27"/>
        <v>1.8</v>
      </c>
      <c r="G162" s="2">
        <f t="shared" si="28"/>
        <v>1.0820647294180046</v>
      </c>
      <c r="H162" s="2">
        <f t="shared" si="29"/>
        <v>0.72094861950738176</v>
      </c>
      <c r="I162" s="2">
        <f t="shared" si="30"/>
        <v>1.8030133489253863</v>
      </c>
      <c r="J162" s="2">
        <f t="shared" si="31"/>
        <v>2.500890216222857</v>
      </c>
      <c r="K162">
        <f t="shared" si="32"/>
        <v>0.18023715487684544</v>
      </c>
      <c r="L162">
        <f t="shared" si="33"/>
        <v>0.45075333723134658</v>
      </c>
      <c r="M162">
        <f>IF($A162="","",VLOOKUP($A162,[2]FishData!$B:$BF,50-1,FALSE))</f>
        <v>0.24</v>
      </c>
      <c r="N162">
        <f>IF($M162="","",$M162/公式!$C$15)</f>
        <v>0.18023715487684544</v>
      </c>
      <c r="O162">
        <f t="shared" si="34"/>
        <v>0</v>
      </c>
      <c r="P162">
        <f t="shared" si="35"/>
        <v>0.74</v>
      </c>
      <c r="Q162">
        <f>IF($A162="","",公式!$C$23)</f>
        <v>0</v>
      </c>
      <c r="R162">
        <f>IF($A162="","",公式!$D$23)</f>
        <v>0.2</v>
      </c>
      <c r="S162">
        <f>IF($A162="","",公式!$C$22)</f>
        <v>0</v>
      </c>
      <c r="T162">
        <f>IF($A162="","",公式!$D$22)</f>
        <v>0.15</v>
      </c>
      <c r="U162">
        <f>IF($A162="","",公式!$C$21)</f>
        <v>0</v>
      </c>
      <c r="V162">
        <f>IF($A162="","",公式!$D$21)</f>
        <v>0.15</v>
      </c>
      <c r="W162">
        <f>IF($A162="","",公式!$C$20)</f>
        <v>0</v>
      </c>
      <c r="X162">
        <f>IF($A162="","",公式!$D$20+公式!$E$20*公式!$F$20)</f>
        <v>0.12000000000000001</v>
      </c>
      <c r="Y162">
        <f>IF($A162="","",公式!$C$19)</f>
        <v>0</v>
      </c>
      <c r="Z162">
        <f>IF($A162="","",公式!$D$19+公式!$E$19*公式!$F$19)</f>
        <v>0.12000000000000001</v>
      </c>
      <c r="AA162">
        <f>IF($A162="","",VLOOKUP($A162,[2]FishData!$B:$BF,57-1,FALSE))</f>
        <v>2</v>
      </c>
      <c r="AB162">
        <f>IF($A162="","",VLOOKUP($A162,[2]FishData!$B:$BF,58-1,FALSE))</f>
        <v>2</v>
      </c>
    </row>
    <row r="163" spans="1:28">
      <c r="A163" t="str">
        <f>IF([2]FishData!B162="","",[2]FishData!B162)</f>
        <v>painEgg_02_04</v>
      </c>
      <c r="B163" t="str">
        <f>IF($A163="","",VLOOKUP(A163,[3]Sheet1!$A:$B,2,FALSE))</f>
        <v>破旧的鞋子</v>
      </c>
      <c r="C163">
        <f t="shared" si="24"/>
        <v>180</v>
      </c>
      <c r="D163" s="1">
        <f t="shared" si="25"/>
        <v>1.8</v>
      </c>
      <c r="E163" s="1">
        <f t="shared" si="26"/>
        <v>1.2</v>
      </c>
      <c r="F163" s="1">
        <f t="shared" si="27"/>
        <v>3.01</v>
      </c>
      <c r="G163" s="2">
        <f t="shared" si="28"/>
        <v>1.8034412156966746</v>
      </c>
      <c r="H163" s="2">
        <f t="shared" si="29"/>
        <v>1.2015810325123031</v>
      </c>
      <c r="I163" s="2">
        <f t="shared" si="30"/>
        <v>3.0050222482089777</v>
      </c>
      <c r="J163" s="2">
        <f t="shared" si="31"/>
        <v>2.500890216222857</v>
      </c>
      <c r="K163">
        <f t="shared" si="32"/>
        <v>0.30039525812807577</v>
      </c>
      <c r="L163">
        <f t="shared" si="33"/>
        <v>0.75125556205224442</v>
      </c>
      <c r="M163">
        <f>IF($A163="","",VLOOKUP($A163,[2]FishData!$B:$BF,50-1,FALSE))</f>
        <v>0.4</v>
      </c>
      <c r="N163">
        <f>IF($M163="","",$M163/公式!$C$15)</f>
        <v>0.30039525812807577</v>
      </c>
      <c r="O163">
        <f t="shared" si="34"/>
        <v>0</v>
      </c>
      <c r="P163">
        <f t="shared" si="35"/>
        <v>0.74</v>
      </c>
      <c r="Q163">
        <f>IF($A163="","",公式!$C$23)</f>
        <v>0</v>
      </c>
      <c r="R163">
        <f>IF($A163="","",公式!$D$23)</f>
        <v>0.2</v>
      </c>
      <c r="S163">
        <f>IF($A163="","",公式!$C$22)</f>
        <v>0</v>
      </c>
      <c r="T163">
        <f>IF($A163="","",公式!$D$22)</f>
        <v>0.15</v>
      </c>
      <c r="U163">
        <f>IF($A163="","",公式!$C$21)</f>
        <v>0</v>
      </c>
      <c r="V163">
        <f>IF($A163="","",公式!$D$21)</f>
        <v>0.15</v>
      </c>
      <c r="W163">
        <f>IF($A163="","",公式!$C$20)</f>
        <v>0</v>
      </c>
      <c r="X163">
        <f>IF($A163="","",公式!$D$20+公式!$E$20*公式!$F$20)</f>
        <v>0.12000000000000001</v>
      </c>
      <c r="Y163">
        <f>IF($A163="","",公式!$C$19)</f>
        <v>0</v>
      </c>
      <c r="Z163">
        <f>IF($A163="","",公式!$D$19+公式!$E$19*公式!$F$19)</f>
        <v>0.12000000000000001</v>
      </c>
      <c r="AA163">
        <f>IF($A163="","",VLOOKUP($A163,[2]FishData!$B:$BF,57-1,FALSE))</f>
        <v>2</v>
      </c>
      <c r="AB163">
        <f>IF($A163="","",VLOOKUP($A163,[2]FishData!$B:$BF,58-1,FALSE))</f>
        <v>2</v>
      </c>
    </row>
    <row r="164" spans="1:28">
      <c r="A164" t="str">
        <f>IF([2]FishData!B163="","",[2]FishData!B163)</f>
        <v>painEgg_01_05</v>
      </c>
      <c r="B164" t="str">
        <f>IF($A164="","",VLOOKUP(A164,[3]Sheet1!$A:$B,2,FALSE))</f>
        <v>干瘪的易拉罐</v>
      </c>
      <c r="C164">
        <f t="shared" si="24"/>
        <v>108</v>
      </c>
      <c r="D164" s="1">
        <f t="shared" si="25"/>
        <v>1.08</v>
      </c>
      <c r="E164" s="1">
        <f t="shared" si="26"/>
        <v>0.72</v>
      </c>
      <c r="F164" s="1">
        <f t="shared" si="27"/>
        <v>1.8</v>
      </c>
      <c r="G164" s="2">
        <f t="shared" si="28"/>
        <v>1.0820647294180046</v>
      </c>
      <c r="H164" s="2">
        <f t="shared" si="29"/>
        <v>0.72094861950738176</v>
      </c>
      <c r="I164" s="2">
        <f t="shared" si="30"/>
        <v>1.8030133489253863</v>
      </c>
      <c r="J164" s="2">
        <f t="shared" si="31"/>
        <v>2.500890216222857</v>
      </c>
      <c r="K164">
        <f t="shared" si="32"/>
        <v>0.18023715487684544</v>
      </c>
      <c r="L164">
        <f t="shared" si="33"/>
        <v>0.45075333723134658</v>
      </c>
      <c r="M164">
        <f>IF($A164="","",VLOOKUP($A164,[2]FishData!$B:$BF,50-1,FALSE))</f>
        <v>0.24</v>
      </c>
      <c r="N164">
        <f>IF($M164="","",$M164/公式!$C$15)</f>
        <v>0.18023715487684544</v>
      </c>
      <c r="O164">
        <f t="shared" si="34"/>
        <v>0</v>
      </c>
      <c r="P164">
        <f t="shared" si="35"/>
        <v>0.74</v>
      </c>
      <c r="Q164">
        <f>IF($A164="","",公式!$C$23)</f>
        <v>0</v>
      </c>
      <c r="R164">
        <f>IF($A164="","",公式!$D$23)</f>
        <v>0.2</v>
      </c>
      <c r="S164">
        <f>IF($A164="","",公式!$C$22)</f>
        <v>0</v>
      </c>
      <c r="T164">
        <f>IF($A164="","",公式!$D$22)</f>
        <v>0.15</v>
      </c>
      <c r="U164">
        <f>IF($A164="","",公式!$C$21)</f>
        <v>0</v>
      </c>
      <c r="V164">
        <f>IF($A164="","",公式!$D$21)</f>
        <v>0.15</v>
      </c>
      <c r="W164">
        <f>IF($A164="","",公式!$C$20)</f>
        <v>0</v>
      </c>
      <c r="X164">
        <f>IF($A164="","",公式!$D$20+公式!$E$20*公式!$F$20)</f>
        <v>0.12000000000000001</v>
      </c>
      <c r="Y164">
        <f>IF($A164="","",公式!$C$19)</f>
        <v>0</v>
      </c>
      <c r="Z164">
        <f>IF($A164="","",公式!$D$19+公式!$E$19*公式!$F$19)</f>
        <v>0.12000000000000001</v>
      </c>
      <c r="AA164">
        <f>IF($A164="","",VLOOKUP($A164,[2]FishData!$B:$BF,57-1,FALSE))</f>
        <v>2</v>
      </c>
      <c r="AB164">
        <f>IF($A164="","",VLOOKUP($A164,[2]FishData!$B:$BF,58-1,FALSE))</f>
        <v>2</v>
      </c>
    </row>
    <row r="165" spans="1:28">
      <c r="A165" t="str">
        <f>IF([2]FishData!B164="","",[2]FishData!B164)</f>
        <v>painEgg_02_05</v>
      </c>
      <c r="B165" t="str">
        <f>IF($A165="","",VLOOKUP(A165,[3]Sheet1!$A:$B,2,FALSE))</f>
        <v>破旧的鞋子</v>
      </c>
      <c r="C165">
        <f t="shared" si="24"/>
        <v>180</v>
      </c>
      <c r="D165" s="1">
        <f t="shared" si="25"/>
        <v>1.8</v>
      </c>
      <c r="E165" s="1">
        <f t="shared" si="26"/>
        <v>1.2</v>
      </c>
      <c r="F165" s="1">
        <f t="shared" si="27"/>
        <v>3.01</v>
      </c>
      <c r="G165" s="2">
        <f t="shared" si="28"/>
        <v>1.8034412156966746</v>
      </c>
      <c r="H165" s="2">
        <f t="shared" si="29"/>
        <v>1.2015810325123031</v>
      </c>
      <c r="I165" s="2">
        <f t="shared" si="30"/>
        <v>3.0050222482089777</v>
      </c>
      <c r="J165" s="2">
        <f t="shared" si="31"/>
        <v>2.500890216222857</v>
      </c>
      <c r="K165">
        <f t="shared" si="32"/>
        <v>0.30039525812807577</v>
      </c>
      <c r="L165">
        <f t="shared" si="33"/>
        <v>0.75125556205224442</v>
      </c>
      <c r="M165">
        <f>IF($A165="","",VLOOKUP($A165,[2]FishData!$B:$BF,50-1,FALSE))</f>
        <v>0.4</v>
      </c>
      <c r="N165">
        <f>IF($M165="","",$M165/公式!$C$15)</f>
        <v>0.30039525812807577</v>
      </c>
      <c r="O165">
        <f t="shared" si="34"/>
        <v>0</v>
      </c>
      <c r="P165">
        <f t="shared" si="35"/>
        <v>0.74</v>
      </c>
      <c r="Q165">
        <f>IF($A165="","",公式!$C$23)</f>
        <v>0</v>
      </c>
      <c r="R165">
        <f>IF($A165="","",公式!$D$23)</f>
        <v>0.2</v>
      </c>
      <c r="S165">
        <f>IF($A165="","",公式!$C$22)</f>
        <v>0</v>
      </c>
      <c r="T165">
        <f>IF($A165="","",公式!$D$22)</f>
        <v>0.15</v>
      </c>
      <c r="U165">
        <f>IF($A165="","",公式!$C$21)</f>
        <v>0</v>
      </c>
      <c r="V165">
        <f>IF($A165="","",公式!$D$21)</f>
        <v>0.15</v>
      </c>
      <c r="W165">
        <f>IF($A165="","",公式!$C$20)</f>
        <v>0</v>
      </c>
      <c r="X165">
        <f>IF($A165="","",公式!$D$20+公式!$E$20*公式!$F$20)</f>
        <v>0.12000000000000001</v>
      </c>
      <c r="Y165">
        <f>IF($A165="","",公式!$C$19)</f>
        <v>0</v>
      </c>
      <c r="Z165">
        <f>IF($A165="","",公式!$D$19+公式!$E$19*公式!$F$19)</f>
        <v>0.12000000000000001</v>
      </c>
      <c r="AA165">
        <f>IF($A165="","",VLOOKUP($A165,[2]FishData!$B:$BF,57-1,FALSE))</f>
        <v>2</v>
      </c>
      <c r="AB165">
        <f>IF($A165="","",VLOOKUP($A165,[2]FishData!$B:$BF,58-1,FALSE))</f>
        <v>2</v>
      </c>
    </row>
    <row r="166" spans="1:28">
      <c r="A166" t="str">
        <f>IF([2]FishData!B165="","",[2]FishData!B165)</f>
        <v>painEgg_01_06</v>
      </c>
      <c r="B166" t="str">
        <f>IF($A166="","",VLOOKUP(A166,[3]Sheet1!$A:$B,2,FALSE))</f>
        <v>干瘪的易拉罐</v>
      </c>
      <c r="C166">
        <f t="shared" si="24"/>
        <v>108</v>
      </c>
      <c r="D166" s="1">
        <f t="shared" si="25"/>
        <v>1.08</v>
      </c>
      <c r="E166" s="1">
        <f t="shared" si="26"/>
        <v>0.72</v>
      </c>
      <c r="F166" s="1">
        <f t="shared" si="27"/>
        <v>1.8</v>
      </c>
      <c r="G166" s="2">
        <f t="shared" si="28"/>
        <v>1.0820647294180046</v>
      </c>
      <c r="H166" s="2">
        <f t="shared" si="29"/>
        <v>0.72094861950738176</v>
      </c>
      <c r="I166" s="2">
        <f t="shared" si="30"/>
        <v>1.8030133489253863</v>
      </c>
      <c r="J166" s="2">
        <f t="shared" si="31"/>
        <v>2.500890216222857</v>
      </c>
      <c r="K166">
        <f t="shared" si="32"/>
        <v>0.18023715487684544</v>
      </c>
      <c r="L166">
        <f t="shared" si="33"/>
        <v>0.45075333723134658</v>
      </c>
      <c r="M166">
        <f>IF($A166="","",VLOOKUP($A166,[2]FishData!$B:$BF,50-1,FALSE))</f>
        <v>0.24</v>
      </c>
      <c r="N166">
        <f>IF($M166="","",$M166/公式!$C$15)</f>
        <v>0.18023715487684544</v>
      </c>
      <c r="O166">
        <f t="shared" si="34"/>
        <v>0</v>
      </c>
      <c r="P166">
        <f t="shared" si="35"/>
        <v>0.74</v>
      </c>
      <c r="Q166">
        <f>IF($A166="","",公式!$C$23)</f>
        <v>0</v>
      </c>
      <c r="R166">
        <f>IF($A166="","",公式!$D$23)</f>
        <v>0.2</v>
      </c>
      <c r="S166">
        <f>IF($A166="","",公式!$C$22)</f>
        <v>0</v>
      </c>
      <c r="T166">
        <f>IF($A166="","",公式!$D$22)</f>
        <v>0.15</v>
      </c>
      <c r="U166">
        <f>IF($A166="","",公式!$C$21)</f>
        <v>0</v>
      </c>
      <c r="V166">
        <f>IF($A166="","",公式!$D$21)</f>
        <v>0.15</v>
      </c>
      <c r="W166">
        <f>IF($A166="","",公式!$C$20)</f>
        <v>0</v>
      </c>
      <c r="X166">
        <f>IF($A166="","",公式!$D$20+公式!$E$20*公式!$F$20)</f>
        <v>0.12000000000000001</v>
      </c>
      <c r="Y166">
        <f>IF($A166="","",公式!$C$19)</f>
        <v>0</v>
      </c>
      <c r="Z166">
        <f>IF($A166="","",公式!$D$19+公式!$E$19*公式!$F$19)</f>
        <v>0.12000000000000001</v>
      </c>
      <c r="AA166">
        <f>IF($A166="","",VLOOKUP($A166,[2]FishData!$B:$BF,57-1,FALSE))</f>
        <v>2</v>
      </c>
      <c r="AB166">
        <f>IF($A166="","",VLOOKUP($A166,[2]FishData!$B:$BF,58-1,FALSE))</f>
        <v>2</v>
      </c>
    </row>
    <row r="167" spans="1:28">
      <c r="A167" t="str">
        <f>IF([2]FishData!B166="","",[2]FishData!B166)</f>
        <v>painEgg_02_06</v>
      </c>
      <c r="B167" t="str">
        <f>IF($A167="","",VLOOKUP(A167,[3]Sheet1!$A:$B,2,FALSE))</f>
        <v>破旧的鞋子</v>
      </c>
      <c r="C167">
        <f t="shared" si="24"/>
        <v>180</v>
      </c>
      <c r="D167" s="1">
        <f t="shared" si="25"/>
        <v>1.8</v>
      </c>
      <c r="E167" s="1">
        <f t="shared" si="26"/>
        <v>1.2</v>
      </c>
      <c r="F167" s="1">
        <f t="shared" si="27"/>
        <v>3.01</v>
      </c>
      <c r="G167" s="2">
        <f t="shared" si="28"/>
        <v>1.8034412156966746</v>
      </c>
      <c r="H167" s="2">
        <f t="shared" si="29"/>
        <v>1.2015810325123031</v>
      </c>
      <c r="I167" s="2">
        <f t="shared" si="30"/>
        <v>3.0050222482089777</v>
      </c>
      <c r="J167" s="2">
        <f t="shared" si="31"/>
        <v>2.500890216222857</v>
      </c>
      <c r="K167">
        <f t="shared" si="32"/>
        <v>0.30039525812807577</v>
      </c>
      <c r="L167">
        <f t="shared" si="33"/>
        <v>0.75125556205224442</v>
      </c>
      <c r="M167">
        <f>IF($A167="","",VLOOKUP($A167,[2]FishData!$B:$BF,50-1,FALSE))</f>
        <v>0.4</v>
      </c>
      <c r="N167">
        <f>IF($M167="","",$M167/公式!$C$15)</f>
        <v>0.30039525812807577</v>
      </c>
      <c r="O167">
        <f t="shared" si="34"/>
        <v>0</v>
      </c>
      <c r="P167">
        <f t="shared" si="35"/>
        <v>0.74</v>
      </c>
      <c r="Q167">
        <f>IF($A167="","",公式!$C$23)</f>
        <v>0</v>
      </c>
      <c r="R167">
        <f>IF($A167="","",公式!$D$23)</f>
        <v>0.2</v>
      </c>
      <c r="S167">
        <f>IF($A167="","",公式!$C$22)</f>
        <v>0</v>
      </c>
      <c r="T167">
        <f>IF($A167="","",公式!$D$22)</f>
        <v>0.15</v>
      </c>
      <c r="U167">
        <f>IF($A167="","",公式!$C$21)</f>
        <v>0</v>
      </c>
      <c r="V167">
        <f>IF($A167="","",公式!$D$21)</f>
        <v>0.15</v>
      </c>
      <c r="W167">
        <f>IF($A167="","",公式!$C$20)</f>
        <v>0</v>
      </c>
      <c r="X167">
        <f>IF($A167="","",公式!$D$20+公式!$E$20*公式!$F$20)</f>
        <v>0.12000000000000001</v>
      </c>
      <c r="Y167">
        <f>IF($A167="","",公式!$C$19)</f>
        <v>0</v>
      </c>
      <c r="Z167">
        <f>IF($A167="","",公式!$D$19+公式!$E$19*公式!$F$19)</f>
        <v>0.12000000000000001</v>
      </c>
      <c r="AA167">
        <f>IF($A167="","",VLOOKUP($A167,[2]FishData!$B:$BF,57-1,FALSE))</f>
        <v>2</v>
      </c>
      <c r="AB167">
        <f>IF($A167="","",VLOOKUP($A167,[2]FishData!$B:$BF,58-1,FALSE))</f>
        <v>2</v>
      </c>
    </row>
    <row r="168" spans="1:28">
      <c r="A168" t="str">
        <f>IF([2]FishData!B167="","",[2]FishData!B167)</f>
        <v>painEgg_01_07</v>
      </c>
      <c r="B168" t="str">
        <f>IF($A168="","",VLOOKUP(A168,[3]Sheet1!$A:$B,2,FALSE))</f>
        <v>干瘪的易拉罐</v>
      </c>
      <c r="C168">
        <f t="shared" si="24"/>
        <v>108</v>
      </c>
      <c r="D168" s="1">
        <f t="shared" si="25"/>
        <v>1.08</v>
      </c>
      <c r="E168" s="1">
        <f t="shared" si="26"/>
        <v>0.72</v>
      </c>
      <c r="F168" s="1">
        <f t="shared" si="27"/>
        <v>1.8</v>
      </c>
      <c r="G168" s="2">
        <f t="shared" si="28"/>
        <v>1.0820647294180046</v>
      </c>
      <c r="H168" s="2">
        <f t="shared" si="29"/>
        <v>0.72094861950738176</v>
      </c>
      <c r="I168" s="2">
        <f t="shared" si="30"/>
        <v>1.8030133489253863</v>
      </c>
      <c r="J168" s="2">
        <f t="shared" si="31"/>
        <v>2.500890216222857</v>
      </c>
      <c r="K168">
        <f t="shared" si="32"/>
        <v>0.18023715487684544</v>
      </c>
      <c r="L168">
        <f t="shared" si="33"/>
        <v>0.45075333723134658</v>
      </c>
      <c r="M168">
        <f>IF($A168="","",VLOOKUP($A168,[2]FishData!$B:$BF,50-1,FALSE))</f>
        <v>0.24</v>
      </c>
      <c r="N168">
        <f>IF($M168="","",$M168/公式!$C$15)</f>
        <v>0.18023715487684544</v>
      </c>
      <c r="O168">
        <f t="shared" si="34"/>
        <v>0</v>
      </c>
      <c r="P168">
        <f t="shared" si="35"/>
        <v>0.74</v>
      </c>
      <c r="Q168">
        <f>IF($A168="","",公式!$C$23)</f>
        <v>0</v>
      </c>
      <c r="R168">
        <f>IF($A168="","",公式!$D$23)</f>
        <v>0.2</v>
      </c>
      <c r="S168">
        <f>IF($A168="","",公式!$C$22)</f>
        <v>0</v>
      </c>
      <c r="T168">
        <f>IF($A168="","",公式!$D$22)</f>
        <v>0.15</v>
      </c>
      <c r="U168">
        <f>IF($A168="","",公式!$C$21)</f>
        <v>0</v>
      </c>
      <c r="V168">
        <f>IF($A168="","",公式!$D$21)</f>
        <v>0.15</v>
      </c>
      <c r="W168">
        <f>IF($A168="","",公式!$C$20)</f>
        <v>0</v>
      </c>
      <c r="X168">
        <f>IF($A168="","",公式!$D$20+公式!$E$20*公式!$F$20)</f>
        <v>0.12000000000000001</v>
      </c>
      <c r="Y168">
        <f>IF($A168="","",公式!$C$19)</f>
        <v>0</v>
      </c>
      <c r="Z168">
        <f>IF($A168="","",公式!$D$19+公式!$E$19*公式!$F$19)</f>
        <v>0.12000000000000001</v>
      </c>
      <c r="AA168">
        <f>IF($A168="","",VLOOKUP($A168,[2]FishData!$B:$BF,57-1,FALSE))</f>
        <v>2</v>
      </c>
      <c r="AB168">
        <f>IF($A168="","",VLOOKUP($A168,[2]FishData!$B:$BF,58-1,FALSE))</f>
        <v>2</v>
      </c>
    </row>
    <row r="169" spans="1:28">
      <c r="A169" t="str">
        <f>IF([2]FishData!B168="","",[2]FishData!B168)</f>
        <v>painEgg_02_07</v>
      </c>
      <c r="B169" t="str">
        <f>IF($A169="","",VLOOKUP(A169,[3]Sheet1!$A:$B,2,FALSE))</f>
        <v>破旧的鞋子</v>
      </c>
      <c r="C169">
        <f t="shared" si="24"/>
        <v>180</v>
      </c>
      <c r="D169" s="1">
        <f t="shared" si="25"/>
        <v>1.8</v>
      </c>
      <c r="E169" s="1">
        <f t="shared" si="26"/>
        <v>1.2</v>
      </c>
      <c r="F169" s="1">
        <f t="shared" si="27"/>
        <v>3.01</v>
      </c>
      <c r="G169" s="2">
        <f t="shared" si="28"/>
        <v>1.8034412156966746</v>
      </c>
      <c r="H169" s="2">
        <f t="shared" si="29"/>
        <v>1.2015810325123031</v>
      </c>
      <c r="I169" s="2">
        <f t="shared" si="30"/>
        <v>3.0050222482089777</v>
      </c>
      <c r="J169" s="2">
        <f t="shared" si="31"/>
        <v>2.500890216222857</v>
      </c>
      <c r="K169">
        <f t="shared" si="32"/>
        <v>0.30039525812807577</v>
      </c>
      <c r="L169">
        <f t="shared" si="33"/>
        <v>0.75125556205224442</v>
      </c>
      <c r="M169">
        <f>IF($A169="","",VLOOKUP($A169,[2]FishData!$B:$BF,50-1,FALSE))</f>
        <v>0.4</v>
      </c>
      <c r="N169">
        <f>IF($M169="","",$M169/公式!$C$15)</f>
        <v>0.30039525812807577</v>
      </c>
      <c r="O169">
        <f t="shared" si="34"/>
        <v>0</v>
      </c>
      <c r="P169">
        <f t="shared" si="35"/>
        <v>0.74</v>
      </c>
      <c r="Q169">
        <f>IF($A169="","",公式!$C$23)</f>
        <v>0</v>
      </c>
      <c r="R169">
        <f>IF($A169="","",公式!$D$23)</f>
        <v>0.2</v>
      </c>
      <c r="S169">
        <f>IF($A169="","",公式!$C$22)</f>
        <v>0</v>
      </c>
      <c r="T169">
        <f>IF($A169="","",公式!$D$22)</f>
        <v>0.15</v>
      </c>
      <c r="U169">
        <f>IF($A169="","",公式!$C$21)</f>
        <v>0</v>
      </c>
      <c r="V169">
        <f>IF($A169="","",公式!$D$21)</f>
        <v>0.15</v>
      </c>
      <c r="W169">
        <f>IF($A169="","",公式!$C$20)</f>
        <v>0</v>
      </c>
      <c r="X169">
        <f>IF($A169="","",公式!$D$20+公式!$E$20*公式!$F$20)</f>
        <v>0.12000000000000001</v>
      </c>
      <c r="Y169">
        <f>IF($A169="","",公式!$C$19)</f>
        <v>0</v>
      </c>
      <c r="Z169">
        <f>IF($A169="","",公式!$D$19+公式!$E$19*公式!$F$19)</f>
        <v>0.12000000000000001</v>
      </c>
      <c r="AA169">
        <f>IF($A169="","",VLOOKUP($A169,[2]FishData!$B:$BF,57-1,FALSE))</f>
        <v>2</v>
      </c>
      <c r="AB169">
        <f>IF($A169="","",VLOOKUP($A169,[2]FishData!$B:$BF,58-1,FALSE))</f>
        <v>2</v>
      </c>
    </row>
    <row r="170" spans="1:28">
      <c r="A170" t="str">
        <f>IF([2]FishData!B169="","",[2]FishData!B169)</f>
        <v>painEgg_01_08</v>
      </c>
      <c r="B170" t="str">
        <f>IF($A170="","",VLOOKUP(A170,[3]Sheet1!$A:$B,2,FALSE))</f>
        <v>干瘪的易拉罐</v>
      </c>
      <c r="C170">
        <f t="shared" si="24"/>
        <v>108</v>
      </c>
      <c r="D170" s="1">
        <f t="shared" si="25"/>
        <v>1.08</v>
      </c>
      <c r="E170" s="1">
        <f t="shared" si="26"/>
        <v>0.72</v>
      </c>
      <c r="F170" s="1">
        <f t="shared" si="27"/>
        <v>1.8</v>
      </c>
      <c r="G170" s="2">
        <f t="shared" si="28"/>
        <v>1.0820647294180046</v>
      </c>
      <c r="H170" s="2">
        <f t="shared" si="29"/>
        <v>0.72094861950738176</v>
      </c>
      <c r="I170" s="2">
        <f t="shared" si="30"/>
        <v>1.8030133489253863</v>
      </c>
      <c r="J170" s="2">
        <f t="shared" si="31"/>
        <v>2.500890216222857</v>
      </c>
      <c r="K170">
        <f t="shared" si="32"/>
        <v>0.18023715487684544</v>
      </c>
      <c r="L170">
        <f t="shared" si="33"/>
        <v>0.45075333723134658</v>
      </c>
      <c r="M170">
        <f>IF($A170="","",VLOOKUP($A170,[2]FishData!$B:$BF,50-1,FALSE))</f>
        <v>0.24</v>
      </c>
      <c r="N170">
        <f>IF($M170="","",$M170/公式!$C$15)</f>
        <v>0.18023715487684544</v>
      </c>
      <c r="O170">
        <f t="shared" si="34"/>
        <v>0</v>
      </c>
      <c r="P170">
        <f t="shared" si="35"/>
        <v>0.74</v>
      </c>
      <c r="Q170">
        <f>IF($A170="","",公式!$C$23)</f>
        <v>0</v>
      </c>
      <c r="R170">
        <f>IF($A170="","",公式!$D$23)</f>
        <v>0.2</v>
      </c>
      <c r="S170">
        <f>IF($A170="","",公式!$C$22)</f>
        <v>0</v>
      </c>
      <c r="T170">
        <f>IF($A170="","",公式!$D$22)</f>
        <v>0.15</v>
      </c>
      <c r="U170">
        <f>IF($A170="","",公式!$C$21)</f>
        <v>0</v>
      </c>
      <c r="V170">
        <f>IF($A170="","",公式!$D$21)</f>
        <v>0.15</v>
      </c>
      <c r="W170">
        <f>IF($A170="","",公式!$C$20)</f>
        <v>0</v>
      </c>
      <c r="X170">
        <f>IF($A170="","",公式!$D$20+公式!$E$20*公式!$F$20)</f>
        <v>0.12000000000000001</v>
      </c>
      <c r="Y170">
        <f>IF($A170="","",公式!$C$19)</f>
        <v>0</v>
      </c>
      <c r="Z170">
        <f>IF($A170="","",公式!$D$19+公式!$E$19*公式!$F$19)</f>
        <v>0.12000000000000001</v>
      </c>
      <c r="AA170">
        <f>IF($A170="","",VLOOKUP($A170,[2]FishData!$B:$BF,57-1,FALSE))</f>
        <v>2</v>
      </c>
      <c r="AB170">
        <f>IF($A170="","",VLOOKUP($A170,[2]FishData!$B:$BF,58-1,FALSE))</f>
        <v>2</v>
      </c>
    </row>
    <row r="171" spans="1:28">
      <c r="A171" t="str">
        <f>IF([2]FishData!B170="","",[2]FishData!B170)</f>
        <v>painEgg_02_08</v>
      </c>
      <c r="B171" t="str">
        <f>IF($A171="","",VLOOKUP(A171,[3]Sheet1!$A:$B,2,FALSE))</f>
        <v>破旧的鞋子</v>
      </c>
      <c r="C171">
        <f t="shared" si="24"/>
        <v>180</v>
      </c>
      <c r="D171" s="1">
        <f t="shared" si="25"/>
        <v>1.8</v>
      </c>
      <c r="E171" s="1">
        <f t="shared" si="26"/>
        <v>1.2</v>
      </c>
      <c r="F171" s="1">
        <f t="shared" si="27"/>
        <v>3.01</v>
      </c>
      <c r="G171" s="2">
        <f t="shared" si="28"/>
        <v>1.8034412156966746</v>
      </c>
      <c r="H171" s="2">
        <f t="shared" si="29"/>
        <v>1.2015810325123031</v>
      </c>
      <c r="I171" s="2">
        <f t="shared" si="30"/>
        <v>3.0050222482089777</v>
      </c>
      <c r="J171" s="2">
        <f t="shared" si="31"/>
        <v>2.500890216222857</v>
      </c>
      <c r="K171">
        <f t="shared" si="32"/>
        <v>0.30039525812807577</v>
      </c>
      <c r="L171">
        <f t="shared" si="33"/>
        <v>0.75125556205224442</v>
      </c>
      <c r="M171">
        <f>IF($A171="","",VLOOKUP($A171,[2]FishData!$B:$BF,50-1,FALSE))</f>
        <v>0.4</v>
      </c>
      <c r="N171">
        <f>IF($M171="","",$M171/公式!$C$15)</f>
        <v>0.30039525812807577</v>
      </c>
      <c r="O171">
        <f t="shared" si="34"/>
        <v>0</v>
      </c>
      <c r="P171">
        <f t="shared" si="35"/>
        <v>0.74</v>
      </c>
      <c r="Q171">
        <f>IF($A171="","",公式!$C$23)</f>
        <v>0</v>
      </c>
      <c r="R171">
        <f>IF($A171="","",公式!$D$23)</f>
        <v>0.2</v>
      </c>
      <c r="S171">
        <f>IF($A171="","",公式!$C$22)</f>
        <v>0</v>
      </c>
      <c r="T171">
        <f>IF($A171="","",公式!$D$22)</f>
        <v>0.15</v>
      </c>
      <c r="U171">
        <f>IF($A171="","",公式!$C$21)</f>
        <v>0</v>
      </c>
      <c r="V171">
        <f>IF($A171="","",公式!$D$21)</f>
        <v>0.15</v>
      </c>
      <c r="W171">
        <f>IF($A171="","",公式!$C$20)</f>
        <v>0</v>
      </c>
      <c r="X171">
        <f>IF($A171="","",公式!$D$20+公式!$E$20*公式!$F$20)</f>
        <v>0.12000000000000001</v>
      </c>
      <c r="Y171">
        <f>IF($A171="","",公式!$C$19)</f>
        <v>0</v>
      </c>
      <c r="Z171">
        <f>IF($A171="","",公式!$D$19+公式!$E$19*公式!$F$19)</f>
        <v>0.12000000000000001</v>
      </c>
      <c r="AA171">
        <f>IF($A171="","",VLOOKUP($A171,[2]FishData!$B:$BF,57-1,FALSE))</f>
        <v>2</v>
      </c>
      <c r="AB171">
        <f>IF($A171="","",VLOOKUP($A171,[2]FishData!$B:$BF,58-1,FALSE))</f>
        <v>2</v>
      </c>
    </row>
    <row r="172" spans="1:28">
      <c r="A172" t="str">
        <f>IF([2]FishData!B171="","",[2]FishData!B171)</f>
        <v>painEgg_01_09</v>
      </c>
      <c r="B172" t="str">
        <f>IF($A172="","",VLOOKUP(A172,[3]Sheet1!$A:$B,2,FALSE))</f>
        <v>干瘪的易拉罐</v>
      </c>
      <c r="C172">
        <f t="shared" si="24"/>
        <v>108</v>
      </c>
      <c r="D172" s="1">
        <f t="shared" si="25"/>
        <v>1.08</v>
      </c>
      <c r="E172" s="1">
        <f t="shared" si="26"/>
        <v>0.72</v>
      </c>
      <c r="F172" s="1">
        <f t="shared" si="27"/>
        <v>1.8</v>
      </c>
      <c r="G172" s="2">
        <f t="shared" si="28"/>
        <v>1.0820647294180046</v>
      </c>
      <c r="H172" s="2">
        <f t="shared" si="29"/>
        <v>0.72094861950738176</v>
      </c>
      <c r="I172" s="2">
        <f t="shared" si="30"/>
        <v>1.8030133489253863</v>
      </c>
      <c r="J172" s="2">
        <f t="shared" si="31"/>
        <v>2.500890216222857</v>
      </c>
      <c r="K172">
        <f t="shared" si="32"/>
        <v>0.18023715487684544</v>
      </c>
      <c r="L172">
        <f t="shared" si="33"/>
        <v>0.45075333723134658</v>
      </c>
      <c r="M172">
        <f>IF($A172="","",VLOOKUP($A172,[2]FishData!$B:$BF,50-1,FALSE))</f>
        <v>0.24</v>
      </c>
      <c r="N172">
        <f>IF($M172="","",$M172/公式!$C$15)</f>
        <v>0.18023715487684544</v>
      </c>
      <c r="O172">
        <f t="shared" si="34"/>
        <v>0</v>
      </c>
      <c r="P172">
        <f t="shared" si="35"/>
        <v>0.74</v>
      </c>
      <c r="Q172">
        <f>IF($A172="","",公式!$C$23)</f>
        <v>0</v>
      </c>
      <c r="R172">
        <f>IF($A172="","",公式!$D$23)</f>
        <v>0.2</v>
      </c>
      <c r="S172">
        <f>IF($A172="","",公式!$C$22)</f>
        <v>0</v>
      </c>
      <c r="T172">
        <f>IF($A172="","",公式!$D$22)</f>
        <v>0.15</v>
      </c>
      <c r="U172">
        <f>IF($A172="","",公式!$C$21)</f>
        <v>0</v>
      </c>
      <c r="V172">
        <f>IF($A172="","",公式!$D$21)</f>
        <v>0.15</v>
      </c>
      <c r="W172">
        <f>IF($A172="","",公式!$C$20)</f>
        <v>0</v>
      </c>
      <c r="X172">
        <f>IF($A172="","",公式!$D$20+公式!$E$20*公式!$F$20)</f>
        <v>0.12000000000000001</v>
      </c>
      <c r="Y172">
        <f>IF($A172="","",公式!$C$19)</f>
        <v>0</v>
      </c>
      <c r="Z172">
        <f>IF($A172="","",公式!$D$19+公式!$E$19*公式!$F$19)</f>
        <v>0.12000000000000001</v>
      </c>
      <c r="AA172">
        <f>IF($A172="","",VLOOKUP($A172,[2]FishData!$B:$BF,57-1,FALSE))</f>
        <v>2</v>
      </c>
      <c r="AB172">
        <f>IF($A172="","",VLOOKUP($A172,[2]FishData!$B:$BF,58-1,FALSE))</f>
        <v>2</v>
      </c>
    </row>
    <row r="173" spans="1:28">
      <c r="A173" t="str">
        <f>IF([2]FishData!B172="","",[2]FishData!B172)</f>
        <v>painEgg_02_09</v>
      </c>
      <c r="B173" t="str">
        <f>IF($A173="","",VLOOKUP(A173,[3]Sheet1!$A:$B,2,FALSE))</f>
        <v>破旧的鞋子</v>
      </c>
      <c r="C173">
        <f t="shared" si="24"/>
        <v>180</v>
      </c>
      <c r="D173" s="1">
        <f t="shared" si="25"/>
        <v>1.8</v>
      </c>
      <c r="E173" s="1">
        <f t="shared" si="26"/>
        <v>1.2</v>
      </c>
      <c r="F173" s="1">
        <f t="shared" si="27"/>
        <v>3.01</v>
      </c>
      <c r="G173" s="2">
        <f t="shared" si="28"/>
        <v>1.8034412156966746</v>
      </c>
      <c r="H173" s="2">
        <f t="shared" si="29"/>
        <v>1.2015810325123031</v>
      </c>
      <c r="I173" s="2">
        <f t="shared" si="30"/>
        <v>3.0050222482089777</v>
      </c>
      <c r="J173" s="2">
        <f t="shared" si="31"/>
        <v>2.500890216222857</v>
      </c>
      <c r="K173">
        <f t="shared" si="32"/>
        <v>0.30039525812807577</v>
      </c>
      <c r="L173">
        <f t="shared" si="33"/>
        <v>0.75125556205224442</v>
      </c>
      <c r="M173">
        <f>IF($A173="","",VLOOKUP($A173,[2]FishData!$B:$BF,50-1,FALSE))</f>
        <v>0.4</v>
      </c>
      <c r="N173">
        <f>IF($M173="","",$M173/公式!$C$15)</f>
        <v>0.30039525812807577</v>
      </c>
      <c r="O173">
        <f t="shared" si="34"/>
        <v>0</v>
      </c>
      <c r="P173">
        <f t="shared" si="35"/>
        <v>0.74</v>
      </c>
      <c r="Q173">
        <f>IF($A173="","",公式!$C$23)</f>
        <v>0</v>
      </c>
      <c r="R173">
        <f>IF($A173="","",公式!$D$23)</f>
        <v>0.2</v>
      </c>
      <c r="S173">
        <f>IF($A173="","",公式!$C$22)</f>
        <v>0</v>
      </c>
      <c r="T173">
        <f>IF($A173="","",公式!$D$22)</f>
        <v>0.15</v>
      </c>
      <c r="U173">
        <f>IF($A173="","",公式!$C$21)</f>
        <v>0</v>
      </c>
      <c r="V173">
        <f>IF($A173="","",公式!$D$21)</f>
        <v>0.15</v>
      </c>
      <c r="W173">
        <f>IF($A173="","",公式!$C$20)</f>
        <v>0</v>
      </c>
      <c r="X173">
        <f>IF($A173="","",公式!$D$20+公式!$E$20*公式!$F$20)</f>
        <v>0.12000000000000001</v>
      </c>
      <c r="Y173">
        <f>IF($A173="","",公式!$C$19)</f>
        <v>0</v>
      </c>
      <c r="Z173">
        <f>IF($A173="","",公式!$D$19+公式!$E$19*公式!$F$19)</f>
        <v>0.12000000000000001</v>
      </c>
      <c r="AA173">
        <f>IF($A173="","",VLOOKUP($A173,[2]FishData!$B:$BF,57-1,FALSE))</f>
        <v>2</v>
      </c>
      <c r="AB173">
        <f>IF($A173="","",VLOOKUP($A173,[2]FishData!$B:$BF,58-1,FALSE))</f>
        <v>2</v>
      </c>
    </row>
    <row r="174" spans="1:28">
      <c r="A174" t="str">
        <f>IF([2]FishData!B173="","",[2]FishData!B173)</f>
        <v/>
      </c>
      <c r="B174" t="str">
        <f>IF($A174="","",VLOOKUP(A174,[3]Sheet1!$A:$B,2,FALSE))</f>
        <v/>
      </c>
      <c r="C174" t="str">
        <f t="shared" si="24"/>
        <v/>
      </c>
      <c r="D174" s="1" t="str">
        <f t="shared" si="25"/>
        <v/>
      </c>
      <c r="E174" s="1" t="str">
        <f t="shared" si="26"/>
        <v/>
      </c>
      <c r="F174" s="1" t="str">
        <f t="shared" si="27"/>
        <v/>
      </c>
      <c r="G174" s="2" t="str">
        <f t="shared" si="28"/>
        <v/>
      </c>
      <c r="H174" s="2" t="str">
        <f t="shared" si="29"/>
        <v/>
      </c>
      <c r="I174" s="2" t="str">
        <f t="shared" si="30"/>
        <v/>
      </c>
      <c r="J174" s="2" t="str">
        <f t="shared" si="31"/>
        <v/>
      </c>
      <c r="K174" t="str">
        <f t="shared" si="32"/>
        <v/>
      </c>
      <c r="L174" t="str">
        <f t="shared" si="33"/>
        <v/>
      </c>
      <c r="M174" t="str">
        <f>IF($A174="","",VLOOKUP($A174,[2]FishData!$B:$BF,50-1,FALSE))</f>
        <v/>
      </c>
      <c r="N174" t="str">
        <f>IF($M174="","",$M174/公式!$C$15)</f>
        <v/>
      </c>
      <c r="O174" t="str">
        <f t="shared" si="34"/>
        <v/>
      </c>
      <c r="P174" t="str">
        <f t="shared" si="35"/>
        <v/>
      </c>
      <c r="Q174" t="str">
        <f>IF($A174="","",公式!$C$23)</f>
        <v/>
      </c>
      <c r="R174" t="str">
        <f>IF($A174="","",公式!$D$23)</f>
        <v/>
      </c>
      <c r="S174" t="str">
        <f>IF($A174="","",公式!$C$22)</f>
        <v/>
      </c>
      <c r="T174" t="str">
        <f>IF($A174="","",公式!$D$22)</f>
        <v/>
      </c>
      <c r="U174" t="str">
        <f>IF($A174="","",公式!$C$21)</f>
        <v/>
      </c>
      <c r="V174" t="str">
        <f>IF($A174="","",公式!$D$21)</f>
        <v/>
      </c>
      <c r="W174" t="str">
        <f>IF($A174="","",公式!$C$20)</f>
        <v/>
      </c>
      <c r="X174" t="str">
        <f>IF($A174="","",公式!$D$20+公式!$E$20*公式!$F$20)</f>
        <v/>
      </c>
      <c r="Y174" t="str">
        <f>IF($A174="","",公式!$C$19)</f>
        <v/>
      </c>
      <c r="Z174" t="str">
        <f>IF($A174="","",公式!$D$19+公式!$E$19*公式!$F$19)</f>
        <v/>
      </c>
      <c r="AA174" t="str">
        <f>IF($A174="","",VLOOKUP($A174,[2]FishData!$B:$BF,57-1,FALSE))</f>
        <v/>
      </c>
      <c r="AB174" t="str">
        <f>IF($A174="","",VLOOKUP($A174,[2]FishData!$B:$BF,58-1,FALSE))</f>
        <v/>
      </c>
    </row>
    <row r="175" spans="1:28">
      <c r="A175" t="str">
        <f>IF([2]FishData!B174="","",[2]FishData!B174)</f>
        <v/>
      </c>
      <c r="B175" t="str">
        <f>IF($A175="","",VLOOKUP(A175,[3]Sheet1!$A:$B,2,FALSE))</f>
        <v/>
      </c>
      <c r="D175" s="1" t="str">
        <f t="shared" si="25"/>
        <v/>
      </c>
      <c r="E175" s="1" t="str">
        <f t="shared" si="26"/>
        <v/>
      </c>
      <c r="F175" s="1" t="str">
        <f t="shared" si="27"/>
        <v/>
      </c>
      <c r="G175" s="2" t="str">
        <f t="shared" si="28"/>
        <v/>
      </c>
      <c r="H175" s="2" t="str">
        <f t="shared" si="29"/>
        <v/>
      </c>
      <c r="I175" s="2" t="str">
        <f t="shared" si="30"/>
        <v/>
      </c>
      <c r="J175" s="2" t="str">
        <f t="shared" si="31"/>
        <v/>
      </c>
      <c r="K175" t="str">
        <f t="shared" si="32"/>
        <v/>
      </c>
      <c r="L175" t="str">
        <f t="shared" si="33"/>
        <v/>
      </c>
      <c r="M175" t="str">
        <f>IF($A175="","",VLOOKUP($A175,[2]FishData!$B:$BF,50-1,FALSE))</f>
        <v/>
      </c>
      <c r="N175" t="str">
        <f>IF($M175="","",$M175/公式!$C$15)</f>
        <v/>
      </c>
      <c r="O175" t="str">
        <f t="shared" si="34"/>
        <v/>
      </c>
      <c r="P175" t="str">
        <f t="shared" si="35"/>
        <v/>
      </c>
      <c r="Q175" t="str">
        <f>IF($A175="","",公式!$C$23)</f>
        <v/>
      </c>
      <c r="R175" t="str">
        <f>IF($A175="","",公式!$D$23)</f>
        <v/>
      </c>
      <c r="S175" t="str">
        <f>IF($A175="","",公式!$C$22)</f>
        <v/>
      </c>
      <c r="T175" t="str">
        <f>IF($A175="","",公式!$D$22)</f>
        <v/>
      </c>
      <c r="U175" t="str">
        <f>IF($A175="","",公式!$C$21)</f>
        <v/>
      </c>
      <c r="V175" t="str">
        <f>IF($A175="","",公式!$D$21)</f>
        <v/>
      </c>
      <c r="W175" t="str">
        <f>IF($A175="","",公式!$C$20)</f>
        <v/>
      </c>
      <c r="X175" t="str">
        <f>IF($A175="","",公式!$D$20+公式!$E$20*公式!$F$20)</f>
        <v/>
      </c>
      <c r="Y175" t="str">
        <f>IF($A175="","",公式!$C$19)</f>
        <v/>
      </c>
      <c r="Z175" t="str">
        <f>IF($A175="","",公式!$D$19+公式!$E$19*公式!$F$19)</f>
        <v/>
      </c>
      <c r="AA175" t="str">
        <f>IF($A175="","",VLOOKUP($A175,[2]FishData!$B:$BF,57-1,FALSE))</f>
        <v/>
      </c>
      <c r="AB175" t="str">
        <f>IF($A175="","",VLOOKUP($A175,[2]FishData!$B:$BF,58-1,FALSE))</f>
        <v/>
      </c>
    </row>
    <row r="176" spans="1:28">
      <c r="A176" t="str">
        <f>IF([2]FishData!B175="","",[2]FishData!B175)</f>
        <v/>
      </c>
      <c r="B176" t="s">
        <v>73</v>
      </c>
      <c r="D176" s="1" t="str">
        <f t="shared" si="25"/>
        <v/>
      </c>
      <c r="E176" s="1" t="str">
        <f t="shared" si="26"/>
        <v/>
      </c>
      <c r="F176" s="1" t="str">
        <f t="shared" si="27"/>
        <v/>
      </c>
      <c r="G176" s="2" t="str">
        <f t="shared" si="28"/>
        <v/>
      </c>
      <c r="H176" s="2" t="str">
        <f t="shared" si="29"/>
        <v/>
      </c>
      <c r="I176" s="2" t="str">
        <f t="shared" si="30"/>
        <v/>
      </c>
      <c r="J176" s="2" t="str">
        <f t="shared" si="31"/>
        <v/>
      </c>
      <c r="K176" t="str">
        <f t="shared" si="32"/>
        <v/>
      </c>
      <c r="L176" t="str">
        <f t="shared" si="33"/>
        <v/>
      </c>
      <c r="M176" t="str">
        <f>IF($A176="","",VLOOKUP($A176,[2]FishData!$B:$BF,50-1,FALSE))</f>
        <v/>
      </c>
      <c r="N176" t="str">
        <f>IF($M176="","",$M176/公式!$C$15)</f>
        <v/>
      </c>
      <c r="O176" t="str">
        <f t="shared" si="34"/>
        <v/>
      </c>
      <c r="P176" t="str">
        <f t="shared" si="35"/>
        <v/>
      </c>
      <c r="Q176" t="str">
        <f>IF($A176="","",公式!$C$23)</f>
        <v/>
      </c>
      <c r="R176" t="str">
        <f>IF($A176="","",公式!$D$23)</f>
        <v/>
      </c>
      <c r="S176" t="str">
        <f>IF($A176="","",公式!$C$22)</f>
        <v/>
      </c>
      <c r="T176" t="str">
        <f>IF($A176="","",公式!$D$22)</f>
        <v/>
      </c>
      <c r="U176" t="str">
        <f>IF($A176="","",公式!$C$21)</f>
        <v/>
      </c>
      <c r="V176" t="str">
        <f>IF($A176="","",公式!$D$21)</f>
        <v/>
      </c>
      <c r="W176" t="str">
        <f>IF($A176="","",公式!$C$20)</f>
        <v/>
      </c>
      <c r="X176" t="str">
        <f>IF($A176="","",公式!$D$20+公式!$E$20*公式!$F$20)</f>
        <v/>
      </c>
      <c r="Y176" t="str">
        <f>IF($A176="","",公式!$C$19)</f>
        <v/>
      </c>
      <c r="Z176" t="str">
        <f>IF($A176="","",公式!$D$19+公式!$E$19*公式!$F$19)</f>
        <v/>
      </c>
      <c r="AA176" t="str">
        <f>IF($A176="","",VLOOKUP($A176,[2]FishData!$B:$BF,57-1,FALSE))</f>
        <v/>
      </c>
      <c r="AB176" t="str">
        <f>IF($A176="","",VLOOKUP($A176,[2]FishData!$B:$BF,58-1,FALSE))</f>
        <v/>
      </c>
    </row>
    <row r="177" spans="2:2">
      <c r="B177" t="s">
        <v>74</v>
      </c>
    </row>
    <row r="178" spans="2:2">
      <c r="B178" t="s">
        <v>75</v>
      </c>
    </row>
    <row r="179" spans="2:2">
      <c r="B179" t="s">
        <v>76</v>
      </c>
    </row>
    <row r="180" spans="2:2">
      <c r="B180" t="s">
        <v>77</v>
      </c>
    </row>
    <row r="181" spans="2:2">
      <c r="B181" t="s">
        <v>78</v>
      </c>
    </row>
    <row r="182" spans="2:2">
      <c r="B182" t="s">
        <v>79</v>
      </c>
    </row>
    <row r="183" spans="2:2">
      <c r="B183" t="s">
        <v>80</v>
      </c>
    </row>
  </sheetData>
  <phoneticPr fontId="1" type="noConversion"/>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4097" r:id="rId3" name="Button 1">
              <controlPr defaultSize="0" print="0" autoFill="0" autoPict="0" macro="[0]!按钮1_Click">
                <anchor moveWithCells="1" sizeWithCells="1">
                  <from>
                    <xdr:col>0</xdr:col>
                    <xdr:colOff>254000</xdr:colOff>
                    <xdr:row>175</xdr:row>
                    <xdr:rowOff>0</xdr:rowOff>
                  </from>
                  <to>
                    <xdr:col>0</xdr:col>
                    <xdr:colOff>1130300</xdr:colOff>
                    <xdr:row>176</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1:V25"/>
  <sheetViews>
    <sheetView workbookViewId="0">
      <selection activeCell="F41" sqref="F41"/>
    </sheetView>
  </sheetViews>
  <sheetFormatPr baseColWidth="10" defaultColWidth="8.83203125" defaultRowHeight="14" x14ac:dyDescent="0"/>
  <cols>
    <col min="1" max="1" width="9" customWidth="1"/>
  </cols>
  <sheetData>
    <row r="1" spans="2:22">
      <c r="B1" s="3" t="s">
        <v>56</v>
      </c>
      <c r="C1" s="3"/>
      <c r="D1" s="3"/>
      <c r="E1" s="3" t="s">
        <v>57</v>
      </c>
      <c r="F1" s="3"/>
      <c r="G1" s="3"/>
      <c r="H1" s="3" t="s">
        <v>58</v>
      </c>
      <c r="I1" s="3"/>
      <c r="J1" s="3"/>
      <c r="K1" s="3" t="s">
        <v>59</v>
      </c>
      <c r="L1" s="3"/>
      <c r="M1" s="3"/>
      <c r="N1" s="3" t="s">
        <v>60</v>
      </c>
      <c r="O1" s="3"/>
      <c r="P1" s="3"/>
      <c r="Q1" s="3" t="s">
        <v>61</v>
      </c>
      <c r="R1" s="3"/>
      <c r="S1" s="3"/>
      <c r="T1" s="3" t="s">
        <v>62</v>
      </c>
      <c r="U1" s="3"/>
      <c r="V1" s="3"/>
    </row>
    <row r="2" spans="2:22">
      <c r="B2" t="s">
        <v>63</v>
      </c>
      <c r="C2" t="s">
        <v>64</v>
      </c>
      <c r="D2" t="s">
        <v>65</v>
      </c>
      <c r="E2" t="s">
        <v>63</v>
      </c>
      <c r="F2" t="s">
        <v>64</v>
      </c>
      <c r="G2" t="s">
        <v>65</v>
      </c>
      <c r="H2" t="s">
        <v>63</v>
      </c>
      <c r="I2" t="s">
        <v>64</v>
      </c>
      <c r="J2" t="s">
        <v>65</v>
      </c>
      <c r="K2" t="s">
        <v>63</v>
      </c>
      <c r="L2" t="s">
        <v>64</v>
      </c>
      <c r="M2" t="s">
        <v>65</v>
      </c>
      <c r="N2" t="s">
        <v>63</v>
      </c>
      <c r="O2" t="s">
        <v>64</v>
      </c>
      <c r="P2" t="s">
        <v>65</v>
      </c>
      <c r="Q2" t="s">
        <v>63</v>
      </c>
      <c r="R2" t="s">
        <v>64</v>
      </c>
      <c r="S2" t="s">
        <v>65</v>
      </c>
      <c r="T2" t="s">
        <v>63</v>
      </c>
      <c r="U2" t="s">
        <v>64</v>
      </c>
      <c r="V2" t="s">
        <v>65</v>
      </c>
    </row>
    <row r="3" spans="2:22">
      <c r="B3">
        <v>2.2799999999999998</v>
      </c>
      <c r="C3" t="s">
        <v>66</v>
      </c>
      <c r="D3">
        <v>1</v>
      </c>
      <c r="E3">
        <v>0.59</v>
      </c>
      <c r="F3" t="s">
        <v>66</v>
      </c>
      <c r="G3">
        <v>2</v>
      </c>
      <c r="H3">
        <v>1.64</v>
      </c>
      <c r="I3" t="s">
        <v>67</v>
      </c>
      <c r="J3">
        <v>2</v>
      </c>
      <c r="K3">
        <v>1.03</v>
      </c>
      <c r="L3" t="s">
        <v>66</v>
      </c>
      <c r="M3">
        <v>1</v>
      </c>
      <c r="N3">
        <v>0.7</v>
      </c>
      <c r="O3" t="s">
        <v>66</v>
      </c>
      <c r="P3">
        <v>1</v>
      </c>
      <c r="Q3">
        <v>0.82</v>
      </c>
      <c r="R3" t="s">
        <v>66</v>
      </c>
      <c r="S3">
        <v>2</v>
      </c>
      <c r="T3">
        <v>2.37</v>
      </c>
      <c r="V3">
        <v>5</v>
      </c>
    </row>
    <row r="4" spans="2:22">
      <c r="B4">
        <v>2.3199999999999998</v>
      </c>
      <c r="C4" t="s">
        <v>66</v>
      </c>
      <c r="D4">
        <v>1</v>
      </c>
      <c r="E4">
        <v>0.65</v>
      </c>
      <c r="F4" t="s">
        <v>68</v>
      </c>
      <c r="G4">
        <v>2</v>
      </c>
      <c r="H4">
        <v>1.64</v>
      </c>
      <c r="I4" t="s">
        <v>67</v>
      </c>
      <c r="J4">
        <v>2</v>
      </c>
      <c r="K4">
        <v>1.1299999999999999</v>
      </c>
      <c r="L4" t="s">
        <v>68</v>
      </c>
      <c r="M4">
        <v>1</v>
      </c>
      <c r="N4">
        <v>0.85</v>
      </c>
      <c r="O4" t="s">
        <v>69</v>
      </c>
      <c r="P4">
        <v>1</v>
      </c>
    </row>
    <row r="5" spans="2:22">
      <c r="B5">
        <v>2.5099999999999998</v>
      </c>
      <c r="C5" t="s">
        <v>68</v>
      </c>
      <c r="D5">
        <v>1</v>
      </c>
      <c r="H5">
        <v>1.51</v>
      </c>
      <c r="I5" t="s">
        <v>66</v>
      </c>
      <c r="J5">
        <v>1</v>
      </c>
      <c r="K5">
        <v>1.35</v>
      </c>
      <c r="L5" t="s">
        <v>69</v>
      </c>
      <c r="M5">
        <v>1</v>
      </c>
      <c r="N5">
        <v>0.71</v>
      </c>
      <c r="O5" t="s">
        <v>66</v>
      </c>
      <c r="P5">
        <v>1</v>
      </c>
    </row>
    <row r="6" spans="2:22">
      <c r="B6">
        <v>2.77</v>
      </c>
      <c r="C6" t="s">
        <v>67</v>
      </c>
      <c r="D6">
        <v>1</v>
      </c>
      <c r="H6">
        <v>1.4</v>
      </c>
      <c r="I6" t="s">
        <v>66</v>
      </c>
      <c r="J6">
        <v>2</v>
      </c>
      <c r="K6">
        <v>1.17</v>
      </c>
      <c r="L6" t="s">
        <v>68</v>
      </c>
      <c r="M6">
        <v>1</v>
      </c>
      <c r="N6">
        <v>0.67</v>
      </c>
      <c r="O6" t="s">
        <v>66</v>
      </c>
      <c r="P6">
        <v>1</v>
      </c>
    </row>
    <row r="7" spans="2:22">
      <c r="B7">
        <v>2.37</v>
      </c>
      <c r="C7" t="s">
        <v>66</v>
      </c>
      <c r="D7">
        <v>1</v>
      </c>
      <c r="K7">
        <v>1.04</v>
      </c>
      <c r="L7" t="s">
        <v>66</v>
      </c>
      <c r="M7">
        <v>1</v>
      </c>
      <c r="N7">
        <v>0.66</v>
      </c>
      <c r="O7" t="s">
        <v>66</v>
      </c>
      <c r="P7">
        <v>1</v>
      </c>
    </row>
    <row r="8" spans="2:22">
      <c r="B8">
        <v>2.72</v>
      </c>
      <c r="C8" t="s">
        <v>67</v>
      </c>
      <c r="D8">
        <v>1</v>
      </c>
      <c r="K8">
        <v>1.1200000000000001</v>
      </c>
      <c r="L8" t="s">
        <v>66</v>
      </c>
      <c r="M8">
        <v>1</v>
      </c>
      <c r="N8">
        <v>0.78</v>
      </c>
      <c r="O8" t="s">
        <v>67</v>
      </c>
      <c r="P8">
        <v>1</v>
      </c>
    </row>
    <row r="9" spans="2:22">
      <c r="B9">
        <v>2.34</v>
      </c>
      <c r="C9" t="s">
        <v>66</v>
      </c>
      <c r="D9">
        <v>1</v>
      </c>
      <c r="K9">
        <v>1.1100000000000001</v>
      </c>
      <c r="L9" t="s">
        <v>66</v>
      </c>
      <c r="M9">
        <v>1</v>
      </c>
      <c r="N9">
        <v>0.77</v>
      </c>
      <c r="O9" t="s">
        <v>68</v>
      </c>
      <c r="P9">
        <v>1</v>
      </c>
    </row>
    <row r="10" spans="2:22">
      <c r="B10">
        <v>2.4700000000000002</v>
      </c>
      <c r="C10" t="s">
        <v>66</v>
      </c>
      <c r="D10">
        <v>1</v>
      </c>
      <c r="K10">
        <v>1.1399999999999999</v>
      </c>
      <c r="L10" t="s">
        <v>68</v>
      </c>
      <c r="M10">
        <v>1</v>
      </c>
      <c r="N10">
        <v>0.75</v>
      </c>
      <c r="O10" t="s">
        <v>68</v>
      </c>
      <c r="P10">
        <v>1</v>
      </c>
    </row>
    <row r="11" spans="2:22">
      <c r="B11">
        <v>2.35</v>
      </c>
      <c r="C11" t="s">
        <v>66</v>
      </c>
      <c r="D11">
        <v>1</v>
      </c>
      <c r="K11">
        <v>1.18</v>
      </c>
      <c r="L11" t="s">
        <v>68</v>
      </c>
      <c r="M11">
        <v>1</v>
      </c>
      <c r="N11">
        <v>0.69</v>
      </c>
      <c r="O11" t="s">
        <v>66</v>
      </c>
      <c r="P11">
        <v>1</v>
      </c>
    </row>
    <row r="12" spans="2:22">
      <c r="B12">
        <v>2.58</v>
      </c>
      <c r="C12" t="s">
        <v>68</v>
      </c>
      <c r="D12">
        <v>1</v>
      </c>
      <c r="K12">
        <v>1.3</v>
      </c>
      <c r="L12" t="s">
        <v>67</v>
      </c>
      <c r="M12">
        <v>1</v>
      </c>
      <c r="N12">
        <v>0.68</v>
      </c>
      <c r="O12" t="s">
        <v>66</v>
      </c>
      <c r="P12">
        <v>1</v>
      </c>
    </row>
    <row r="13" spans="2:22">
      <c r="B13">
        <v>2.64</v>
      </c>
      <c r="C13" t="s">
        <v>68</v>
      </c>
      <c r="D13">
        <v>1</v>
      </c>
      <c r="K13">
        <v>1.06</v>
      </c>
      <c r="L13" t="s">
        <v>66</v>
      </c>
      <c r="M13">
        <v>1</v>
      </c>
      <c r="N13">
        <v>0.75</v>
      </c>
      <c r="O13" t="s">
        <v>68</v>
      </c>
      <c r="P13">
        <v>1</v>
      </c>
    </row>
    <row r="14" spans="2:22">
      <c r="B14">
        <v>2.33</v>
      </c>
      <c r="C14" t="s">
        <v>66</v>
      </c>
      <c r="D14">
        <v>1</v>
      </c>
      <c r="K14">
        <v>1.08</v>
      </c>
      <c r="L14" t="s">
        <v>66</v>
      </c>
      <c r="M14">
        <v>1</v>
      </c>
      <c r="N14">
        <v>0.71</v>
      </c>
      <c r="O14" t="s">
        <v>66</v>
      </c>
      <c r="P14">
        <v>1</v>
      </c>
    </row>
    <row r="15" spans="2:22">
      <c r="B15">
        <v>2.64</v>
      </c>
      <c r="C15" t="s">
        <v>68</v>
      </c>
      <c r="D15">
        <v>1</v>
      </c>
      <c r="K15">
        <v>1.1399999999999999</v>
      </c>
      <c r="L15" t="s">
        <v>68</v>
      </c>
      <c r="M15">
        <v>1</v>
      </c>
      <c r="N15">
        <v>0.82</v>
      </c>
      <c r="O15" t="s">
        <v>67</v>
      </c>
      <c r="P15">
        <v>1</v>
      </c>
    </row>
    <row r="16" spans="2:22">
      <c r="K16">
        <v>1.07</v>
      </c>
      <c r="L16" t="s">
        <v>66</v>
      </c>
      <c r="M16">
        <v>1</v>
      </c>
    </row>
    <row r="17" spans="2:16">
      <c r="B17">
        <f>MAX(B3:B15)</f>
        <v>2.77</v>
      </c>
      <c r="C17">
        <v>3.6</v>
      </c>
      <c r="D17">
        <f>B17/C17</f>
        <v>0.76944444444444438</v>
      </c>
      <c r="K17">
        <v>1.18</v>
      </c>
      <c r="L17" t="s">
        <v>70</v>
      </c>
      <c r="M17">
        <v>1</v>
      </c>
    </row>
    <row r="18" spans="2:16">
      <c r="B18">
        <f>MIN(B3:B15)</f>
        <v>2.2799999999999998</v>
      </c>
      <c r="C18">
        <v>1.87</v>
      </c>
      <c r="D18">
        <f>B18/C18</f>
        <v>1.2192513368983955</v>
      </c>
      <c r="K18">
        <v>1.35</v>
      </c>
      <c r="L18" t="s">
        <v>71</v>
      </c>
      <c r="M18">
        <v>1</v>
      </c>
    </row>
    <row r="19" spans="2:16">
      <c r="B19">
        <f>B17-B18</f>
        <v>0.49000000000000021</v>
      </c>
      <c r="C19">
        <f>B19*100/173</f>
        <v>0.28323699421965332</v>
      </c>
      <c r="K19">
        <v>1.1000000000000001</v>
      </c>
      <c r="L19" t="s">
        <v>72</v>
      </c>
      <c r="M19">
        <v>1</v>
      </c>
    </row>
    <row r="20" spans="2:16">
      <c r="B20">
        <f>(B17-C18)/(C17-C18)</f>
        <v>0.52023121387283233</v>
      </c>
      <c r="C20">
        <f>B20-B21</f>
        <v>0.28323699421965332</v>
      </c>
    </row>
    <row r="21" spans="2:16">
      <c r="B21">
        <f>(B18-C18)/(C17-C18)</f>
        <v>0.23699421965317902</v>
      </c>
      <c r="K21">
        <f>MAX(K3:K19)</f>
        <v>1.35</v>
      </c>
      <c r="L21">
        <v>1.63</v>
      </c>
      <c r="M21">
        <f>K21/L21</f>
        <v>0.82822085889570563</v>
      </c>
      <c r="N21">
        <f>MAX(N3:N19)</f>
        <v>0.85</v>
      </c>
      <c r="O21">
        <v>1.05</v>
      </c>
      <c r="P21">
        <f>N21/O21</f>
        <v>0.80952380952380942</v>
      </c>
    </row>
    <row r="22" spans="2:16">
      <c r="K22">
        <f>MIN(K3:K19)</f>
        <v>1.03</v>
      </c>
      <c r="L22">
        <v>0.85</v>
      </c>
      <c r="M22">
        <f>K22/L22</f>
        <v>1.2117647058823531</v>
      </c>
      <c r="N22">
        <f>MIN(N3:N19)</f>
        <v>0.66</v>
      </c>
      <c r="O22">
        <v>0.55000000000000004</v>
      </c>
      <c r="P22">
        <f>N22/O22</f>
        <v>1.2</v>
      </c>
    </row>
    <row r="23" spans="2:16">
      <c r="K23">
        <f>K21-K22</f>
        <v>0.32000000000000006</v>
      </c>
      <c r="L23">
        <f>K23*100/78</f>
        <v>0.41025641025641035</v>
      </c>
      <c r="N23">
        <f>N21-N22</f>
        <v>0.18999999999999995</v>
      </c>
      <c r="O23">
        <f>N23*100/50</f>
        <v>0.37999999999999984</v>
      </c>
    </row>
    <row r="24" spans="2:16">
      <c r="K24">
        <f>(K21-L22)/(L21-L22)</f>
        <v>0.64102564102564119</v>
      </c>
      <c r="L24">
        <f>K24-K25</f>
        <v>0.41025641025641035</v>
      </c>
      <c r="N24">
        <f>(N21-O22)/(O21-O22)</f>
        <v>0.59999999999999987</v>
      </c>
      <c r="O24">
        <f>N24-N25</f>
        <v>0.37999999999999989</v>
      </c>
    </row>
    <row r="25" spans="2:16">
      <c r="K25">
        <f>(K22-L22)/(L21-L22)</f>
        <v>0.23076923076923087</v>
      </c>
      <c r="N25">
        <f>(N22-O22)/(O21-O22)</f>
        <v>0.21999999999999997</v>
      </c>
    </row>
  </sheetData>
  <mergeCells count="7">
    <mergeCell ref="T1:V1"/>
    <mergeCell ref="B1:D1"/>
    <mergeCell ref="E1:G1"/>
    <mergeCell ref="H1:J1"/>
    <mergeCell ref="K1:M1"/>
    <mergeCell ref="N1:P1"/>
    <mergeCell ref="Q1:S1"/>
  </mergeCells>
  <phoneticPr fontId="1" type="noConversion"/>
  <conditionalFormatting sqref="B3:B15">
    <cfRule type="cellIs" dxfId="1" priority="1" operator="equal">
      <formula>$B$18</formula>
    </cfRule>
    <cfRule type="cellIs" dxfId="0" priority="2" operator="equal">
      <formula>$B$17</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鱼重量</vt:lpstr>
      <vt:lpstr>公式</vt:lpstr>
      <vt:lpstr>数据</vt:lpstr>
      <vt:lpstr>18日实测</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dreamsummit</dc:creator>
  <cp:lastModifiedBy>autumn</cp:lastModifiedBy>
  <dcterms:created xsi:type="dcterms:W3CDTF">2016-01-15T03:49:28Z</dcterms:created>
  <dcterms:modified xsi:type="dcterms:W3CDTF">2016-03-05T03:14:35Z</dcterms:modified>
</cp:coreProperties>
</file>