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is\Documents\NumericsWSF\test\"/>
    </mc:Choice>
  </mc:AlternateContent>
  <bookViews>
    <workbookView xWindow="0" yWindow="0" windowWidth="25200" windowHeight="11760" activeTab="2"/>
  </bookViews>
  <sheets>
    <sheet name="Summary" sheetId="1" r:id="rId1"/>
    <sheet name="Interpolation" sheetId="2" r:id="rId2"/>
    <sheet name="LinAlg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3" l="1"/>
  <c r="F1" i="3" s="1"/>
  <c r="B5" i="1" s="1"/>
  <c r="F2" i="3" l="1"/>
  <c r="C5" i="1" s="1"/>
  <c r="B12" i="2"/>
  <c r="B11" i="2"/>
  <c r="B10" i="2"/>
  <c r="B9" i="2"/>
  <c r="B8" i="2"/>
  <c r="B7" i="2"/>
  <c r="B6" i="2"/>
  <c r="B5" i="2"/>
  <c r="B4" i="2"/>
  <c r="G16" i="2" a="1"/>
  <c r="B16" i="2" a="1"/>
  <c r="B13" i="3" a="1"/>
  <c r="B13" i="3" l="1"/>
  <c r="B14" i="3"/>
  <c r="B15" i="3"/>
  <c r="B16" i="3"/>
  <c r="B17" i="3"/>
  <c r="B18" i="3"/>
  <c r="G16" i="2"/>
  <c r="I16" i="2" s="1"/>
  <c r="G17" i="2"/>
  <c r="G18" i="2"/>
  <c r="I18" i="2" s="1"/>
  <c r="G19" i="2"/>
  <c r="I19" i="2" s="1"/>
  <c r="G20" i="2"/>
  <c r="I20" i="2" s="1"/>
  <c r="G21" i="2"/>
  <c r="I21" i="2" s="1"/>
  <c r="G22" i="2"/>
  <c r="I22" i="2" s="1"/>
  <c r="I17" i="2"/>
  <c r="B16" i="2"/>
  <c r="D16" i="2" s="1"/>
  <c r="B17" i="2"/>
  <c r="D17" i="2" s="1"/>
  <c r="B18" i="2"/>
  <c r="D18" i="2" s="1"/>
  <c r="B19" i="2"/>
  <c r="D19" i="2" s="1"/>
  <c r="B22" i="2"/>
  <c r="D22" i="2" s="1"/>
  <c r="B20" i="2"/>
  <c r="D20" i="2" s="1"/>
  <c r="B21" i="2"/>
  <c r="D21" i="2" s="1"/>
  <c r="F2" i="2" l="1"/>
  <c r="C4" i="1" s="1"/>
  <c r="C7" i="1" s="1"/>
  <c r="F1" i="2"/>
  <c r="B4" i="1" s="1"/>
  <c r="B7" i="1" s="1"/>
</calcChain>
</file>

<file path=xl/sharedStrings.xml><?xml version="1.0" encoding="utf-8"?>
<sst xmlns="http://schemas.openxmlformats.org/spreadsheetml/2006/main" count="28" uniqueCount="18">
  <si>
    <t>LINEAR</t>
  </si>
  <si>
    <t>Input</t>
  </si>
  <si>
    <t>Output</t>
  </si>
  <si>
    <t>Expected</t>
  </si>
  <si>
    <t>Test Pass</t>
  </si>
  <si>
    <t>tol</t>
  </si>
  <si>
    <t>CUBIC</t>
  </si>
  <si>
    <t>Passing</t>
  </si>
  <si>
    <t>Total</t>
  </si>
  <si>
    <t>Tests Summary</t>
  </si>
  <si>
    <t>Interpolation</t>
  </si>
  <si>
    <t>Module</t>
  </si>
  <si>
    <t>Solve</t>
  </si>
  <si>
    <t>A</t>
  </si>
  <si>
    <t>b</t>
  </si>
  <si>
    <t>x (solution)</t>
  </si>
  <si>
    <t>Test Result</t>
  </si>
  <si>
    <t>Linear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</si>
</sst>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0" fontId="2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21" sqref="E21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9</v>
      </c>
    </row>
    <row r="3" spans="1:3" x14ac:dyDescent="0.25">
      <c r="A3" s="1" t="s">
        <v>11</v>
      </c>
      <c r="B3" s="1" t="s">
        <v>7</v>
      </c>
      <c r="C3" s="1" t="s">
        <v>8</v>
      </c>
    </row>
    <row r="4" spans="1:3" x14ac:dyDescent="0.25">
      <c r="A4" t="s">
        <v>10</v>
      </c>
      <c r="B4">
        <f>Interpolation!F1</f>
        <v>14</v>
      </c>
      <c r="C4">
        <f>Interpolation!F2</f>
        <v>14</v>
      </c>
    </row>
    <row r="5" spans="1:3" x14ac:dyDescent="0.25">
      <c r="A5" t="s">
        <v>17</v>
      </c>
      <c r="B5">
        <f>LinAlg!F1</f>
        <v>1</v>
      </c>
      <c r="C5">
        <f>LinAlg!F2</f>
        <v>1</v>
      </c>
    </row>
    <row r="7" spans="1:3" x14ac:dyDescent="0.25">
      <c r="A7" t="s">
        <v>8</v>
      </c>
      <c r="B7">
        <f>SUM($B$4:B6)</f>
        <v>15</v>
      </c>
      <c r="C7">
        <f>SUM($C$4:C6)</f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37" sqref="E37"/>
    </sheetView>
  </sheetViews>
  <sheetFormatPr defaultRowHeight="15" x14ac:dyDescent="0.25"/>
  <cols>
    <col min="8" max="8" width="10.28515625" bestFit="1" customWidth="1"/>
  </cols>
  <sheetData>
    <row r="1" spans="1:9" x14ac:dyDescent="0.25">
      <c r="A1" t="s">
        <v>5</v>
      </c>
      <c r="B1" s="2">
        <v>9.9999999999999998E-13</v>
      </c>
      <c r="E1" t="s">
        <v>7</v>
      </c>
      <c r="F1">
        <f>COUNTIF(D16:D22,"=TRUE")+COUNTIF(I16:I22,"=TRUE")</f>
        <v>14</v>
      </c>
    </row>
    <row r="2" spans="1:9" x14ac:dyDescent="0.25">
      <c r="E2" t="s">
        <v>8</v>
      </c>
      <c r="F2">
        <f>COUNTA(D16:D22,I16:I22)</f>
        <v>14</v>
      </c>
    </row>
    <row r="3" spans="1:9" x14ac:dyDescent="0.25">
      <c r="A3" t="s">
        <v>1</v>
      </c>
    </row>
    <row r="4" spans="1:9" x14ac:dyDescent="0.25">
      <c r="A4">
        <v>1</v>
      </c>
      <c r="B4">
        <f t="shared" ref="B4:B12" si="0">SIN(A4)/A4</f>
        <v>0.8414709848078965</v>
      </c>
    </row>
    <row r="5" spans="1:9" x14ac:dyDescent="0.25">
      <c r="A5">
        <v>2</v>
      </c>
      <c r="B5">
        <f t="shared" si="0"/>
        <v>0.45464871341284085</v>
      </c>
    </row>
    <row r="6" spans="1:9" x14ac:dyDescent="0.25">
      <c r="A6">
        <v>3</v>
      </c>
      <c r="B6">
        <f t="shared" si="0"/>
        <v>4.7040002686622402E-2</v>
      </c>
    </row>
    <row r="7" spans="1:9" x14ac:dyDescent="0.25">
      <c r="A7">
        <v>4</v>
      </c>
      <c r="B7">
        <f t="shared" si="0"/>
        <v>-0.18920062382698205</v>
      </c>
    </row>
    <row r="8" spans="1:9" x14ac:dyDescent="0.25">
      <c r="A8">
        <v>5</v>
      </c>
      <c r="B8">
        <f t="shared" si="0"/>
        <v>-0.1917848549326277</v>
      </c>
    </row>
    <row r="9" spans="1:9" x14ac:dyDescent="0.25">
      <c r="A9">
        <v>6</v>
      </c>
      <c r="B9">
        <f t="shared" si="0"/>
        <v>-4.6569249699820979E-2</v>
      </c>
    </row>
    <row r="10" spans="1:9" x14ac:dyDescent="0.25">
      <c r="A10">
        <v>7</v>
      </c>
      <c r="B10">
        <f t="shared" si="0"/>
        <v>9.3855228388398437E-2</v>
      </c>
    </row>
    <row r="11" spans="1:9" x14ac:dyDescent="0.25">
      <c r="A11">
        <v>8</v>
      </c>
      <c r="B11">
        <f t="shared" si="0"/>
        <v>0.12366978082792272</v>
      </c>
    </row>
    <row r="12" spans="1:9" x14ac:dyDescent="0.25">
      <c r="A12">
        <v>9</v>
      </c>
      <c r="B12">
        <f t="shared" si="0"/>
        <v>4.579094280463962E-2</v>
      </c>
    </row>
    <row r="14" spans="1:9" x14ac:dyDescent="0.25">
      <c r="A14" s="1" t="s">
        <v>0</v>
      </c>
      <c r="F14" s="1" t="s">
        <v>6</v>
      </c>
    </row>
    <row r="15" spans="1:9" x14ac:dyDescent="0.25">
      <c r="A15" t="s">
        <v>2</v>
      </c>
      <c r="C15" t="s">
        <v>3</v>
      </c>
      <c r="D15" t="s">
        <v>4</v>
      </c>
      <c r="F15" t="s">
        <v>2</v>
      </c>
      <c r="H15" t="s">
        <v>3</v>
      </c>
      <c r="I15" t="s">
        <v>4</v>
      </c>
    </row>
    <row r="16" spans="1:9" x14ac:dyDescent="0.25">
      <c r="A16">
        <v>4</v>
      </c>
      <c r="B16">
        <f t="array" ref="B16:B22">_xll.NUM.INTERP.LINEAR($A$4:$A$12,$B$4:$B$12,A16:A22)</f>
        <v>-0.18920062382698205</v>
      </c>
      <c r="C16" s="3">
        <v>-0.189200623826982</v>
      </c>
      <c r="D16" t="b">
        <f t="shared" ref="D16:D22" si="1">ABS(B16-C16)&lt;$B$1</f>
        <v>1</v>
      </c>
      <c r="F16">
        <v>4</v>
      </c>
      <c r="G16">
        <f t="array" ref="G16:G22">_xll.NUM.INTERP.CUBIC(A4:A12,B4:B12,F16:F22)</f>
        <v>-0.18920062382698205</v>
      </c>
      <c r="H16" s="4">
        <v>-0.189200623826982</v>
      </c>
      <c r="I16" t="b">
        <f t="shared" ref="I16:I22" si="2">ABS(G16-H16)&lt;$B$1</f>
        <v>1</v>
      </c>
    </row>
    <row r="17" spans="1:9" x14ac:dyDescent="0.25">
      <c r="A17">
        <v>3.1415899999999999</v>
      </c>
      <c r="B17">
        <v>1.3590692378561177E-2</v>
      </c>
      <c r="C17" s="3">
        <v>1.3590692378561E-2</v>
      </c>
      <c r="D17" t="b">
        <f t="shared" si="1"/>
        <v>1</v>
      </c>
      <c r="F17">
        <v>3.1415899999999999</v>
      </c>
      <c r="G17">
        <v>-4.0292960501411151E-4</v>
      </c>
      <c r="H17" s="4">
        <v>-4.02929605014E-4</v>
      </c>
      <c r="I17" t="b">
        <f t="shared" si="2"/>
        <v>1</v>
      </c>
    </row>
    <row r="18" spans="1:9" x14ac:dyDescent="0.25">
      <c r="A18">
        <v>8.56</v>
      </c>
      <c r="B18">
        <v>8.0057631534884155E-2</v>
      </c>
      <c r="C18" s="3">
        <v>8.0057631534884002E-2</v>
      </c>
      <c r="D18" t="b">
        <f t="shared" si="1"/>
        <v>1</v>
      </c>
      <c r="F18">
        <v>8.56</v>
      </c>
      <c r="G18">
        <v>8.7690201405915547E-2</v>
      </c>
      <c r="H18" s="4">
        <v>8.7690201405916005E-2</v>
      </c>
      <c r="I18" t="b">
        <f t="shared" si="2"/>
        <v>1</v>
      </c>
    </row>
    <row r="19" spans="1:9" x14ac:dyDescent="0.25">
      <c r="A19">
        <v>1</v>
      </c>
      <c r="B19">
        <v>0.8414709848078965</v>
      </c>
      <c r="C19" s="3">
        <v>0.84147098480789695</v>
      </c>
      <c r="D19" t="b">
        <f t="shared" si="1"/>
        <v>1</v>
      </c>
      <c r="F19">
        <v>1</v>
      </c>
      <c r="G19">
        <v>0.8414709848078965</v>
      </c>
      <c r="H19" s="4">
        <v>0.84147098480789695</v>
      </c>
      <c r="I19" t="b">
        <f t="shared" si="2"/>
        <v>1</v>
      </c>
    </row>
    <row r="20" spans="1:9" x14ac:dyDescent="0.25">
      <c r="A20">
        <v>9</v>
      </c>
      <c r="B20">
        <v>4.579094280463962E-2</v>
      </c>
      <c r="C20" s="3">
        <v>4.5790942804640002E-2</v>
      </c>
      <c r="D20" t="b">
        <f t="shared" si="1"/>
        <v>1</v>
      </c>
      <c r="F20">
        <v>9</v>
      </c>
      <c r="G20">
        <v>4.579094280463962E-2</v>
      </c>
      <c r="H20" s="4">
        <v>4.5790942804640002E-2</v>
      </c>
      <c r="I20" t="b">
        <f t="shared" si="2"/>
        <v>1</v>
      </c>
    </row>
    <row r="21" spans="1:9" x14ac:dyDescent="0.25">
      <c r="A21">
        <v>0</v>
      </c>
      <c r="B21">
        <v>1.228293256202952</v>
      </c>
      <c r="C21">
        <v>1.22829325620295</v>
      </c>
      <c r="D21" t="b">
        <f t="shared" si="1"/>
        <v>1</v>
      </c>
      <c r="F21">
        <v>0</v>
      </c>
      <c r="G21">
        <v>1.228293256202952</v>
      </c>
      <c r="H21" s="4">
        <v>1.22829325620295</v>
      </c>
      <c r="I21" t="b">
        <f t="shared" si="2"/>
        <v>1</v>
      </c>
    </row>
    <row r="22" spans="1:9" x14ac:dyDescent="0.25">
      <c r="A22">
        <v>9.0000000100000008</v>
      </c>
      <c r="B22">
        <v>4.579094202585117E-2</v>
      </c>
      <c r="C22">
        <v>4.5790942025851003E-2</v>
      </c>
      <c r="D22" t="b">
        <f t="shared" si="1"/>
        <v>1</v>
      </c>
      <c r="F22">
        <v>9.0000000100000008</v>
      </c>
      <c r="G22">
        <v>4.5790941810737687E-2</v>
      </c>
      <c r="H22" s="4">
        <v>4.5790941810737999E-2</v>
      </c>
      <c r="I22" t="b">
        <f t="shared" si="2"/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J15" sqref="J15"/>
    </sheetView>
  </sheetViews>
  <sheetFormatPr defaultRowHeight="15" x14ac:dyDescent="0.25"/>
  <cols>
    <col min="2" max="2" width="11.28515625" customWidth="1"/>
    <col min="3" max="3" width="9.5703125" customWidth="1"/>
  </cols>
  <sheetData>
    <row r="1" spans="1:6" x14ac:dyDescent="0.25">
      <c r="A1" t="s">
        <v>5</v>
      </c>
      <c r="B1" s="2">
        <v>9.9999999999999998E-13</v>
      </c>
      <c r="E1" t="s">
        <v>7</v>
      </c>
      <c r="F1">
        <f>COUNTIF(D13,"=TRUE")</f>
        <v>1</v>
      </c>
    </row>
    <row r="2" spans="1:6" x14ac:dyDescent="0.25">
      <c r="E2" t="s">
        <v>8</v>
      </c>
      <c r="F2">
        <f>COUNTA(D13)</f>
        <v>1</v>
      </c>
    </row>
    <row r="5" spans="1:6" x14ac:dyDescent="0.25">
      <c r="A5" s="1" t="s">
        <v>12</v>
      </c>
      <c r="B5" s="5" t="s">
        <v>13</v>
      </c>
      <c r="C5" s="5"/>
      <c r="D5" s="5"/>
      <c r="E5" s="5"/>
      <c r="F5" s="5"/>
    </row>
    <row r="6" spans="1:6" x14ac:dyDescent="0.25">
      <c r="A6" s="5">
        <v>-4.0959561062000001E-2</v>
      </c>
      <c r="B6" s="5">
        <v>-9.6797637241999995E-2</v>
      </c>
      <c r="C6" s="5">
        <v>-1.8938374354E-2</v>
      </c>
      <c r="D6" s="5">
        <v>-0.15669789463799999</v>
      </c>
      <c r="E6" s="5">
        <v>2.3600206203999999E-2</v>
      </c>
      <c r="F6" s="5">
        <v>9.3516508334000006E-2</v>
      </c>
    </row>
    <row r="7" spans="1:6" x14ac:dyDescent="0.25">
      <c r="A7" s="5">
        <v>0.20860531099999999</v>
      </c>
      <c r="B7" s="5">
        <v>5.2551509575000002E-2</v>
      </c>
      <c r="C7" s="5">
        <v>0.27287816833099998</v>
      </c>
      <c r="D7" s="5">
        <v>9.2840307449000001E-2</v>
      </c>
      <c r="E7" s="5">
        <v>0.35674078743900001</v>
      </c>
      <c r="F7" s="5">
        <v>-0.23932867955600001</v>
      </c>
    </row>
    <row r="8" spans="1:6" x14ac:dyDescent="0.25">
      <c r="A8" s="5">
        <v>0.19802329771999999</v>
      </c>
      <c r="B8" s="5">
        <v>-0.13349903071499999</v>
      </c>
      <c r="C8" s="5">
        <v>0.29416969299700002</v>
      </c>
      <c r="D8" s="5">
        <v>-0.25298770034700002</v>
      </c>
      <c r="E8" s="5">
        <v>-5.7024024830999998E-2</v>
      </c>
      <c r="F8" s="5">
        <v>-0.31116030492699998</v>
      </c>
    </row>
    <row r="9" spans="1:6" x14ac:dyDescent="0.25">
      <c r="A9" s="5">
        <v>-0.26431565513100003</v>
      </c>
      <c r="B9" s="5">
        <v>0.13869637729100001</v>
      </c>
      <c r="C9" s="5">
        <v>-0.31843275477600003</v>
      </c>
      <c r="D9" s="5">
        <v>-0.41361038225699998</v>
      </c>
      <c r="E9" s="5">
        <v>-0.31357978875499998</v>
      </c>
      <c r="F9" s="5">
        <v>0.24258915628800001</v>
      </c>
    </row>
    <row r="10" spans="1:6" x14ac:dyDescent="0.25">
      <c r="A10" s="5">
        <v>0.13429144351799999</v>
      </c>
      <c r="B10" s="5">
        <v>0.14247961538500001</v>
      </c>
      <c r="C10" s="5">
        <v>0.27478575220599999</v>
      </c>
      <c r="D10" s="5">
        <v>0.17916673615600001</v>
      </c>
      <c r="E10" s="5">
        <v>0.396729642652</v>
      </c>
      <c r="F10" s="5">
        <v>0.19738717125300001</v>
      </c>
    </row>
    <row r="11" spans="1:6" x14ac:dyDescent="0.25">
      <c r="A11" s="5">
        <v>0.18991817161999999</v>
      </c>
      <c r="B11" s="5">
        <v>-3.2597967584999998E-2</v>
      </c>
      <c r="C11" s="5">
        <v>-6.7951351884999997E-2</v>
      </c>
      <c r="D11" s="5">
        <v>0.23654768926799999</v>
      </c>
      <c r="E11" s="5">
        <v>-4.5720609618000001E-2</v>
      </c>
      <c r="F11" s="5">
        <v>0.16478260505</v>
      </c>
    </row>
    <row r="12" spans="1:6" x14ac:dyDescent="0.25">
      <c r="A12" s="5" t="s">
        <v>14</v>
      </c>
      <c r="B12" s="5" t="s">
        <v>15</v>
      </c>
      <c r="C12" s="5" t="s">
        <v>3</v>
      </c>
      <c r="D12" s="5" t="s">
        <v>16</v>
      </c>
      <c r="E12" s="5"/>
      <c r="F12" s="5"/>
    </row>
    <row r="13" spans="1:6" x14ac:dyDescent="0.25">
      <c r="A13" s="6">
        <v>0.83749499000000005</v>
      </c>
      <c r="B13" s="5">
        <f t="array" ref="B13:B18">_xll.NUM.LINALG.SOLVE(A6:F11,A13:A18)</f>
        <v>2.7508954943328487</v>
      </c>
      <c r="C13" s="7">
        <v>2.7508954943328399</v>
      </c>
      <c r="D13" s="8" t="b">
        <f>MAX(ABS(B13:B18-C13:C18))&lt;B1</f>
        <v>1</v>
      </c>
      <c r="E13" s="5"/>
      <c r="F13" s="5"/>
    </row>
    <row r="14" spans="1:6" x14ac:dyDescent="0.25">
      <c r="A14" s="6">
        <v>0.13441411</v>
      </c>
      <c r="B14" s="5">
        <v>-1.6153695061082334</v>
      </c>
      <c r="C14" s="7">
        <v>-1.61536950610823</v>
      </c>
      <c r="D14" s="5"/>
      <c r="E14" s="5"/>
      <c r="F14" s="5"/>
    </row>
    <row r="15" spans="1:6" x14ac:dyDescent="0.25">
      <c r="A15" s="6">
        <v>0.52464785000000003</v>
      </c>
      <c r="B15" s="5">
        <v>0.31235615273604794</v>
      </c>
      <c r="C15" s="7">
        <v>0.312356152736048</v>
      </c>
      <c r="D15" s="5"/>
      <c r="E15" s="5"/>
      <c r="F15" s="5"/>
    </row>
    <row r="16" spans="1:6" x14ac:dyDescent="0.25">
      <c r="A16" s="6">
        <v>0.42286944999999998</v>
      </c>
      <c r="B16" s="5">
        <v>-2.967064411098828</v>
      </c>
      <c r="C16" s="7">
        <v>-2.96706441109882</v>
      </c>
      <c r="D16" s="5"/>
      <c r="E16" s="5"/>
      <c r="F16" s="5"/>
    </row>
    <row r="17" spans="1:6" x14ac:dyDescent="0.25">
      <c r="A17" s="6">
        <v>0.97604661999999998</v>
      </c>
      <c r="B17" s="5">
        <v>1.6600662213689663</v>
      </c>
      <c r="C17" s="7">
        <v>1.6600662213689601</v>
      </c>
      <c r="D17" s="5"/>
      <c r="E17" s="5"/>
      <c r="F17" s="5"/>
    </row>
    <row r="18" spans="1:6" x14ac:dyDescent="0.25">
      <c r="A18" s="6">
        <v>0.29701416000000003</v>
      </c>
      <c r="B18" s="5">
        <v>3.1610608855991846</v>
      </c>
      <c r="C18" s="7">
        <v>3.1610608855991802</v>
      </c>
      <c r="D18" s="5"/>
      <c r="E18" s="5"/>
      <c r="F1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Interpolation</vt:lpstr>
      <vt:lpstr>LinAlg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Thérien</dc:creator>
  <cp:lastModifiedBy>Francis Thérien</cp:lastModifiedBy>
  <dcterms:created xsi:type="dcterms:W3CDTF">2017-12-06T00:10:12Z</dcterms:created>
  <dcterms:modified xsi:type="dcterms:W3CDTF">2017-12-11T23:50:57Z</dcterms:modified>
</cp:coreProperties>
</file>