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8_{A180AC60-D746-694C-B286-F5E831CDC5BD}" xr6:coauthVersionLast="47" xr6:coauthVersionMax="47" xr10:uidLastSave="{00000000-0000-0000-0000-000000000000}"/>
  <bookViews>
    <workbookView xWindow="780" yWindow="960" windowWidth="27640" windowHeight="16540" xr2:uid="{EA6CAE7B-790D-D24A-958F-F327D19ADB16}"/>
  </bookViews>
  <sheets>
    <sheet name="Sheet1" sheetId="1" r:id="rId1"/>
  </sheets>
  <definedNames>
    <definedName name="Lecturers">Sheet1!$C$3:$C$12</definedName>
    <definedName name="Subjects">Sheet1!$D$3:$D$12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8" i="1" l="1"/>
  <c r="G94" i="1"/>
  <c r="G94" i="1" a="1"/>
  <c r="H105" i="1" s="1"/>
  <c r="E89" i="1"/>
  <c r="E88" i="1"/>
  <c r="E87" i="1"/>
  <c r="E86" i="1"/>
  <c r="E85" i="1"/>
  <c r="E84" i="1"/>
  <c r="E83" i="1"/>
  <c r="E82" i="1"/>
  <c r="E81" i="1"/>
  <c r="E80" i="1"/>
  <c r="E79" i="1"/>
  <c r="E78" i="1"/>
  <c r="F59" i="1" a="1"/>
  <c r="F59" i="1" s="1"/>
  <c r="H44" i="1" a="1"/>
  <c r="H44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I16" i="1" a="1"/>
  <c r="I16" i="1" s="1"/>
  <c r="G3" i="1" a="1"/>
  <c r="G3" i="1" s="1"/>
  <c r="G102" i="1" l="1"/>
  <c r="H94" i="1"/>
  <c r="H98" i="1"/>
  <c r="H102" i="1"/>
  <c r="G95" i="1"/>
  <c r="G99" i="1"/>
  <c r="G103" i="1"/>
  <c r="H95" i="1"/>
  <c r="H99" i="1"/>
  <c r="H103" i="1"/>
  <c r="G96" i="1"/>
  <c r="G100" i="1"/>
  <c r="G104" i="1"/>
  <c r="H96" i="1"/>
  <c r="H100" i="1"/>
  <c r="H104" i="1"/>
  <c r="G97" i="1"/>
  <c r="G101" i="1"/>
  <c r="G105" i="1"/>
  <c r="H97" i="1"/>
  <c r="H101" i="1"/>
</calcChain>
</file>

<file path=xl/sharedStrings.xml><?xml version="1.0" encoding="utf-8"?>
<sst xmlns="http://schemas.openxmlformats.org/spreadsheetml/2006/main" count="149" uniqueCount="69">
  <si>
    <t>Time Table</t>
  </si>
  <si>
    <t>Lecturer</t>
  </si>
  <si>
    <t>Subjects</t>
  </si>
  <si>
    <t>Last Subject</t>
  </si>
  <si>
    <t>Dr Amani</t>
  </si>
  <si>
    <t>Arabic</t>
  </si>
  <si>
    <t>Ms Abby</t>
  </si>
  <si>
    <t>Physics 1</t>
  </si>
  <si>
    <t>Commerce</t>
  </si>
  <si>
    <t>Dr Andy</t>
  </si>
  <si>
    <t>Art &amp; Design</t>
  </si>
  <si>
    <t>Dr Nick</t>
  </si>
  <si>
    <t>Music</t>
  </si>
  <si>
    <t>Mr Alan</t>
  </si>
  <si>
    <t>Agricuture</t>
  </si>
  <si>
    <t>Chemistry</t>
  </si>
  <si>
    <t>Accounting</t>
  </si>
  <si>
    <t>Prof Aiden</t>
  </si>
  <si>
    <t>Religion</t>
  </si>
  <si>
    <t>Customer</t>
  </si>
  <si>
    <t>Date</t>
  </si>
  <si>
    <t>Product</t>
  </si>
  <si>
    <t>Amount</t>
  </si>
  <si>
    <t xml:space="preserve"> Last Date</t>
  </si>
  <si>
    <t>Austin</t>
  </si>
  <si>
    <t>Chairs</t>
  </si>
  <si>
    <t>Luke</t>
  </si>
  <si>
    <t>Barnes</t>
  </si>
  <si>
    <t>Easton</t>
  </si>
  <si>
    <t>Laptops</t>
  </si>
  <si>
    <t>Gupta</t>
  </si>
  <si>
    <t>Luna</t>
  </si>
  <si>
    <t>Martin</t>
  </si>
  <si>
    <t>Penelope</t>
  </si>
  <si>
    <t>Ruby</t>
  </si>
  <si>
    <t>Theodore</t>
  </si>
  <si>
    <t>Jan</t>
  </si>
  <si>
    <t>Feb</t>
  </si>
  <si>
    <t>Mar</t>
  </si>
  <si>
    <t>Apr</t>
  </si>
  <si>
    <t>May</t>
  </si>
  <si>
    <t>Last Payment</t>
  </si>
  <si>
    <t>Emily</t>
  </si>
  <si>
    <r>
      <t>Temp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</si>
  <si>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t>Crop</t>
  </si>
  <si>
    <t>Production</t>
  </si>
  <si>
    <r>
      <t>Last Negative Temp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</si>
  <si>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t>Traka</t>
  </si>
  <si>
    <t>Cucumber</t>
  </si>
  <si>
    <t>Zucchini</t>
  </si>
  <si>
    <t xml:space="preserve">Eggplant </t>
  </si>
  <si>
    <t>Mixed_Data</t>
  </si>
  <si>
    <t>Last Customer Name</t>
  </si>
  <si>
    <t>Hunter Glantz</t>
  </si>
  <si>
    <t>Carl Ludwig</t>
  </si>
  <si>
    <t>Rick Reed</t>
  </si>
  <si>
    <t>Claudia Miner</t>
  </si>
  <si>
    <t>Clay Rozendal</t>
  </si>
  <si>
    <t>Julia West</t>
  </si>
  <si>
    <t>Sylvia Foulston</t>
  </si>
  <si>
    <t>Beth Thompson</t>
  </si>
  <si>
    <t>Sales</t>
  </si>
  <si>
    <t>Discount</t>
  </si>
  <si>
    <t>From</t>
  </si>
  <si>
    <t>Joshua</t>
  </si>
  <si>
    <t>Name</t>
  </si>
  <si>
    <t>Sales Date</t>
  </si>
  <si>
    <t>Amt</t>
  </si>
  <si>
    <t>2 column table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</si>
</sst>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h:mm\ AM/PM;@"/>
    <numFmt numFmtId="165" formatCode="_(* #,##0_);_(* \(#,##0\);_(* &quot;-&quot;??_);_(@_)"/>
    <numFmt numFmtId="166" formatCode="0.00_);[Red]\(0.0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2" borderId="1" applyNumberFormat="0" applyProtection="0">
      <alignment vertical="center"/>
    </xf>
    <xf numFmtId="0" fontId="7" fillId="0" borderId="1" applyNumberFormat="0" applyProtection="0">
      <alignment vertical="center"/>
    </xf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 wrapText="1"/>
    </xf>
    <xf numFmtId="0" fontId="4" fillId="2" borderId="1" xfId="0" applyFont="1" applyFill="1" applyBorder="1"/>
    <xf numFmtId="14" fontId="4" fillId="2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5" fillId="0" borderId="0" xfId="0" applyFont="1"/>
    <xf numFmtId="0" fontId="6" fillId="2" borderId="2" xfId="3" applyBorder="1">
      <alignment vertical="center"/>
    </xf>
    <xf numFmtId="0" fontId="6" fillId="2" borderId="3" xfId="3" applyBorder="1">
      <alignment vertical="center"/>
    </xf>
    <xf numFmtId="0" fontId="6" fillId="2" borderId="4" xfId="3" applyBorder="1">
      <alignment vertical="center"/>
    </xf>
    <xf numFmtId="0" fontId="6" fillId="2" borderId="1" xfId="3">
      <alignment vertical="center"/>
    </xf>
    <xf numFmtId="0" fontId="6" fillId="2" borderId="5" xfId="3" applyBorder="1">
      <alignment vertical="center"/>
    </xf>
    <xf numFmtId="0" fontId="0" fillId="0" borderId="6" xfId="4" applyFont="1" applyBorder="1">
      <alignment vertical="center"/>
    </xf>
    <xf numFmtId="14" fontId="0" fillId="0" borderId="1" xfId="4" applyNumberFormat="1" applyFont="1">
      <alignment vertical="center"/>
    </xf>
    <xf numFmtId="0" fontId="7" fillId="0" borderId="1" xfId="4">
      <alignment vertical="center"/>
    </xf>
    <xf numFmtId="165" fontId="1" fillId="0" borderId="1" xfId="1" applyNumberFormat="1" applyBorder="1" applyAlignment="1">
      <alignment vertical="center"/>
    </xf>
    <xf numFmtId="0" fontId="0" fillId="0" borderId="7" xfId="4" applyFont="1" applyBorder="1">
      <alignment vertical="center"/>
    </xf>
    <xf numFmtId="14" fontId="0" fillId="0" borderId="0" xfId="0" applyNumberFormat="1"/>
    <xf numFmtId="0" fontId="0" fillId="0" borderId="8" xfId="4" applyFont="1" applyBorder="1">
      <alignment vertical="center"/>
    </xf>
    <xf numFmtId="0" fontId="6" fillId="2" borderId="9" xfId="3" applyBorder="1">
      <alignment vertical="center"/>
    </xf>
    <xf numFmtId="14" fontId="0" fillId="0" borderId="7" xfId="4" applyNumberFormat="1" applyFont="1" applyBorder="1">
      <alignment vertical="center"/>
    </xf>
    <xf numFmtId="0" fontId="0" fillId="0" borderId="1" xfId="4" applyFont="1">
      <alignment vertical="center"/>
    </xf>
    <xf numFmtId="0" fontId="7" fillId="0" borderId="7" xfId="4" applyBorder="1">
      <alignment vertical="center"/>
    </xf>
    <xf numFmtId="165" fontId="1" fillId="0" borderId="7" xfId="1" applyNumberFormat="1" applyBorder="1" applyAlignment="1">
      <alignment vertical="center"/>
    </xf>
    <xf numFmtId="0" fontId="6" fillId="2" borderId="10" xfId="3" applyBorder="1">
      <alignment vertical="center"/>
    </xf>
    <xf numFmtId="3" fontId="7" fillId="0" borderId="5" xfId="4" applyNumberFormat="1" applyBorder="1" applyAlignment="1">
      <alignment horizontal="right" vertical="center"/>
    </xf>
    <xf numFmtId="165" fontId="1" fillId="0" borderId="1" xfId="1" applyNumberFormat="1" applyBorder="1" applyAlignment="1">
      <alignment horizontal="right" vertical="center"/>
    </xf>
    <xf numFmtId="0" fontId="0" fillId="0" borderId="0" xfId="0" applyAlignment="1">
      <alignment horizontal="center"/>
    </xf>
    <xf numFmtId="166" fontId="0" fillId="0" borderId="6" xfId="4" applyNumberFormat="1" applyFont="1" applyBorder="1">
      <alignment vertical="center"/>
    </xf>
    <xf numFmtId="166" fontId="0" fillId="0" borderId="8" xfId="4" applyNumberFormat="1" applyFont="1" applyBorder="1">
      <alignment vertical="center"/>
    </xf>
    <xf numFmtId="0" fontId="9" fillId="2" borderId="11" xfId="3" applyFont="1" applyBorder="1" applyAlignment="1">
      <alignment horizontal="centerContinuous" vertical="center"/>
    </xf>
    <xf numFmtId="0" fontId="9" fillId="2" borderId="12" xfId="3" applyFont="1" applyBorder="1" applyAlignment="1">
      <alignment horizontal="centerContinuous" vertical="center"/>
    </xf>
    <xf numFmtId="3" fontId="7" fillId="0" borderId="5" xfId="4" applyNumberFormat="1" applyBorder="1">
      <alignment vertical="center"/>
    </xf>
    <xf numFmtId="9" fontId="1" fillId="0" borderId="1" xfId="2" applyBorder="1" applyAlignment="1">
      <alignment vertical="center"/>
    </xf>
    <xf numFmtId="3" fontId="0" fillId="0" borderId="8" xfId="4" applyNumberFormat="1" applyFont="1" applyBorder="1">
      <alignment vertical="center"/>
    </xf>
    <xf numFmtId="9" fontId="0" fillId="0" borderId="5" xfId="2" applyFont="1" applyBorder="1" applyAlignment="1">
      <alignment vertical="center"/>
    </xf>
    <xf numFmtId="3" fontId="0" fillId="0" borderId="6" xfId="4" applyNumberFormat="1" applyFont="1" applyBorder="1">
      <alignment vertical="center"/>
    </xf>
    <xf numFmtId="9" fontId="0" fillId="0" borderId="13" xfId="2" applyFont="1" applyBorder="1" applyAlignment="1">
      <alignment vertical="center"/>
    </xf>
    <xf numFmtId="3" fontId="7" fillId="0" borderId="13" xfId="4" applyNumberFormat="1" applyBorder="1">
      <alignment vertical="center"/>
    </xf>
    <xf numFmtId="0" fontId="6" fillId="2" borderId="1" xfId="3" applyAlignment="1">
      <alignment horizontal="centerContinuous" vertical="center"/>
    </xf>
    <xf numFmtId="0" fontId="7" fillId="0" borderId="6" xfId="4" applyBorder="1">
      <alignment vertical="center"/>
    </xf>
    <xf numFmtId="14" fontId="7" fillId="0" borderId="5" xfId="4" applyNumberFormat="1" applyBorder="1">
      <alignment vertical="center"/>
    </xf>
    <xf numFmtId="165" fontId="1" fillId="0" borderId="5" xfId="1" applyNumberFormat="1" applyBorder="1" applyAlignment="1">
      <alignment vertical="center"/>
    </xf>
    <xf numFmtId="0" fontId="7" fillId="0" borderId="8" xfId="4" applyBorder="1">
      <alignment vertical="center"/>
    </xf>
    <xf numFmtId="14" fontId="7" fillId="0" borderId="13" xfId="4" applyNumberFormat="1" applyBorder="1">
      <alignment vertical="center"/>
    </xf>
    <xf numFmtId="165" fontId="1" fillId="0" borderId="13" xfId="1" applyNumberFormat="1" applyBorder="1" applyAlignment="1">
      <alignment vertical="center"/>
    </xf>
  </cellXfs>
  <cellStyles count="5">
    <cellStyle name="Comma" xfId="1" builtinId="3"/>
    <cellStyle name="Header Cell" xfId="3" xr:uid="{13B2BA5B-A657-9547-AB46-B87FDCCF4E7A}"/>
    <cellStyle name="Normal" xfId="0" builtinId="0"/>
    <cellStyle name="Normal Cell" xfId="4" xr:uid="{7E2C0CE5-1EEB-794D-97C2-68FD6F26C39D}"/>
    <cellStyle name="Per cent" xfId="2" builtinId="5"/>
  </cellStyles>
  <dxfs count="24"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_);[Red]\(0.00\)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EBA73-CB89-3643-8A38-E7532C92217D}" name="tbl_Sales" displayName="tbl_Sales" ref="C15:F27" totalsRowShown="0" headerRowBorderDxfId="21" tableBorderDxfId="22" totalsRowBorderDxfId="20">
  <autoFilter ref="C15:F27" xr:uid="{ECBEBA73-CB89-3643-8A38-E7532C92217D}"/>
  <sortState xmlns:xlrd2="http://schemas.microsoft.com/office/spreadsheetml/2017/richdata2" ref="C16:F27">
    <sortCondition ref="C16:C27"/>
    <sortCondition ref="D16:D27"/>
    <sortCondition ref="E16:E27"/>
  </sortState>
  <tableColumns count="4">
    <tableColumn id="1" xr3:uid="{550774BE-1094-6445-BD32-850306591CE3}" name="Customer" dataDxfId="19" dataCellStyle="Normal Cell"/>
    <tableColumn id="2" xr3:uid="{4526B7DD-6B93-BC49-AF87-6E57BC2D1253}" name="Date" dataDxfId="18" dataCellStyle="Normal Cell"/>
    <tableColumn id="3" xr3:uid="{C8B80AB7-9DDC-8848-B461-99854B6A573A}" name="Product" dataCellStyle="Normal Cell"/>
    <tableColumn id="4" xr3:uid="{91A713CE-BC7D-CE4D-817A-857FC4B15218}" name="Amount" dataDxfId="1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FC4E6-0E41-0E49-A4E5-5D7C24CE7516}" name="tblHarvest" displayName="tblHarvest" ref="C43:F55" totalsRowShown="0" headerRowBorderDxfId="15" tableBorderDxfId="16" totalsRowBorderDxfId="14">
  <autoFilter ref="C43:F55" xr:uid="{FA7FC4E6-0E41-0E49-A4E5-5D7C24CE7516}"/>
  <sortState xmlns:xlrd2="http://schemas.microsoft.com/office/spreadsheetml/2017/richdata2" ref="C44:F55">
    <sortCondition ref="D44:D55"/>
  </sortState>
  <tableColumns count="4">
    <tableColumn id="1" xr3:uid="{0C18CBF0-E91E-4B4C-8CEA-B1B34E6DADC5}" name="Temp0" dataDxfId="13" dataCellStyle="Normal Cell"/>
    <tableColumn id="2" xr3:uid="{0813F50B-9B95-084B-9ECB-6B14F4344BCC}" name="Date" dataDxfId="12" dataCellStyle="Normal Cell"/>
    <tableColumn id="3" xr3:uid="{4B43836C-2073-0149-A117-CB63D5EFE0CA}" name="Crop" dataCellStyle="Normal Cell"/>
    <tableColumn id="4" xr3:uid="{1B69D038-A3D8-1346-AD2B-F7487D2F2434}" name="Production" dataDxfId="11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A5616-EF73-944C-9BB0-07E0F8560A60}" name="Discounts" displayName="Discounts" ref="G77:H81" totalsRowShown="0" headerRowBorderDxfId="9" tableBorderDxfId="10" totalsRowBorderDxfId="8">
  <autoFilter ref="G77:H81" xr:uid="{F85A5616-EF73-944C-9BB0-07E0F8560A60}"/>
  <tableColumns count="2">
    <tableColumn id="1" xr3:uid="{1F987F3F-32E5-1B4A-A47B-FEBE5BAD8903}" name="From" dataDxfId="7" dataCellStyle="Normal Cell"/>
    <tableColumn id="2" xr3:uid="{F5B1061F-3FC5-0247-90A4-23A64A1BB10D}" name="Discount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AD7E13-74EA-2C47-866A-BCED0A639EAA}" name="Customer" displayName="Customer" ref="C93:E105" totalsRowShown="0" headerRowBorderDxfId="4" tableBorderDxfId="5" totalsRowBorderDxfId="3">
  <autoFilter ref="C93:E105" xr:uid="{5FAD7E13-74EA-2C47-866A-BCED0A639EAA}"/>
  <sortState xmlns:xlrd2="http://schemas.microsoft.com/office/spreadsheetml/2017/richdata2" ref="C94:E105">
    <sortCondition ref="D19:D30"/>
  </sortState>
  <tableColumns count="3">
    <tableColumn id="1" xr3:uid="{033BDB8C-5B20-7D41-9768-2F5D6F14CA18}" name="Name" dataDxfId="2" dataCellStyle="Normal Cell"/>
    <tableColumn id="2" xr3:uid="{BD417EB3-45D9-B649-84FE-3F93F4840AAC}" name="Sales Date" dataDxfId="1" dataCellStyle="Normal Cell"/>
    <tableColumn id="3" xr3:uid="{3DA1864B-00D7-B442-836F-534D1EA39C79}" name="Am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E873-FEE5-E945-A6C2-923F34FAC3E4}">
  <dimension ref="C1:J105"/>
  <sheetViews>
    <sheetView tabSelected="1" workbookViewId="0">
      <selection sqref="A1:XFD1048576"/>
    </sheetView>
  </sheetViews>
  <sheetFormatPr baseColWidth="10" defaultColWidth="8.83203125" defaultRowHeight="16" x14ac:dyDescent="0.2"/>
  <cols>
    <col min="2" max="2" width="10.83203125" bestFit="1" customWidth="1"/>
    <col min="3" max="3" width="20.83203125" bestFit="1" customWidth="1"/>
    <col min="4" max="4" width="15" bestFit="1" customWidth="1"/>
    <col min="5" max="5" width="10" bestFit="1" customWidth="1"/>
    <col min="6" max="6" width="19.5" bestFit="1" customWidth="1"/>
    <col min="7" max="7" width="10.83203125" bestFit="1" customWidth="1"/>
    <col min="8" max="8" width="19.33203125" bestFit="1" customWidth="1"/>
    <col min="9" max="9" width="9.5" bestFit="1" customWidth="1"/>
    <col min="10" max="10" width="12.6640625" bestFit="1" customWidth="1"/>
    <col min="11" max="11" width="13.6640625" bestFit="1" customWidth="1"/>
  </cols>
  <sheetData>
    <row r="1" spans="3:9" ht="29" x14ac:dyDescent="0.35">
      <c r="C1" s="1" t="s">
        <v>0</v>
      </c>
      <c r="D1" s="2"/>
      <c r="E1" s="2"/>
      <c r="G1" s="3"/>
    </row>
    <row r="2" spans="3:9" ht="35" x14ac:dyDescent="0.25">
      <c r="C2" s="4" t="s">
        <v>1</v>
      </c>
      <c r="D2" s="5" t="s">
        <v>2</v>
      </c>
      <c r="F2" s="6" t="s">
        <v>1</v>
      </c>
      <c r="G2" s="7" t="s">
        <v>3</v>
      </c>
    </row>
    <row r="3" spans="3:9" x14ac:dyDescent="0.2">
      <c r="C3" s="8" t="s">
        <v>4</v>
      </c>
      <c r="D3" s="9" t="s">
        <v>5</v>
      </c>
      <c r="F3" s="8" t="s">
        <v>6</v>
      </c>
      <c r="G3" s="10" t="str">
        <f t="array" ref="G3">LOOKUP(2,1/(Lecturers=F3),Subjects)</f>
        <v>Accounting</v>
      </c>
    </row>
    <row r="4" spans="3:9" x14ac:dyDescent="0.2">
      <c r="C4" s="8" t="s">
        <v>4</v>
      </c>
      <c r="D4" s="9" t="s">
        <v>7</v>
      </c>
    </row>
    <row r="5" spans="3:9" x14ac:dyDescent="0.2">
      <c r="C5" s="8" t="s">
        <v>4</v>
      </c>
      <c r="D5" s="9" t="s">
        <v>8</v>
      </c>
    </row>
    <row r="6" spans="3:9" x14ac:dyDescent="0.2">
      <c r="C6" s="8" t="s">
        <v>9</v>
      </c>
      <c r="D6" s="9" t="s">
        <v>10</v>
      </c>
    </row>
    <row r="7" spans="3:9" x14ac:dyDescent="0.2">
      <c r="C7" s="8" t="s">
        <v>11</v>
      </c>
      <c r="D7" s="9" t="s">
        <v>12</v>
      </c>
    </row>
    <row r="8" spans="3:9" x14ac:dyDescent="0.2">
      <c r="C8" s="8" t="s">
        <v>13</v>
      </c>
      <c r="D8" s="9" t="s">
        <v>14</v>
      </c>
    </row>
    <row r="9" spans="3:9" x14ac:dyDescent="0.2">
      <c r="C9" s="8" t="s">
        <v>6</v>
      </c>
      <c r="D9" s="9" t="s">
        <v>15</v>
      </c>
      <c r="G9" s="11"/>
    </row>
    <row r="10" spans="3:9" x14ac:dyDescent="0.2">
      <c r="C10" s="8" t="s">
        <v>6</v>
      </c>
      <c r="D10" s="9" t="s">
        <v>8</v>
      </c>
      <c r="G10" s="11"/>
    </row>
    <row r="11" spans="3:9" x14ac:dyDescent="0.2">
      <c r="C11" s="8" t="s">
        <v>6</v>
      </c>
      <c r="D11" s="9" t="s">
        <v>16</v>
      </c>
      <c r="G11" s="11"/>
    </row>
    <row r="12" spans="3:9" x14ac:dyDescent="0.2">
      <c r="C12" s="8" t="s">
        <v>17</v>
      </c>
      <c r="D12" s="9" t="s">
        <v>18</v>
      </c>
    </row>
    <row r="15" spans="3:9" x14ac:dyDescent="0.2">
      <c r="C15" s="12" t="s">
        <v>19</v>
      </c>
      <c r="D15" s="13" t="s">
        <v>20</v>
      </c>
      <c r="E15" s="13" t="s">
        <v>21</v>
      </c>
      <c r="F15" s="14" t="s">
        <v>22</v>
      </c>
      <c r="H15" s="15" t="s">
        <v>19</v>
      </c>
      <c r="I15" s="16" t="s">
        <v>23</v>
      </c>
    </row>
    <row r="16" spans="3:9" x14ac:dyDescent="0.2">
      <c r="C16" s="17" t="s">
        <v>24</v>
      </c>
      <c r="D16" s="18">
        <v>44349</v>
      </c>
      <c r="E16" s="19" t="s">
        <v>25</v>
      </c>
      <c r="F16" s="20">
        <v>17100</v>
      </c>
      <c r="H16" s="21" t="s">
        <v>26</v>
      </c>
      <c r="I16" s="22">
        <f t="array" ref="I16">LOOKUP(2,
1/((tbl_Sales[Customer]=H16)*(tbl_Sales[Product]=H18)),
tbl_Sales[Date])</f>
        <v>44445</v>
      </c>
    </row>
    <row r="17" spans="3:10" x14ac:dyDescent="0.2">
      <c r="C17" s="23" t="s">
        <v>27</v>
      </c>
      <c r="D17" s="18">
        <v>44201</v>
      </c>
      <c r="E17" s="19" t="s">
        <v>25</v>
      </c>
      <c r="F17" s="20">
        <v>8600</v>
      </c>
      <c r="H17" s="24" t="s">
        <v>21</v>
      </c>
    </row>
    <row r="18" spans="3:10" x14ac:dyDescent="0.2">
      <c r="C18" s="23" t="s">
        <v>28</v>
      </c>
      <c r="D18" s="18">
        <v>44355</v>
      </c>
      <c r="E18" s="19" t="s">
        <v>29</v>
      </c>
      <c r="F18" s="20">
        <v>18100</v>
      </c>
      <c r="H18" s="19" t="s">
        <v>25</v>
      </c>
    </row>
    <row r="19" spans="3:10" x14ac:dyDescent="0.2">
      <c r="C19" s="23" t="s">
        <v>30</v>
      </c>
      <c r="D19" s="18">
        <v>44538</v>
      </c>
      <c r="E19" s="19" t="s">
        <v>29</v>
      </c>
      <c r="F19" s="20">
        <v>49756</v>
      </c>
    </row>
    <row r="20" spans="3:10" x14ac:dyDescent="0.2">
      <c r="C20" s="23" t="s">
        <v>26</v>
      </c>
      <c r="D20" s="18">
        <v>44201</v>
      </c>
      <c r="E20" s="19" t="s">
        <v>29</v>
      </c>
      <c r="F20" s="20">
        <v>60000</v>
      </c>
    </row>
    <row r="21" spans="3:10" x14ac:dyDescent="0.2">
      <c r="C21" s="17" t="s">
        <v>26</v>
      </c>
      <c r="D21" s="25">
        <v>44321</v>
      </c>
      <c r="E21" s="19" t="s">
        <v>25</v>
      </c>
      <c r="F21" s="20">
        <v>5200</v>
      </c>
    </row>
    <row r="22" spans="3:10" x14ac:dyDescent="0.2">
      <c r="C22" s="23" t="s">
        <v>26</v>
      </c>
      <c r="D22" s="18">
        <v>44445</v>
      </c>
      <c r="E22" s="19" t="s">
        <v>25</v>
      </c>
      <c r="F22" s="20">
        <v>50000</v>
      </c>
    </row>
    <row r="23" spans="3:10" x14ac:dyDescent="0.2">
      <c r="C23" s="17" t="s">
        <v>31</v>
      </c>
      <c r="D23" s="25">
        <v>44319</v>
      </c>
      <c r="E23" s="19" t="s">
        <v>25</v>
      </c>
      <c r="F23" s="20">
        <v>93800</v>
      </c>
    </row>
    <row r="24" spans="3:10" x14ac:dyDescent="0.2">
      <c r="C24" s="23" t="s">
        <v>32</v>
      </c>
      <c r="D24" s="18">
        <v>44355</v>
      </c>
      <c r="E24" s="26" t="s">
        <v>25</v>
      </c>
      <c r="F24" s="20">
        <v>84523</v>
      </c>
    </row>
    <row r="25" spans="3:10" x14ac:dyDescent="0.2">
      <c r="C25" s="23" t="s">
        <v>33</v>
      </c>
      <c r="D25" s="18">
        <v>44473</v>
      </c>
      <c r="E25" s="19" t="s">
        <v>29</v>
      </c>
      <c r="F25" s="20">
        <v>16000</v>
      </c>
    </row>
    <row r="26" spans="3:10" x14ac:dyDescent="0.2">
      <c r="C26" s="23" t="s">
        <v>34</v>
      </c>
      <c r="D26" s="25">
        <v>44323</v>
      </c>
      <c r="E26" s="19" t="s">
        <v>25</v>
      </c>
      <c r="F26" s="20">
        <v>2100</v>
      </c>
    </row>
    <row r="27" spans="3:10" x14ac:dyDescent="0.2">
      <c r="C27" s="17" t="s">
        <v>35</v>
      </c>
      <c r="D27" s="25">
        <v>44501</v>
      </c>
      <c r="E27" s="27" t="s">
        <v>29</v>
      </c>
      <c r="F27" s="28">
        <v>45000</v>
      </c>
    </row>
    <row r="32" spans="3:10" x14ac:dyDescent="0.2">
      <c r="C32" s="15" t="s">
        <v>19</v>
      </c>
      <c r="D32" s="16" t="s">
        <v>36</v>
      </c>
      <c r="E32" s="15" t="s">
        <v>37</v>
      </c>
      <c r="F32" s="16" t="s">
        <v>38</v>
      </c>
      <c r="G32" s="15" t="s">
        <v>39</v>
      </c>
      <c r="H32" s="15" t="s">
        <v>40</v>
      </c>
      <c r="J32" s="29" t="s">
        <v>41</v>
      </c>
    </row>
    <row r="33" spans="3:10" x14ac:dyDescent="0.2">
      <c r="C33" s="19" t="s">
        <v>42</v>
      </c>
      <c r="D33" s="30">
        <v>4500</v>
      </c>
      <c r="E33" s="31">
        <v>1600</v>
      </c>
      <c r="F33" s="31">
        <v>6000</v>
      </c>
      <c r="G33" s="31">
        <v>5380</v>
      </c>
      <c r="H33" s="31"/>
      <c r="J33" s="32" t="str">
        <f t="array" ref="J33">LOOKUP(2,1/(D33:H33&lt;&gt;""),$D$32:$H$32)</f>
        <v>Apr</v>
      </c>
    </row>
    <row r="34" spans="3:10" x14ac:dyDescent="0.2">
      <c r="C34" s="19" t="s">
        <v>31</v>
      </c>
      <c r="D34" s="30"/>
      <c r="E34" s="30">
        <v>5380</v>
      </c>
      <c r="F34" s="30">
        <v>5000</v>
      </c>
      <c r="G34" s="30"/>
      <c r="H34" s="31"/>
      <c r="J34" s="32" t="str">
        <f t="array" ref="J34">LOOKUP(2,1/(D34:H34&lt;&gt;""),$D$32:$H$32)</f>
        <v>Mar</v>
      </c>
    </row>
    <row r="35" spans="3:10" x14ac:dyDescent="0.2">
      <c r="C35" s="19" t="s">
        <v>24</v>
      </c>
      <c r="D35" s="31">
        <v>8452</v>
      </c>
      <c r="E35" s="30">
        <v>7710</v>
      </c>
      <c r="F35" s="30"/>
      <c r="G35" s="30"/>
      <c r="H35" s="31"/>
      <c r="J35" s="32" t="str">
        <f t="array" ref="J35">LOOKUP(2,1/(D35:H35&lt;&gt;""),$D$32:$H$32)</f>
        <v>Feb</v>
      </c>
    </row>
    <row r="36" spans="3:10" x14ac:dyDescent="0.2">
      <c r="C36" s="19" t="s">
        <v>34</v>
      </c>
      <c r="D36" s="30"/>
      <c r="E36" s="30">
        <v>8452</v>
      </c>
      <c r="F36" s="30"/>
      <c r="G36" s="30">
        <v>3210</v>
      </c>
      <c r="H36" s="31"/>
      <c r="J36" s="32" t="str">
        <f t="array" ref="J36">LOOKUP(2,1/(D36:H36&lt;&gt;""),$D$32:$H$32)</f>
        <v>Apr</v>
      </c>
    </row>
    <row r="37" spans="3:10" x14ac:dyDescent="0.2">
      <c r="C37" s="19" t="s">
        <v>28</v>
      </c>
      <c r="D37" s="30">
        <v>6700</v>
      </c>
      <c r="E37" s="30"/>
      <c r="F37" s="31">
        <v>5520</v>
      </c>
      <c r="G37" s="30">
        <v>2860</v>
      </c>
      <c r="H37" s="31"/>
      <c r="J37" s="32" t="str">
        <f t="array" ref="J37">LOOKUP(2,1/(D37:H37&lt;&gt;""),$D$32:$H$32)</f>
        <v>Apr</v>
      </c>
    </row>
    <row r="38" spans="3:10" x14ac:dyDescent="0.2">
      <c r="C38" s="19" t="s">
        <v>27</v>
      </c>
      <c r="D38" s="30"/>
      <c r="E38" s="30">
        <v>1810</v>
      </c>
      <c r="F38" s="30">
        <v>8452</v>
      </c>
      <c r="G38" s="30"/>
      <c r="H38" s="31"/>
      <c r="J38" s="32" t="str">
        <f t="array" ref="J38">LOOKUP(2,1/(D38:H38&lt;&gt;""),$D$32:$H$32)</f>
        <v>Mar</v>
      </c>
    </row>
    <row r="39" spans="3:10" x14ac:dyDescent="0.2">
      <c r="C39" s="19" t="s">
        <v>26</v>
      </c>
      <c r="D39" s="31"/>
      <c r="E39" s="31"/>
      <c r="F39" s="31"/>
      <c r="G39" s="31">
        <v>3210</v>
      </c>
      <c r="H39" s="31">
        <v>5520</v>
      </c>
      <c r="J39" s="32" t="str">
        <f t="array" ref="J39">LOOKUP(2,1/(D39:H39&lt;&gt;""),$D$32:$H$32)</f>
        <v>May</v>
      </c>
    </row>
    <row r="43" spans="3:10" ht="17" x14ac:dyDescent="0.2">
      <c r="C43" s="12" t="s">
        <v>43</v>
      </c>
      <c r="D43" s="13" t="s">
        <v>20</v>
      </c>
      <c r="E43" s="13" t="s">
        <v>44</v>
      </c>
      <c r="F43" s="14" t="s">
        <v>45</v>
      </c>
      <c r="H43" s="29" t="s">
        <v>46</v>
      </c>
    </row>
    <row r="44" spans="3:10" x14ac:dyDescent="0.2">
      <c r="C44" s="33">
        <v>13</v>
      </c>
      <c r="D44" s="18">
        <v>44201</v>
      </c>
      <c r="E44" s="19" t="s">
        <v>47</v>
      </c>
      <c r="F44" s="20">
        <v>8600</v>
      </c>
      <c r="H44" s="22">
        <f t="array" ref="H44">LOOKUP(2,1/(tblHarvest[Temp0]&lt;0),tblHarvest[Date])</f>
        <v>44473</v>
      </c>
    </row>
    <row r="45" spans="3:10" x14ac:dyDescent="0.2">
      <c r="C45" s="34">
        <v>32</v>
      </c>
      <c r="D45" s="18">
        <v>44201</v>
      </c>
      <c r="E45" s="19" t="s">
        <v>48</v>
      </c>
      <c r="F45" s="20">
        <v>60000</v>
      </c>
    </row>
    <row r="46" spans="3:10" x14ac:dyDescent="0.2">
      <c r="C46" s="34">
        <v>-4</v>
      </c>
      <c r="D46" s="18">
        <v>44319</v>
      </c>
      <c r="E46" s="19" t="s">
        <v>49</v>
      </c>
      <c r="F46" s="20">
        <v>93800</v>
      </c>
    </row>
    <row r="47" spans="3:10" x14ac:dyDescent="0.2">
      <c r="C47" s="34">
        <v>-1</v>
      </c>
      <c r="D47" s="18">
        <v>44321</v>
      </c>
      <c r="E47" s="19" t="s">
        <v>50</v>
      </c>
      <c r="F47" s="20">
        <v>5200</v>
      </c>
    </row>
    <row r="48" spans="3:10" x14ac:dyDescent="0.2">
      <c r="C48" s="34">
        <v>10</v>
      </c>
      <c r="D48" s="18">
        <v>44323</v>
      </c>
      <c r="E48" s="19" t="s">
        <v>47</v>
      </c>
      <c r="F48" s="20">
        <v>2100</v>
      </c>
    </row>
    <row r="49" spans="3:6" x14ac:dyDescent="0.2">
      <c r="C49" s="33">
        <v>7</v>
      </c>
      <c r="D49" s="25">
        <v>44349</v>
      </c>
      <c r="E49" s="19" t="s">
        <v>49</v>
      </c>
      <c r="F49" s="20">
        <v>17100</v>
      </c>
    </row>
    <row r="50" spans="3:6" x14ac:dyDescent="0.2">
      <c r="C50" s="34">
        <v>31</v>
      </c>
      <c r="D50" s="18">
        <v>44355</v>
      </c>
      <c r="E50" s="19" t="s">
        <v>47</v>
      </c>
      <c r="F50" s="20">
        <v>18100</v>
      </c>
    </row>
    <row r="51" spans="3:6" x14ac:dyDescent="0.2">
      <c r="C51" s="33">
        <v>-14</v>
      </c>
      <c r="D51" s="25">
        <v>44355</v>
      </c>
      <c r="E51" s="26" t="s">
        <v>49</v>
      </c>
      <c r="F51" s="20">
        <v>84523</v>
      </c>
    </row>
    <row r="52" spans="3:6" x14ac:dyDescent="0.2">
      <c r="C52" s="34">
        <v>36</v>
      </c>
      <c r="D52" s="18">
        <v>44445</v>
      </c>
      <c r="E52" s="19" t="s">
        <v>47</v>
      </c>
      <c r="F52" s="20">
        <v>50000</v>
      </c>
    </row>
    <row r="53" spans="3:6" x14ac:dyDescent="0.2">
      <c r="C53" s="34">
        <v>-11</v>
      </c>
      <c r="D53" s="18">
        <v>44473</v>
      </c>
      <c r="E53" s="19" t="s">
        <v>49</v>
      </c>
      <c r="F53" s="20">
        <v>16000</v>
      </c>
    </row>
    <row r="54" spans="3:6" x14ac:dyDescent="0.2">
      <c r="C54" s="34">
        <v>14</v>
      </c>
      <c r="D54" s="25">
        <v>44501</v>
      </c>
      <c r="E54" s="19" t="s">
        <v>47</v>
      </c>
      <c r="F54" s="20">
        <v>45000</v>
      </c>
    </row>
    <row r="55" spans="3:6" x14ac:dyDescent="0.2">
      <c r="C55" s="34">
        <v>14</v>
      </c>
      <c r="D55" s="25">
        <v>44538</v>
      </c>
      <c r="E55" s="19" t="s">
        <v>49</v>
      </c>
      <c r="F55" s="28">
        <v>49756</v>
      </c>
    </row>
    <row r="58" spans="3:6" x14ac:dyDescent="0.2">
      <c r="C58" s="35" t="s">
        <v>51</v>
      </c>
      <c r="D58" s="36"/>
      <c r="F58" s="29" t="s">
        <v>52</v>
      </c>
    </row>
    <row r="59" spans="3:6" x14ac:dyDescent="0.2">
      <c r="C59" s="18" t="s">
        <v>19</v>
      </c>
      <c r="D59" s="19" t="s">
        <v>53</v>
      </c>
      <c r="F59" t="str">
        <f t="array" ref="F59">LOOKUP(2,1/ISTEXT(D59:D74),D59:D74)</f>
        <v>Beth Thompson</v>
      </c>
    </row>
    <row r="60" spans="3:6" x14ac:dyDescent="0.2">
      <c r="C60" s="18" t="s">
        <v>22</v>
      </c>
      <c r="D60" s="19">
        <v>26520</v>
      </c>
    </row>
    <row r="61" spans="3:6" x14ac:dyDescent="0.2">
      <c r="C61" s="18" t="s">
        <v>19</v>
      </c>
      <c r="D61" s="19" t="s">
        <v>54</v>
      </c>
    </row>
    <row r="62" spans="3:6" x14ac:dyDescent="0.2">
      <c r="C62" s="18" t="s">
        <v>22</v>
      </c>
      <c r="D62" s="19">
        <v>17010</v>
      </c>
    </row>
    <row r="63" spans="3:6" x14ac:dyDescent="0.2">
      <c r="C63" s="18" t="s">
        <v>19</v>
      </c>
      <c r="D63" s="19" t="s">
        <v>55</v>
      </c>
    </row>
    <row r="64" spans="3:6" x14ac:dyDescent="0.2">
      <c r="C64" s="18" t="s">
        <v>22</v>
      </c>
      <c r="D64" s="19">
        <v>10920</v>
      </c>
    </row>
    <row r="65" spans="3:8" x14ac:dyDescent="0.2">
      <c r="C65" s="18" t="s">
        <v>19</v>
      </c>
      <c r="D65" s="19" t="s">
        <v>56</v>
      </c>
    </row>
    <row r="66" spans="3:8" x14ac:dyDescent="0.2">
      <c r="C66" s="18" t="s">
        <v>22</v>
      </c>
      <c r="D66" s="19">
        <v>4410</v>
      </c>
    </row>
    <row r="67" spans="3:8" x14ac:dyDescent="0.2">
      <c r="C67" s="18" t="s">
        <v>19</v>
      </c>
      <c r="D67" s="19" t="s">
        <v>57</v>
      </c>
    </row>
    <row r="68" spans="3:8" x14ac:dyDescent="0.2">
      <c r="C68" s="18" t="s">
        <v>22</v>
      </c>
      <c r="D68" s="19">
        <v>5899</v>
      </c>
    </row>
    <row r="69" spans="3:8" x14ac:dyDescent="0.2">
      <c r="C69" s="18" t="s">
        <v>19</v>
      </c>
      <c r="D69" s="19" t="s">
        <v>58</v>
      </c>
    </row>
    <row r="70" spans="3:8" x14ac:dyDescent="0.2">
      <c r="C70" s="18" t="s">
        <v>22</v>
      </c>
      <c r="D70" s="19">
        <v>6036</v>
      </c>
    </row>
    <row r="71" spans="3:8" x14ac:dyDescent="0.2">
      <c r="C71" s="18" t="s">
        <v>19</v>
      </c>
      <c r="D71" s="19" t="s">
        <v>59</v>
      </c>
    </row>
    <row r="72" spans="3:8" x14ac:dyDescent="0.2">
      <c r="C72" s="18" t="s">
        <v>22</v>
      </c>
      <c r="D72" s="19">
        <v>13000</v>
      </c>
    </row>
    <row r="73" spans="3:8" x14ac:dyDescent="0.2">
      <c r="C73" s="18" t="s">
        <v>19</v>
      </c>
      <c r="D73" s="19" t="s">
        <v>60</v>
      </c>
    </row>
    <row r="74" spans="3:8" x14ac:dyDescent="0.2">
      <c r="C74" s="18" t="s">
        <v>22</v>
      </c>
      <c r="D74" s="19">
        <v>7932</v>
      </c>
    </row>
    <row r="77" spans="3:8" x14ac:dyDescent="0.2">
      <c r="C77" s="15" t="s">
        <v>19</v>
      </c>
      <c r="D77" s="16" t="s">
        <v>61</v>
      </c>
      <c r="E77" s="15" t="s">
        <v>62</v>
      </c>
      <c r="G77" s="13" t="s">
        <v>63</v>
      </c>
      <c r="H77" s="14" t="s">
        <v>62</v>
      </c>
    </row>
    <row r="78" spans="3:8" x14ac:dyDescent="0.2">
      <c r="C78" s="19" t="s">
        <v>42</v>
      </c>
      <c r="D78" s="37">
        <v>50000</v>
      </c>
      <c r="E78" s="38">
        <f>LOOKUP(D78,Discounts[])</f>
        <v>0.15</v>
      </c>
      <c r="G78" s="39">
        <v>0</v>
      </c>
      <c r="H78" s="40">
        <v>0</v>
      </c>
    </row>
    <row r="79" spans="3:8" x14ac:dyDescent="0.2">
      <c r="C79" s="19" t="s">
        <v>35</v>
      </c>
      <c r="D79" s="37">
        <v>45000</v>
      </c>
      <c r="E79" s="38">
        <f>LOOKUP(D79,Discounts[])</f>
        <v>0</v>
      </c>
      <c r="G79" s="39">
        <v>48000</v>
      </c>
      <c r="H79" s="40">
        <v>0.15</v>
      </c>
    </row>
    <row r="80" spans="3:8" x14ac:dyDescent="0.2">
      <c r="C80" s="19" t="s">
        <v>31</v>
      </c>
      <c r="D80" s="37">
        <v>53800</v>
      </c>
      <c r="E80" s="38">
        <f>LOOKUP(D80,Discounts[])</f>
        <v>0.23</v>
      </c>
      <c r="G80" s="39">
        <v>53000</v>
      </c>
      <c r="H80" s="40">
        <v>0.23</v>
      </c>
    </row>
    <row r="81" spans="3:8" x14ac:dyDescent="0.2">
      <c r="C81" s="19" t="s">
        <v>33</v>
      </c>
      <c r="D81" s="37">
        <v>16000</v>
      </c>
      <c r="E81" s="38">
        <f>LOOKUP(D81,Discounts[])</f>
        <v>0</v>
      </c>
      <c r="G81" s="41">
        <v>61700</v>
      </c>
      <c r="H81" s="42">
        <v>0.35</v>
      </c>
    </row>
    <row r="82" spans="3:8" x14ac:dyDescent="0.2">
      <c r="C82" s="19" t="s">
        <v>24</v>
      </c>
      <c r="D82" s="37">
        <v>77100</v>
      </c>
      <c r="E82" s="38">
        <f>LOOKUP(D82,Discounts[])</f>
        <v>0.35</v>
      </c>
    </row>
    <row r="83" spans="3:8" x14ac:dyDescent="0.2">
      <c r="C83" s="19" t="s">
        <v>64</v>
      </c>
      <c r="D83" s="37">
        <v>55200</v>
      </c>
      <c r="E83" s="38">
        <f>LOOKUP(D83,Discounts[])</f>
        <v>0.23</v>
      </c>
    </row>
    <row r="84" spans="3:8" x14ac:dyDescent="0.2">
      <c r="C84" s="19" t="s">
        <v>34</v>
      </c>
      <c r="D84" s="37">
        <v>32100</v>
      </c>
      <c r="E84" s="38">
        <f>LOOKUP(D84,Discounts[])</f>
        <v>0</v>
      </c>
    </row>
    <row r="85" spans="3:8" x14ac:dyDescent="0.2">
      <c r="C85" s="27" t="s">
        <v>26</v>
      </c>
      <c r="D85" s="43">
        <v>60000</v>
      </c>
      <c r="E85" s="38">
        <f>LOOKUP(D85,Discounts[])</f>
        <v>0.23</v>
      </c>
    </row>
    <row r="86" spans="3:8" x14ac:dyDescent="0.2">
      <c r="C86" s="19" t="s">
        <v>28</v>
      </c>
      <c r="D86" s="37">
        <v>18100</v>
      </c>
      <c r="E86" s="38">
        <f>LOOKUP(D86,Discounts[])</f>
        <v>0</v>
      </c>
    </row>
    <row r="87" spans="3:8" x14ac:dyDescent="0.2">
      <c r="C87" s="19" t="s">
        <v>30</v>
      </c>
      <c r="D87" s="37">
        <v>49756</v>
      </c>
      <c r="E87" s="38">
        <f>LOOKUP(D87,Discounts[])</f>
        <v>0.15</v>
      </c>
    </row>
    <row r="88" spans="3:8" x14ac:dyDescent="0.2">
      <c r="C88" s="19" t="s">
        <v>27</v>
      </c>
      <c r="D88" s="37">
        <v>28600</v>
      </c>
      <c r="E88" s="38">
        <f>LOOKUP(D88,Discounts[])</f>
        <v>0</v>
      </c>
    </row>
    <row r="89" spans="3:8" x14ac:dyDescent="0.2">
      <c r="C89" s="19" t="s">
        <v>32</v>
      </c>
      <c r="D89" s="37">
        <v>84523</v>
      </c>
      <c r="E89" s="38">
        <f>LOOKUP(D89,Discounts[])</f>
        <v>0.35</v>
      </c>
    </row>
    <row r="93" spans="3:8" x14ac:dyDescent="0.2">
      <c r="C93" s="12" t="s">
        <v>65</v>
      </c>
      <c r="D93" s="14" t="s">
        <v>66</v>
      </c>
      <c r="E93" s="14" t="s">
        <v>67</v>
      </c>
      <c r="G93" s="44" t="s">
        <v>68</v>
      </c>
      <c r="H93" s="44"/>
    </row>
    <row r="94" spans="3:8" x14ac:dyDescent="0.2">
      <c r="C94" s="45" t="s">
        <v>33</v>
      </c>
      <c r="D94" s="46">
        <v>40183</v>
      </c>
      <c r="E94" s="47">
        <v>45000</v>
      </c>
      <c r="G94">
        <f t="array" ref="G94:H105">CHOOSE({1,2},MATCH(Customer[Name],Customer[Name],0),Customer[Name])</f>
        <v>1</v>
      </c>
      <c r="H94" t="str">
        <v>Penelope</v>
      </c>
    </row>
    <row r="95" spans="3:8" x14ac:dyDescent="0.2">
      <c r="C95" s="48" t="s">
        <v>31</v>
      </c>
      <c r="D95" s="46">
        <v>40186</v>
      </c>
      <c r="E95" s="47">
        <v>16000</v>
      </c>
      <c r="G95">
        <v>2</v>
      </c>
      <c r="H95" t="str">
        <v>Luna</v>
      </c>
    </row>
    <row r="96" spans="3:8" x14ac:dyDescent="0.2">
      <c r="C96" s="48" t="s">
        <v>24</v>
      </c>
      <c r="D96" s="46">
        <v>40188</v>
      </c>
      <c r="E96" s="47">
        <v>60000</v>
      </c>
      <c r="G96">
        <v>3</v>
      </c>
      <c r="H96" t="str">
        <v>Austin</v>
      </c>
    </row>
    <row r="97" spans="3:8" x14ac:dyDescent="0.2">
      <c r="C97" s="45" t="s">
        <v>33</v>
      </c>
      <c r="D97" s="46">
        <v>40189</v>
      </c>
      <c r="E97" s="47">
        <v>53800</v>
      </c>
      <c r="G97">
        <v>1</v>
      </c>
      <c r="H97" t="str">
        <v>Penelope</v>
      </c>
    </row>
    <row r="98" spans="3:8" x14ac:dyDescent="0.2">
      <c r="C98" s="48" t="s">
        <v>28</v>
      </c>
      <c r="D98" s="46">
        <v>40190</v>
      </c>
      <c r="E98" s="47">
        <v>50000</v>
      </c>
      <c r="G98">
        <v>5</v>
      </c>
      <c r="H98" t="str">
        <v>Easton</v>
      </c>
    </row>
    <row r="99" spans="3:8" x14ac:dyDescent="0.2">
      <c r="C99" s="48" t="s">
        <v>31</v>
      </c>
      <c r="D99" s="46">
        <v>40192</v>
      </c>
      <c r="E99" s="47">
        <v>18100</v>
      </c>
      <c r="G99">
        <v>2</v>
      </c>
      <c r="H99" t="str">
        <v>Luna</v>
      </c>
    </row>
    <row r="100" spans="3:8" x14ac:dyDescent="0.2">
      <c r="C100" s="48" t="s">
        <v>35</v>
      </c>
      <c r="D100" s="46">
        <v>40193</v>
      </c>
      <c r="E100" s="47">
        <v>84523</v>
      </c>
      <c r="G100">
        <v>7</v>
      </c>
      <c r="H100" t="str">
        <v>Theodore</v>
      </c>
    </row>
    <row r="101" spans="3:8" x14ac:dyDescent="0.2">
      <c r="C101" s="45" t="s">
        <v>33</v>
      </c>
      <c r="D101" s="49">
        <v>40195</v>
      </c>
      <c r="E101" s="47">
        <v>77100</v>
      </c>
      <c r="G101">
        <v>1</v>
      </c>
      <c r="H101" t="str">
        <v>Penelope</v>
      </c>
    </row>
    <row r="102" spans="3:8" x14ac:dyDescent="0.2">
      <c r="C102" s="48" t="s">
        <v>64</v>
      </c>
      <c r="D102" s="46">
        <v>40196</v>
      </c>
      <c r="E102" s="47">
        <v>32100</v>
      </c>
      <c r="G102">
        <v>9</v>
      </c>
      <c r="H102" t="str">
        <v>Joshua</v>
      </c>
    </row>
    <row r="103" spans="3:8" x14ac:dyDescent="0.2">
      <c r="C103" s="45" t="s">
        <v>33</v>
      </c>
      <c r="D103" s="46">
        <v>40198</v>
      </c>
      <c r="E103" s="47">
        <v>55200</v>
      </c>
      <c r="G103">
        <v>1</v>
      </c>
      <c r="H103" t="str">
        <v>Penelope</v>
      </c>
    </row>
    <row r="104" spans="3:8" x14ac:dyDescent="0.2">
      <c r="C104" s="48" t="s">
        <v>24</v>
      </c>
      <c r="D104" s="46">
        <v>40199</v>
      </c>
      <c r="E104" s="47">
        <v>28600</v>
      </c>
      <c r="G104">
        <v>3</v>
      </c>
      <c r="H104" t="str">
        <v>Austin</v>
      </c>
    </row>
    <row r="105" spans="3:8" x14ac:dyDescent="0.2">
      <c r="C105" s="48" t="s">
        <v>31</v>
      </c>
      <c r="D105" s="49">
        <v>40202</v>
      </c>
      <c r="E105" s="50">
        <v>49756</v>
      </c>
      <c r="G105">
        <v>2</v>
      </c>
      <c r="H105" t="str">
        <v>Luna</v>
      </c>
    </row>
  </sheetData>
  <conditionalFormatting sqref="G3">
    <cfRule type="containsText" dxfId="23" priority="1" operator="containsText" text="TRUE">
      <formula>NOT(ISERROR(SEARCH("TRUE",G3)))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Lecturers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2023-12-05T09:42:18Z</dcterms:created>
  <dcterms:modified xsi:type="dcterms:W3CDTF">2023-12-05T09:42:32Z</dcterms:modified>
</cp:coreProperties>
</file>