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/Downloads/Book-53 Final Epub Folder/Code/"/>
    </mc:Choice>
  </mc:AlternateContent>
  <xr:revisionPtr revIDLastSave="0" documentId="8_{A60CF1A3-EB15-5F43-8E55-54697E9BD502}" xr6:coauthVersionLast="47" xr6:coauthVersionMax="47" xr10:uidLastSave="{00000000-0000-0000-0000-000000000000}"/>
  <bookViews>
    <workbookView xWindow="780" yWindow="960" windowWidth="27640" windowHeight="16540" xr2:uid="{BAEBC4F1-FF0F-DB4C-AAB1-7049EA961C06}"/>
  </bookViews>
  <sheets>
    <sheet name="Sheet1" sheetId="1" r:id="rId1"/>
  </sheets>
  <externalReferences>
    <externalReference r:id="rId2"/>
  </externalReferences>
  <definedNames>
    <definedName name="Logos">INDEX('[1]Chapter 5'!$E$116:$E$120,MATCH('[1]Chapter 5'!$G$116,'[1]Chapter 5'!$D$116:$D$120,0))</definedName>
  </definedNames>
  <calcPr calcId="18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5" i="1" l="1" a="1"/>
  <c r="G125" i="1" s="1"/>
  <c r="I118" i="1"/>
  <c r="K112" i="1"/>
  <c r="K100" i="1" a="1"/>
  <c r="K107" i="1" s="1"/>
  <c r="J100" i="1" a="1"/>
  <c r="J108" i="1" s="1"/>
  <c r="I100" i="1" a="1"/>
  <c r="I105" i="1" s="1"/>
  <c r="H82" i="1"/>
  <c r="J101" i="1" l="1"/>
  <c r="K104" i="1"/>
  <c r="I107" i="1"/>
  <c r="I110" i="1"/>
  <c r="J110" i="1"/>
  <c r="J103" i="1"/>
  <c r="K106" i="1"/>
  <c r="I109" i="1"/>
  <c r="J104" i="1"/>
  <c r="I102" i="1"/>
  <c r="J105" i="1"/>
  <c r="K100" i="1"/>
  <c r="K108" i="1"/>
  <c r="I103" i="1"/>
  <c r="I111" i="1"/>
  <c r="J106" i="1"/>
  <c r="K101" i="1"/>
  <c r="K109" i="1"/>
  <c r="I106" i="1"/>
  <c r="J109" i="1"/>
  <c r="J102" i="1"/>
  <c r="K105" i="1"/>
  <c r="I100" i="1"/>
  <c r="I108" i="1"/>
  <c r="J111" i="1"/>
  <c r="I101" i="1"/>
  <c r="I104" i="1"/>
  <c r="J107" i="1"/>
  <c r="K102" i="1"/>
  <c r="K110" i="1"/>
  <c r="J100" i="1"/>
  <c r="K103" i="1"/>
  <c r="K111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<sst xmlns="http://schemas.openxmlformats.org/spreadsheetml/2006/main" count="195" uniqueCount="83">
  <si>
    <t>Criteria</t>
  </si>
  <si>
    <t>Date</t>
  </si>
  <si>
    <t>Product</t>
  </si>
  <si>
    <t>Amount</t>
  </si>
  <si>
    <t>Chairs</t>
  </si>
  <si>
    <t>&lt;&gt;Chairs</t>
  </si>
  <si>
    <t>Laptops</t>
  </si>
  <si>
    <t>Crop</t>
  </si>
  <si>
    <t>Production</t>
  </si>
  <si>
    <t>Traka</t>
  </si>
  <si>
    <t>Cucumber</t>
  </si>
  <si>
    <t>Carrot</t>
  </si>
  <si>
    <t xml:space="preserve">Eggplant </t>
  </si>
  <si>
    <t>Zucchini</t>
  </si>
  <si>
    <t>Cabbage</t>
  </si>
  <si>
    <t>Customer</t>
  </si>
  <si>
    <t>Eastern</t>
  </si>
  <si>
    <t>Western</t>
  </si>
  <si>
    <t>Southern</t>
  </si>
  <si>
    <t>Emily</t>
  </si>
  <si>
    <t>Joshua</t>
  </si>
  <si>
    <t>Theodore</t>
  </si>
  <si>
    <t>Region</t>
  </si>
  <si>
    <t>Luna</t>
  </si>
  <si>
    <t>Eatern &amp; Southern</t>
  </si>
  <si>
    <t>Penelope</t>
  </si>
  <si>
    <t>Austin</t>
  </si>
  <si>
    <t>Ruby</t>
  </si>
  <si>
    <t>Luke</t>
  </si>
  <si>
    <t>Easton</t>
  </si>
  <si>
    <t>Gupta</t>
  </si>
  <si>
    <t>Barnes</t>
  </si>
  <si>
    <t>Martin</t>
  </si>
  <si>
    <t>Western &amp; Southern</t>
  </si>
  <si>
    <t>Jan</t>
  </si>
  <si>
    <t>Feb</t>
  </si>
  <si>
    <t>Mar</t>
  </si>
  <si>
    <t>Month</t>
  </si>
  <si>
    <t>Appliances</t>
  </si>
  <si>
    <t>Binders</t>
  </si>
  <si>
    <t xml:space="preserve">Telephones </t>
  </si>
  <si>
    <t>Pens</t>
  </si>
  <si>
    <t>Paper</t>
  </si>
  <si>
    <t>Envelopes</t>
  </si>
  <si>
    <t>Bookcases</t>
  </si>
  <si>
    <t>Tables</t>
  </si>
  <si>
    <t>Labels</t>
  </si>
  <si>
    <t xml:space="preserve">Copiers </t>
  </si>
  <si>
    <t xml:space="preserve">Chairs </t>
  </si>
  <si>
    <t>Trimmers</t>
  </si>
  <si>
    <t>Stamp Machines</t>
  </si>
  <si>
    <t>Qty</t>
  </si>
  <si>
    <t>Total</t>
  </si>
  <si>
    <t>&gt;=06-01-2021</t>
  </si>
  <si>
    <t>&lt;=06-30-2021</t>
  </si>
  <si>
    <t>Invoice</t>
  </si>
  <si>
    <t>Amt</t>
  </si>
  <si>
    <t>Invoice #</t>
  </si>
  <si>
    <t>Payments[Amt]</t>
  </si>
  <si>
    <t>(Payments[Invoice]=G100)*1</t>
  </si>
  <si>
    <t>SUMPRODUCT</t>
  </si>
  <si>
    <t>111-BN-018</t>
  </si>
  <si>
    <t>224-VV-004</t>
  </si>
  <si>
    <t>111-CP-003</t>
  </si>
  <si>
    <t>224-BP-002</t>
  </si>
  <si>
    <t>224-FA-011</t>
  </si>
  <si>
    <t>224-MO-204</t>
  </si>
  <si>
    <t>220-PU-009</t>
  </si>
  <si>
    <t>220-SA-001</t>
  </si>
  <si>
    <t>221-UP-011</t>
  </si>
  <si>
    <t>222-AG-001</t>
  </si>
  <si>
    <t>222-FE-002</t>
  </si>
  <si>
    <t>222-PK-002</t>
  </si>
  <si>
    <t>Logo</t>
  </si>
  <si>
    <t>Excel</t>
  </si>
  <si>
    <t>Teams</t>
  </si>
  <si>
    <t>Word</t>
  </si>
  <si>
    <t>Subaru</t>
  </si>
  <si>
    <t>Get logos using IMAGE function</t>
  </si>
  <si>
    <t>Outlook</t>
  </si>
  <si>
    <t>OneNote</t>
  </si>
  <si>
    <t>Last Cell Address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</si>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</sst>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1" applyNumberFormat="0" applyProtection="0">
      <alignment vertical="center"/>
    </xf>
    <xf numFmtId="0" fontId="4" fillId="0" borderId="1" applyNumberFormat="0" applyProtection="0">
      <alignment vertical="center"/>
    </xf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2" borderId="2" xfId="2" applyBorder="1">
      <alignment vertical="center"/>
    </xf>
    <xf numFmtId="0" fontId="3" fillId="2" borderId="3" xfId="2" applyBorder="1">
      <alignment vertical="center"/>
    </xf>
    <xf numFmtId="0" fontId="3" fillId="2" borderId="4" xfId="2" applyBorder="1">
      <alignment vertical="center"/>
    </xf>
    <xf numFmtId="14" fontId="0" fillId="0" borderId="1" xfId="3" applyNumberFormat="1" applyFont="1">
      <alignment vertical="center"/>
    </xf>
    <xf numFmtId="0" fontId="4" fillId="0" borderId="1" xfId="3">
      <alignment vertical="center"/>
    </xf>
    <xf numFmtId="164" fontId="1" fillId="0" borderId="1" xfId="1" applyNumberFormat="1" applyBorder="1" applyAlignment="1">
      <alignment vertical="center"/>
    </xf>
    <xf numFmtId="164" fontId="1" fillId="0" borderId="5" xfId="1" applyNumberFormat="1" applyBorder="1" applyAlignment="1">
      <alignment vertical="center"/>
    </xf>
    <xf numFmtId="14" fontId="0" fillId="0" borderId="5" xfId="3" applyNumberFormat="1" applyFont="1" applyBorder="1">
      <alignment vertical="center"/>
    </xf>
    <xf numFmtId="0" fontId="0" fillId="0" borderId="1" xfId="3" applyFont="1">
      <alignment vertical="center"/>
    </xf>
    <xf numFmtId="0" fontId="4" fillId="0" borderId="5" xfId="3" applyBorder="1">
      <alignment vertical="center"/>
    </xf>
    <xf numFmtId="0" fontId="3" fillId="2" borderId="6" xfId="2" applyBorder="1">
      <alignment vertical="center"/>
    </xf>
    <xf numFmtId="0" fontId="3" fillId="2" borderId="1" xfId="2">
      <alignment vertical="center"/>
    </xf>
    <xf numFmtId="3" fontId="4" fillId="0" borderId="6" xfId="3" applyNumberFormat="1" applyBorder="1">
      <alignment vertical="center"/>
    </xf>
    <xf numFmtId="164" fontId="1" fillId="0" borderId="6" xfId="1" applyNumberFormat="1" applyBorder="1" applyAlignment="1">
      <alignment vertical="center"/>
    </xf>
    <xf numFmtId="0" fontId="3" fillId="2" borderId="5" xfId="2" applyBorder="1">
      <alignment vertical="center"/>
    </xf>
    <xf numFmtId="4" fontId="4" fillId="0" borderId="1" xfId="3" applyNumberFormat="1">
      <alignment vertical="center"/>
    </xf>
    <xf numFmtId="164" fontId="0" fillId="0" borderId="0" xfId="0" applyNumberFormat="1"/>
    <xf numFmtId="3" fontId="4" fillId="0" borderId="7" xfId="3" applyNumberFormat="1" applyBorder="1">
      <alignment vertical="center"/>
    </xf>
    <xf numFmtId="164" fontId="1" fillId="0" borderId="7" xfId="1" applyNumberFormat="1" applyBorder="1" applyAlignment="1">
      <alignment vertical="center"/>
    </xf>
    <xf numFmtId="3" fontId="0" fillId="0" borderId="0" xfId="0" applyNumberFormat="1"/>
    <xf numFmtId="164" fontId="0" fillId="0" borderId="1" xfId="1" applyNumberFormat="1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3" fillId="2" borderId="8" xfId="2" applyBorder="1">
      <alignment vertical="center"/>
    </xf>
    <xf numFmtId="0" fontId="3" fillId="0" borderId="0" xfId="0" applyFont="1"/>
    <xf numFmtId="0" fontId="5" fillId="0" borderId="0" xfId="0" applyFont="1"/>
    <xf numFmtId="0" fontId="0" fillId="3" borderId="0" xfId="0" applyFill="1"/>
    <xf numFmtId="0" fontId="4" fillId="0" borderId="9" xfId="3" applyBorder="1">
      <alignment vertical="center"/>
    </xf>
    <xf numFmtId="0" fontId="0" fillId="0" borderId="0" xfId="0" applyAlignment="1">
      <alignment horizontal="center"/>
    </xf>
    <xf numFmtId="0" fontId="4" fillId="0" borderId="10" xfId="3" applyBorder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/>
    <xf numFmtId="0" fontId="7" fillId="0" borderId="0" xfId="0" applyFont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13" xfId="0" applyBorder="1"/>
    <xf numFmtId="0" fontId="3" fillId="2" borderId="0" xfId="2" applyBorder="1">
      <alignment vertical="center"/>
    </xf>
    <xf numFmtId="0" fontId="0" fillId="0" borderId="0" xfId="0" applyAlignment="1">
      <alignment horizontal="left"/>
    </xf>
    <xf numFmtId="0" fontId="0" fillId="0" borderId="0" xfId="0" pivotButton="1"/>
  </cellXfs>
  <cellStyles count="4">
    <cellStyle name="Comma" xfId="1" builtinId="3"/>
    <cellStyle name="Header Cell" xfId="2" xr:uid="{4427BECF-2E1F-AB48-863A-DEBF75D3112D}"/>
    <cellStyle name="Normal" xfId="0" builtinId="0"/>
    <cellStyle name="Normal Cell" xfId="3" xr:uid="{E1CE4847-F773-E741-A8C3-70232BA4D648}"/>
  </cellStyles>
  <dxfs count="39"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bottom style="thin">
          <color theme="0" tint="-0.14996795556505021"/>
        </bottom>
      </border>
    </dxf>
    <dxf>
      <border outline="0">
        <left style="thin">
          <color theme="0" tint="-0.14996795556505021"/>
        </left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Relationship Id="rId4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38101</xdr:colOff>
      <xdr:row>115</xdr:row>
      <xdr:rowOff>47625</xdr:rowOff>
    </xdr:from>
    <xdr:to>
      <xdr:col>4</xdr:col>
      <xdr:colOff>628651</xdr:colOff>
      <xdr:row>115</xdr:row>
      <xdr:rowOff>579120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991D49-07B5-C24A-9770-899AF69B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21955125"/>
          <a:ext cx="590550" cy="531495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116</xdr:row>
      <xdr:rowOff>66675</xdr:rowOff>
    </xdr:from>
    <xdr:to>
      <xdr:col>4</xdr:col>
      <xdr:colOff>695326</xdr:colOff>
      <xdr:row>116</xdr:row>
      <xdr:rowOff>574358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0FB5F-5512-514C-94D6-A1B3C045F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5150" y="22583775"/>
          <a:ext cx="600076" cy="507683"/>
        </a:xfrm>
        <a:prstGeom prst="rect">
          <a:avLst/>
        </a:prstGeom>
      </xdr:spPr>
    </xdr:pic>
    <xdr:clientData/>
  </xdr:twoCellAnchor>
  <xdr:twoCellAnchor>
    <xdr:from>
      <xdr:col>4</xdr:col>
      <xdr:colOff>85726</xdr:colOff>
      <xdr:row>117</xdr:row>
      <xdr:rowOff>95250</xdr:rowOff>
    </xdr:from>
    <xdr:to>
      <xdr:col>4</xdr:col>
      <xdr:colOff>733426</xdr:colOff>
      <xdr:row>117</xdr:row>
      <xdr:rowOff>674771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8B9D67-78FC-B54E-B186-63AB7C291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5626" y="23221950"/>
          <a:ext cx="647700" cy="579521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118</xdr:row>
      <xdr:rowOff>76201</xdr:rowOff>
    </xdr:from>
    <xdr:to>
      <xdr:col>4</xdr:col>
      <xdr:colOff>742950</xdr:colOff>
      <xdr:row>118</xdr:row>
      <xdr:rowOff>633541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6997E4-F33D-384A-AEF5-34909A6A7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14675" y="23901401"/>
          <a:ext cx="638175" cy="557340"/>
        </a:xfrm>
        <a:prstGeom prst="rect">
          <a:avLst/>
        </a:prstGeom>
      </xdr:spPr>
    </xdr:pic>
    <xdr:clientData/>
  </xdr:twoCellAnchor>
  <xdr:twoCellAnchor>
    <xdr:from>
      <xdr:col>4</xdr:col>
      <xdr:colOff>66676</xdr:colOff>
      <xdr:row>119</xdr:row>
      <xdr:rowOff>95251</xdr:rowOff>
    </xdr:from>
    <xdr:to>
      <xdr:col>4</xdr:col>
      <xdr:colOff>685800</xdr:colOff>
      <xdr:row>119</xdr:row>
      <xdr:rowOff>655007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CB598E-240F-DF40-BD3B-0B670FCB2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6" y="24618951"/>
          <a:ext cx="619124" cy="55975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8</xdr:col>
          <xdr:colOff>114300</xdr:colOff>
          <xdr:row>116</xdr:row>
          <xdr:rowOff>88900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2B305E65-636E-CF47-AEA3-14FCA65ECF3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gos" spid="_x0000_s102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311900" y="23368000"/>
              <a:ext cx="876300" cy="698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8</xdr:col>
          <xdr:colOff>114300</xdr:colOff>
          <xdr:row>116</xdr:row>
          <xdr:rowOff>88900</xdr:rowOff>
        </xdr:to>
        <xdr:pic>
          <xdr:nvPicPr>
            <xdr:cNvPr id="8" name="Picture 25">
              <a:extLst>
                <a:ext uri="{FF2B5EF4-FFF2-40B4-BE49-F238E27FC236}">
                  <a16:creationId xmlns:a16="http://schemas.microsoft.com/office/drawing/2014/main" id="{D2FEBB79-81EA-9F4A-965C-7DE3DB012B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gos" spid="_x0000_s103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6311900" y="23368000"/>
              <a:ext cx="876300" cy="698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8</xdr:col>
          <xdr:colOff>114300</xdr:colOff>
          <xdr:row>116</xdr:row>
          <xdr:rowOff>88900</xdr:rowOff>
        </xdr:to>
        <xdr:pic>
          <xdr:nvPicPr>
            <xdr:cNvPr id="9" name="Picture 25">
              <a:extLst>
                <a:ext uri="{FF2B5EF4-FFF2-40B4-BE49-F238E27FC236}">
                  <a16:creationId xmlns:a16="http://schemas.microsoft.com/office/drawing/2014/main" id="{1FC80AC9-7BBC-0748-BDD7-0D391CA7DA5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gos" spid="_x0000_s103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311900" y="23368000"/>
              <a:ext cx="876300" cy="698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8</xdr:col>
          <xdr:colOff>114300</xdr:colOff>
          <xdr:row>116</xdr:row>
          <xdr:rowOff>88900</xdr:rowOff>
        </xdr:to>
        <xdr:pic>
          <xdr:nvPicPr>
            <xdr:cNvPr id="10" name="Picture 1706">
              <a:extLst>
                <a:ext uri="{FF2B5EF4-FFF2-40B4-BE49-F238E27FC236}">
                  <a16:creationId xmlns:a16="http://schemas.microsoft.com/office/drawing/2014/main" id="{4FD30ADA-0769-6743-8036-D588EB73A3C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gos" spid="_x0000_s103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6311900" y="23368000"/>
              <a:ext cx="876300" cy="698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VA/Downloads/Book-53%20Final%20Epub%20Folder/workbook.xlsx" TargetMode="External"/><Relationship Id="rId1" Type="http://schemas.openxmlformats.org/officeDocument/2006/relationships/externalLinkPath" Target="/Users/AVA/Downloads/Book-53%20Final%20Epub%20Folder/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pter 1"/>
      <sheetName val="Chapter 2"/>
      <sheetName val="Chapter 3"/>
      <sheetName val="Chapter 4"/>
      <sheetName val="Chapter 5"/>
      <sheetName val="Chapter 6"/>
      <sheetName val="Chapter 7"/>
      <sheetName val="Chapter 8"/>
    </sheetNames>
    <sheetDataSet>
      <sheetData sheetId="0"/>
      <sheetData sheetId="1"/>
      <sheetData sheetId="2"/>
      <sheetData sheetId="3"/>
      <sheetData sheetId="4">
        <row r="116">
          <cell r="D116" t="str">
            <v>Excel</v>
          </cell>
          <cell r="G116" t="str">
            <v>Teams</v>
          </cell>
        </row>
        <row r="117">
          <cell r="D117" t="str">
            <v>Word</v>
          </cell>
        </row>
        <row r="118">
          <cell r="D118" t="str">
            <v>Teams</v>
          </cell>
        </row>
        <row r="119">
          <cell r="D119" t="str">
            <v>Outlook</v>
          </cell>
        </row>
        <row r="120">
          <cell r="D120" t="str">
            <v>OneNote</v>
          </cell>
        </row>
      </sheetData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VA/Downloads/Book-53%20Final%20Epub%20Folder/workbook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po Mwangi" refreshedDate="45166.933880902776" createdVersion="8" refreshedVersion="8" minRefreshableVersion="3" recordCount="12" xr:uid="{6E8FC43B-7203-3A47-9307-805DF9B398FF}">
  <cacheSource type="worksheet">
    <worksheetSource name="Table45" r:id="rId2"/>
  </cacheSource>
  <cacheFields count="3">
    <cacheField name="Date" numFmtId="14">
      <sharedItems containsSemiMixedTypes="0" containsNonDate="0" containsDate="1" containsString="0" minDate="2021-01-05T00:00:00" maxDate="2021-12-09T00:00:00"/>
    </cacheField>
    <cacheField name="Crop" numFmtId="0">
      <sharedItems count="6">
        <s v="Traka"/>
        <s v="Cucumber"/>
        <s v="Carrot"/>
        <s v="Eggplant "/>
        <s v="Zucchini"/>
        <s v="Cabbage"/>
      </sharedItems>
    </cacheField>
    <cacheField name="Production" numFmtId="164">
      <sharedItems containsSemiMixedTypes="0" containsString="0" containsNumber="1" containsInteger="1" minValue="2100" maxValue="93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d v="2021-01-05T00:00:00"/>
    <x v="0"/>
    <n v="8600"/>
  </r>
  <r>
    <d v="2021-01-05T00:00:00"/>
    <x v="1"/>
    <n v="60000"/>
  </r>
  <r>
    <d v="2021-05-03T00:00:00"/>
    <x v="2"/>
    <n v="93800"/>
  </r>
  <r>
    <d v="2021-05-05T00:00:00"/>
    <x v="3"/>
    <n v="5200"/>
  </r>
  <r>
    <d v="2021-05-07T00:00:00"/>
    <x v="0"/>
    <n v="2100"/>
  </r>
  <r>
    <d v="2021-06-02T00:00:00"/>
    <x v="4"/>
    <n v="17100"/>
  </r>
  <r>
    <d v="2021-06-08T00:00:00"/>
    <x v="5"/>
    <n v="18100"/>
  </r>
  <r>
    <d v="2021-06-08T00:00:00"/>
    <x v="4"/>
    <n v="84523"/>
  </r>
  <r>
    <d v="2021-09-06T00:00:00"/>
    <x v="0"/>
    <n v="50000"/>
  </r>
  <r>
    <d v="2021-10-04T00:00:00"/>
    <x v="4"/>
    <n v="16000"/>
  </r>
  <r>
    <d v="2021-11-01T00:00:00"/>
    <x v="2"/>
    <n v="45000"/>
  </r>
  <r>
    <d v="2021-12-08T00:00:00"/>
    <x v="4"/>
    <n v="497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558B1-95DA-6E43-867E-B8F4998F5CBE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rops">
  <location ref="H139:H145" firstHeaderRow="1" firstDataRow="1" firstDataCol="1"/>
  <pivotFields count="3">
    <pivotField numFmtId="14" showAll="0"/>
    <pivotField axis="axisRow" showAll="0">
      <items count="7">
        <item x="5"/>
        <item x="2"/>
        <item x="1"/>
        <item x="3"/>
        <item x="0"/>
        <item x="4"/>
        <item t="default"/>
      </items>
    </pivotField>
    <pivotField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0FEC5-734E-3E4C-B7EE-C59EEF69EC72}" name="tbl_Sales31" displayName="tbl_Sales31" ref="B3:D15" totalsRowShown="0" headerRowBorderDxfId="37" tableBorderDxfId="38" totalsRowBorderDxfId="36">
  <sortState xmlns:xlrd2="http://schemas.microsoft.com/office/spreadsheetml/2017/richdata2" ref="B4:D15">
    <sortCondition ref="B16:B27"/>
    <sortCondition ref="C16:C27"/>
  </sortState>
  <tableColumns count="3">
    <tableColumn id="2" xr3:uid="{1585D233-B111-8340-9D26-B09C672B72D5}" name="Date" dataDxfId="35" dataCellStyle="Normal Cell"/>
    <tableColumn id="3" xr3:uid="{982579F6-D6BC-7045-94FA-3B52B3D30E43}" name="Product" dataCellStyle="Normal Cell"/>
    <tableColumn id="4" xr3:uid="{C8D6C4FD-3EDC-DF4D-B715-F44B32FF1D32}" name="Amount" dataDxfId="34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AAB7A5-879A-FD49-A0A6-FE10617C78A5}" name="tblRegionalSales" displayName="tblRegionalSales" ref="B33:E45" totalsRowShown="0" headerRowBorderDxfId="32" tableBorderDxfId="33" totalsRowBorderDxfId="31">
  <autoFilter ref="B33:E45" xr:uid="{A0AAB7A5-879A-FD49-A0A6-FE10617C78A5}"/>
  <tableColumns count="4">
    <tableColumn id="1" xr3:uid="{EDB78A46-AF21-E142-861E-892D77BC1775}" name="Customer" dataDxfId="30" dataCellStyle="Normal Cell"/>
    <tableColumn id="3" xr3:uid="{99407D6B-0E77-AC41-B93C-97810A638375}" name="Eastern" dataDxfId="29" dataCellStyle="Normal Cell"/>
    <tableColumn id="2" xr3:uid="{4AC25EF8-69E1-EF46-A73F-FEED731B5D95}" name="Western" dataDxfId="28" dataCellStyle="Normal Cell"/>
    <tableColumn id="4" xr3:uid="{85ECF395-E0C0-4649-8331-9CF807EEB114}" name="Southern" dataDxfId="27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02A3A3-4701-8349-B16F-5B04CD190402}" name="tblRegionalSales37" displayName="tblRegionalSales37" ref="B48:E60" totalsRowShown="0" headerRowBorderDxfId="25" tableBorderDxfId="26" totalsRowBorderDxfId="24">
  <autoFilter ref="B48:E60" xr:uid="{5602A3A3-4701-8349-B16F-5B04CD190402}"/>
  <tableColumns count="4">
    <tableColumn id="1" xr3:uid="{43C5D290-8117-374D-84D9-34A7DD3C49E7}" name="Customer" dataDxfId="23" dataCellStyle="Normal Cell"/>
    <tableColumn id="3" xr3:uid="{F346EDE8-224D-0343-A6E5-F01B51AB9D01}" name="Eastern" dataDxfId="22" dataCellStyle="Normal Cell"/>
    <tableColumn id="2" xr3:uid="{8A718B12-3C03-5A41-AB2B-C72362518C4F}" name="Western" dataDxfId="21" dataCellStyle="Normal Cell"/>
    <tableColumn id="4" xr3:uid="{D5670B73-418A-6446-81E5-C825ED5E7FD2}" name="Southern" dataDxfId="20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149C3D-2AAC-4D4D-92E1-667141AE8114}" name="tbl_Orders" displayName="tbl_Orders" ref="B81:D96" totalsRowShown="0" headerRowBorderDxfId="18" tableBorderDxfId="19" totalsRowBorderDxfId="17">
  <sortState xmlns:xlrd2="http://schemas.microsoft.com/office/spreadsheetml/2017/richdata2" ref="B82:D93">
    <sortCondition ref="B16:B27"/>
    <sortCondition ref="C16:C27"/>
  </sortState>
  <tableColumns count="3">
    <tableColumn id="2" xr3:uid="{2CFA8CC3-4358-2A43-8D84-484A0F55AC78}" name="Date" dataDxfId="16" dataCellStyle="Normal Cell"/>
    <tableColumn id="3" xr3:uid="{9C46AFA0-83BF-484C-A1FF-C59F96FC1237}" name="Product" dataCellStyle="Normal Cell"/>
    <tableColumn id="4" xr3:uid="{4F13CF51-3FA6-F143-A399-549D2D579B0E}" name="Qty" dataDxfId="15" dataCellStyle="Comm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5D4429-ACC4-BA49-B54C-2B3A803D2411}" name="Payments" displayName="Payments" ref="D99:E111" totalsRowShown="0" headerRowBorderDxfId="13" tableBorderDxfId="14" totalsRowBorderDxfId="12">
  <autoFilter ref="D99:E111" xr:uid="{685D4429-ACC4-BA49-B54C-2B3A803D2411}"/>
  <tableColumns count="2">
    <tableColumn id="1" xr3:uid="{E84D35BD-16CB-1141-9F09-394F60FED1B9}" name="Invoice" dataDxfId="11" dataCellStyle="Normal Cell"/>
    <tableColumn id="3" xr3:uid="{37DE470F-CBE4-8244-A88E-D7210C9338BE}" name="Amt" dataDxfId="10" dataCellStyle="Normal Cell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59ADF3-AA93-EA44-9E9F-33F31257E3E4}" name="tblHarvests" displayName="tblHarvests" ref="B124:D136" totalsRowShown="0" headerRowBorderDxfId="8" tableBorderDxfId="9" totalsRowBorderDxfId="7">
  <autoFilter ref="B124:D136" xr:uid="{DF59ADF3-AA93-EA44-9E9F-33F31257E3E4}"/>
  <tableColumns count="3">
    <tableColumn id="1" xr3:uid="{23E185D0-6514-E247-8A25-81974BF41894}" name="Date" dataDxfId="6" dataCellStyle="Normal Cell"/>
    <tableColumn id="2" xr3:uid="{4B55C642-53A4-A949-A85E-5FE81EED341E}" name="Crop" dataCellStyle="Normal Cell"/>
    <tableColumn id="3" xr3:uid="{2A511E3F-F10C-6D40-A96E-05211C3FDCBD}" name="Production" dataDxfId="5" dataCellStyle="Comm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D1075A-F8EE-5D46-A7A4-0771857FADB9}" name="Table45" displayName="Table45" ref="D139:F151" totalsRowShown="0" headerRowBorderDxfId="3" tableBorderDxfId="4" totalsRowBorderDxfId="2">
  <autoFilter ref="D139:F151" xr:uid="{8CD1075A-F8EE-5D46-A7A4-0771857FADB9}"/>
  <tableColumns count="3">
    <tableColumn id="1" xr3:uid="{BC0B1ED9-C274-784E-8C72-D2C6541503C2}" name="Date" dataDxfId="1" dataCellStyle="Normal Cell"/>
    <tableColumn id="2" xr3:uid="{9AA1D332-7DFB-9C4D-88DC-B9F49C170892}" name="Crop" dataCellStyle="Normal Cell"/>
    <tableColumn id="3" xr3:uid="{FC47A284-7020-DA48-844B-65A898CA763B}" name="Production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9F26-88D6-3749-8FCA-001735172D9F}">
  <dimension ref="B2:K151"/>
  <sheetViews>
    <sheetView tabSelected="1" workbookViewId="0">
      <selection activeCell="F13" sqref="F13"/>
    </sheetView>
  </sheetViews>
  <sheetFormatPr baseColWidth="10" defaultColWidth="8.83203125" defaultRowHeight="16" x14ac:dyDescent="0.2"/>
  <cols>
    <col min="1" max="1" width="2.5" customWidth="1"/>
    <col min="2" max="2" width="15.5" bestFit="1" customWidth="1"/>
    <col min="3" max="3" width="10" bestFit="1" customWidth="1"/>
    <col min="4" max="5" width="11.5" bestFit="1" customWidth="1"/>
    <col min="6" max="6" width="12.5" bestFit="1" customWidth="1"/>
    <col min="7" max="7" width="19.33203125" bestFit="1" customWidth="1"/>
    <col min="8" max="8" width="10" bestFit="1" customWidth="1"/>
    <col min="9" max="9" width="15" bestFit="1" customWidth="1"/>
    <col min="10" max="10" width="14" bestFit="1" customWidth="1"/>
  </cols>
  <sheetData>
    <row r="2" spans="2:8" x14ac:dyDescent="0.2">
      <c r="F2" s="1" t="s">
        <v>0</v>
      </c>
      <c r="H2" s="2"/>
    </row>
    <row r="3" spans="2:8" x14ac:dyDescent="0.2">
      <c r="B3" s="3" t="s">
        <v>1</v>
      </c>
      <c r="C3" s="3" t="s">
        <v>2</v>
      </c>
      <c r="D3" s="4" t="s">
        <v>3</v>
      </c>
      <c r="F3" s="5" t="s">
        <v>2</v>
      </c>
      <c r="H3" s="4" t="s">
        <v>3</v>
      </c>
    </row>
    <row r="4" spans="2:8" x14ac:dyDescent="0.2">
      <c r="B4" s="6">
        <v>44349</v>
      </c>
      <c r="C4" s="7" t="s">
        <v>4</v>
      </c>
      <c r="D4" s="8">
        <v>17100</v>
      </c>
      <c r="F4" s="7" t="s">
        <v>5</v>
      </c>
      <c r="H4" s="8">
        <v>18100</v>
      </c>
    </row>
    <row r="5" spans="2:8" x14ac:dyDescent="0.2">
      <c r="B5" s="6">
        <v>44201</v>
      </c>
      <c r="C5" s="7" t="s">
        <v>4</v>
      </c>
      <c r="D5" s="8">
        <v>8600</v>
      </c>
      <c r="H5" s="8">
        <v>49756</v>
      </c>
    </row>
    <row r="6" spans="2:8" x14ac:dyDescent="0.2">
      <c r="B6" s="6">
        <v>44355</v>
      </c>
      <c r="C6" s="7" t="s">
        <v>6</v>
      </c>
      <c r="D6" s="8">
        <v>18100</v>
      </c>
      <c r="H6" s="8">
        <v>60000</v>
      </c>
    </row>
    <row r="7" spans="2:8" x14ac:dyDescent="0.2">
      <c r="B7" s="6">
        <v>44538</v>
      </c>
      <c r="C7" s="7" t="s">
        <v>6</v>
      </c>
      <c r="D7" s="8">
        <v>49756</v>
      </c>
      <c r="H7" s="8">
        <v>16000</v>
      </c>
    </row>
    <row r="8" spans="2:8" x14ac:dyDescent="0.2">
      <c r="B8" s="6">
        <v>44201</v>
      </c>
      <c r="C8" s="7" t="s">
        <v>6</v>
      </c>
      <c r="D8" s="8">
        <v>60000</v>
      </c>
      <c r="H8" s="9">
        <v>45000</v>
      </c>
    </row>
    <row r="9" spans="2:8" x14ac:dyDescent="0.2">
      <c r="B9" s="10">
        <v>44321</v>
      </c>
      <c r="C9" s="7" t="s">
        <v>4</v>
      </c>
      <c r="D9" s="8">
        <v>5200</v>
      </c>
    </row>
    <row r="10" spans="2:8" x14ac:dyDescent="0.2">
      <c r="B10" s="6">
        <v>44445</v>
      </c>
      <c r="C10" s="7" t="s">
        <v>4</v>
      </c>
      <c r="D10" s="8">
        <v>50000</v>
      </c>
    </row>
    <row r="11" spans="2:8" x14ac:dyDescent="0.2">
      <c r="B11" s="10">
        <v>44319</v>
      </c>
      <c r="C11" s="7" t="s">
        <v>4</v>
      </c>
      <c r="D11" s="8">
        <v>93800</v>
      </c>
    </row>
    <row r="12" spans="2:8" x14ac:dyDescent="0.2">
      <c r="B12" s="6">
        <v>44355</v>
      </c>
      <c r="C12" s="11" t="s">
        <v>4</v>
      </c>
      <c r="D12" s="8">
        <v>84523</v>
      </c>
    </row>
    <row r="13" spans="2:8" x14ac:dyDescent="0.2">
      <c r="B13" s="6">
        <v>44473</v>
      </c>
      <c r="C13" s="7" t="s">
        <v>6</v>
      </c>
      <c r="D13" s="8">
        <v>16000</v>
      </c>
    </row>
    <row r="14" spans="2:8" x14ac:dyDescent="0.2">
      <c r="B14" s="10">
        <v>44323</v>
      </c>
      <c r="C14" s="7" t="s">
        <v>4</v>
      </c>
      <c r="D14" s="8">
        <v>2100</v>
      </c>
    </row>
    <row r="15" spans="2:8" x14ac:dyDescent="0.2">
      <c r="B15" s="10">
        <v>44501</v>
      </c>
      <c r="C15" s="12" t="s">
        <v>6</v>
      </c>
      <c r="D15" s="9">
        <v>45000</v>
      </c>
    </row>
    <row r="18" spans="2:6" x14ac:dyDescent="0.2">
      <c r="B18" s="5" t="s">
        <v>1</v>
      </c>
      <c r="C18" s="5" t="s">
        <v>7</v>
      </c>
      <c r="D18" s="13" t="s">
        <v>8</v>
      </c>
      <c r="F18" s="5" t="s">
        <v>7</v>
      </c>
    </row>
    <row r="19" spans="2:6" x14ac:dyDescent="0.2">
      <c r="B19" s="6">
        <v>44201</v>
      </c>
      <c r="C19" s="7" t="s">
        <v>9</v>
      </c>
      <c r="D19" s="8">
        <v>8600</v>
      </c>
      <c r="F19" s="7" t="s">
        <v>9</v>
      </c>
    </row>
    <row r="20" spans="2:6" x14ac:dyDescent="0.2">
      <c r="B20" s="6">
        <v>44201</v>
      </c>
      <c r="C20" s="7" t="s">
        <v>10</v>
      </c>
      <c r="D20" s="8">
        <v>60000</v>
      </c>
      <c r="F20" s="7" t="s">
        <v>10</v>
      </c>
    </row>
    <row r="21" spans="2:6" x14ac:dyDescent="0.2">
      <c r="B21" s="6">
        <v>44319</v>
      </c>
      <c r="C21" s="11" t="s">
        <v>11</v>
      </c>
      <c r="D21" s="8">
        <v>93800</v>
      </c>
      <c r="F21" s="11" t="s">
        <v>11</v>
      </c>
    </row>
    <row r="22" spans="2:6" x14ac:dyDescent="0.2">
      <c r="B22" s="6">
        <v>44321</v>
      </c>
      <c r="C22" s="7" t="s">
        <v>12</v>
      </c>
      <c r="D22" s="8">
        <v>5200</v>
      </c>
      <c r="F22" s="7" t="s">
        <v>12</v>
      </c>
    </row>
    <row r="23" spans="2:6" x14ac:dyDescent="0.2">
      <c r="B23" s="6">
        <v>44323</v>
      </c>
      <c r="C23" s="7" t="s">
        <v>9</v>
      </c>
      <c r="D23" s="8">
        <v>2100</v>
      </c>
      <c r="F23" s="7" t="s">
        <v>13</v>
      </c>
    </row>
    <row r="24" spans="2:6" x14ac:dyDescent="0.2">
      <c r="B24" s="10">
        <v>44349</v>
      </c>
      <c r="C24" s="7" t="s">
        <v>13</v>
      </c>
      <c r="D24" s="8">
        <v>17100</v>
      </c>
      <c r="F24" s="7" t="s">
        <v>14</v>
      </c>
    </row>
    <row r="25" spans="2:6" x14ac:dyDescent="0.2">
      <c r="B25" s="6">
        <v>44355</v>
      </c>
      <c r="C25" s="7" t="s">
        <v>14</v>
      </c>
      <c r="D25" s="8">
        <v>18100</v>
      </c>
    </row>
    <row r="26" spans="2:6" x14ac:dyDescent="0.2">
      <c r="B26" s="10">
        <v>44355</v>
      </c>
      <c r="C26" s="7" t="s">
        <v>13</v>
      </c>
      <c r="D26" s="8">
        <v>84523</v>
      </c>
    </row>
    <row r="27" spans="2:6" x14ac:dyDescent="0.2">
      <c r="B27" s="6">
        <v>44445</v>
      </c>
      <c r="C27" s="7" t="s">
        <v>9</v>
      </c>
      <c r="D27" s="8">
        <v>50000</v>
      </c>
    </row>
    <row r="28" spans="2:6" x14ac:dyDescent="0.2">
      <c r="B28" s="6">
        <v>44473</v>
      </c>
      <c r="C28" s="7" t="s">
        <v>13</v>
      </c>
      <c r="D28" s="8">
        <v>16000</v>
      </c>
    </row>
    <row r="29" spans="2:6" x14ac:dyDescent="0.2">
      <c r="B29" s="10">
        <v>44501</v>
      </c>
      <c r="C29" s="7" t="s">
        <v>11</v>
      </c>
      <c r="D29" s="8">
        <v>45000</v>
      </c>
    </row>
    <row r="30" spans="2:6" x14ac:dyDescent="0.2">
      <c r="B30" s="6">
        <v>44538</v>
      </c>
      <c r="C30" s="7" t="s">
        <v>13</v>
      </c>
      <c r="D30" s="8">
        <v>49756</v>
      </c>
    </row>
    <row r="33" spans="2:7" x14ac:dyDescent="0.2">
      <c r="B33" s="14" t="s">
        <v>15</v>
      </c>
      <c r="C33" s="4" t="s">
        <v>16</v>
      </c>
      <c r="D33" s="4" t="s">
        <v>17</v>
      </c>
      <c r="E33" s="4" t="s">
        <v>18</v>
      </c>
      <c r="G33" s="14" t="s">
        <v>15</v>
      </c>
    </row>
    <row r="34" spans="2:7" x14ac:dyDescent="0.2">
      <c r="B34" s="7" t="s">
        <v>19</v>
      </c>
      <c r="C34" s="15">
        <v>70000</v>
      </c>
      <c r="D34" s="15">
        <v>50000</v>
      </c>
      <c r="E34" s="16">
        <v>45000</v>
      </c>
      <c r="G34" s="11" t="s">
        <v>20</v>
      </c>
    </row>
    <row r="35" spans="2:7" x14ac:dyDescent="0.2">
      <c r="B35" s="7" t="s">
        <v>21</v>
      </c>
      <c r="C35" s="15">
        <v>45000</v>
      </c>
      <c r="D35" s="15">
        <v>45000</v>
      </c>
      <c r="E35" s="16">
        <v>16000</v>
      </c>
      <c r="G35" s="17" t="s">
        <v>22</v>
      </c>
    </row>
    <row r="36" spans="2:7" x14ac:dyDescent="0.2">
      <c r="B36" s="7" t="s">
        <v>23</v>
      </c>
      <c r="C36" s="15">
        <v>83800</v>
      </c>
      <c r="D36" s="15">
        <v>53800</v>
      </c>
      <c r="E36" s="16">
        <v>60000</v>
      </c>
      <c r="G36" s="18" t="s">
        <v>24</v>
      </c>
    </row>
    <row r="37" spans="2:7" x14ac:dyDescent="0.2">
      <c r="B37" s="7" t="s">
        <v>25</v>
      </c>
      <c r="C37" s="15">
        <v>16000</v>
      </c>
      <c r="D37" s="15">
        <v>16000</v>
      </c>
      <c r="E37" s="16">
        <v>53800</v>
      </c>
    </row>
    <row r="38" spans="2:7" x14ac:dyDescent="0.2">
      <c r="B38" s="7" t="s">
        <v>26</v>
      </c>
      <c r="C38" s="15">
        <v>77100</v>
      </c>
      <c r="D38" s="15">
        <v>77100</v>
      </c>
      <c r="E38" s="16">
        <v>50000</v>
      </c>
    </row>
    <row r="39" spans="2:7" x14ac:dyDescent="0.2">
      <c r="B39" s="7" t="s">
        <v>20</v>
      </c>
      <c r="C39" s="15">
        <v>95200</v>
      </c>
      <c r="D39" s="15">
        <v>55200</v>
      </c>
      <c r="E39" s="16">
        <v>18100</v>
      </c>
      <c r="G39" s="19"/>
    </row>
    <row r="40" spans="2:7" x14ac:dyDescent="0.2">
      <c r="B40" s="7" t="s">
        <v>27</v>
      </c>
      <c r="C40" s="15">
        <v>32100</v>
      </c>
      <c r="D40" s="15">
        <v>32100</v>
      </c>
      <c r="E40" s="16">
        <v>84523</v>
      </c>
    </row>
    <row r="41" spans="2:7" x14ac:dyDescent="0.2">
      <c r="B41" s="12" t="s">
        <v>28</v>
      </c>
      <c r="C41" s="20">
        <v>40600</v>
      </c>
      <c r="D41" s="20">
        <v>60000</v>
      </c>
      <c r="E41" s="16">
        <v>77100</v>
      </c>
    </row>
    <row r="42" spans="2:7" x14ac:dyDescent="0.2">
      <c r="B42" s="7" t="s">
        <v>29</v>
      </c>
      <c r="C42" s="15">
        <v>18100</v>
      </c>
      <c r="D42" s="15">
        <v>18100</v>
      </c>
      <c r="E42" s="16">
        <v>32100</v>
      </c>
    </row>
    <row r="43" spans="2:7" x14ac:dyDescent="0.2">
      <c r="B43" s="7" t="s">
        <v>30</v>
      </c>
      <c r="C43" s="15">
        <v>32683.333333333299</v>
      </c>
      <c r="D43" s="15">
        <v>49756</v>
      </c>
      <c r="E43" s="16">
        <v>55200</v>
      </c>
    </row>
    <row r="44" spans="2:7" x14ac:dyDescent="0.2">
      <c r="B44" s="7" t="s">
        <v>31</v>
      </c>
      <c r="C44" s="15">
        <v>28600</v>
      </c>
      <c r="D44" s="15">
        <v>28600</v>
      </c>
      <c r="E44" s="16">
        <v>28600</v>
      </c>
    </row>
    <row r="45" spans="2:7" x14ac:dyDescent="0.2">
      <c r="B45" s="7" t="s">
        <v>32</v>
      </c>
      <c r="C45" s="15">
        <v>24516.666666666599</v>
      </c>
      <c r="D45" s="15">
        <v>84523</v>
      </c>
      <c r="E45" s="21">
        <v>49756</v>
      </c>
    </row>
    <row r="48" spans="2:7" x14ac:dyDescent="0.2">
      <c r="B48" s="14" t="s">
        <v>15</v>
      </c>
      <c r="C48" s="4" t="s">
        <v>16</v>
      </c>
      <c r="D48" s="4" t="s">
        <v>17</v>
      </c>
      <c r="E48" s="4" t="s">
        <v>18</v>
      </c>
      <c r="G48" s="14" t="s">
        <v>15</v>
      </c>
    </row>
    <row r="49" spans="2:10" x14ac:dyDescent="0.2">
      <c r="B49" s="7" t="s">
        <v>19</v>
      </c>
      <c r="C49" s="15">
        <v>70000</v>
      </c>
      <c r="D49" s="15">
        <v>50000</v>
      </c>
      <c r="E49" s="16">
        <v>45000</v>
      </c>
      <c r="G49" s="11" t="s">
        <v>20</v>
      </c>
    </row>
    <row r="50" spans="2:10" x14ac:dyDescent="0.2">
      <c r="B50" s="7" t="s">
        <v>21</v>
      </c>
      <c r="C50" s="15">
        <v>45000</v>
      </c>
      <c r="D50" s="15">
        <v>45000</v>
      </c>
      <c r="E50" s="16">
        <v>16000</v>
      </c>
      <c r="G50" s="17" t="s">
        <v>22</v>
      </c>
    </row>
    <row r="51" spans="2:10" x14ac:dyDescent="0.2">
      <c r="B51" s="7" t="s">
        <v>23</v>
      </c>
      <c r="C51" s="15">
        <v>83800</v>
      </c>
      <c r="D51" s="15">
        <v>53800</v>
      </c>
      <c r="E51" s="16">
        <v>60000</v>
      </c>
      <c r="G51" s="18" t="s">
        <v>33</v>
      </c>
    </row>
    <row r="52" spans="2:10" x14ac:dyDescent="0.2">
      <c r="B52" s="7" t="s">
        <v>25</v>
      </c>
      <c r="C52" s="15">
        <v>16000</v>
      </c>
      <c r="D52" s="15">
        <v>16000</v>
      </c>
      <c r="E52" s="16">
        <v>53800</v>
      </c>
    </row>
    <row r="53" spans="2:10" x14ac:dyDescent="0.2">
      <c r="B53" s="7" t="s">
        <v>26</v>
      </c>
      <c r="C53" s="15">
        <v>77100</v>
      </c>
      <c r="D53" s="15">
        <v>77100</v>
      </c>
      <c r="E53" s="16">
        <v>50000</v>
      </c>
      <c r="J53" s="22"/>
    </row>
    <row r="54" spans="2:10" x14ac:dyDescent="0.2">
      <c r="B54" s="7" t="s">
        <v>20</v>
      </c>
      <c r="C54" s="15">
        <v>95200</v>
      </c>
      <c r="D54" s="15">
        <v>55200</v>
      </c>
      <c r="E54" s="16">
        <v>18100</v>
      </c>
      <c r="G54" s="19"/>
    </row>
    <row r="55" spans="2:10" x14ac:dyDescent="0.2">
      <c r="B55" s="7" t="s">
        <v>27</v>
      </c>
      <c r="C55" s="15">
        <v>32100</v>
      </c>
      <c r="D55" s="15">
        <v>32100</v>
      </c>
      <c r="E55" s="16">
        <v>84523</v>
      </c>
    </row>
    <row r="56" spans="2:10" x14ac:dyDescent="0.2">
      <c r="B56" s="12" t="s">
        <v>28</v>
      </c>
      <c r="C56" s="20">
        <v>40600</v>
      </c>
      <c r="D56" s="20">
        <v>60000</v>
      </c>
      <c r="E56" s="16">
        <v>77100</v>
      </c>
    </row>
    <row r="57" spans="2:10" x14ac:dyDescent="0.2">
      <c r="B57" s="7" t="s">
        <v>29</v>
      </c>
      <c r="C57" s="15">
        <v>18100</v>
      </c>
      <c r="D57" s="15">
        <v>18100</v>
      </c>
      <c r="E57" s="16">
        <v>32100</v>
      </c>
    </row>
    <row r="58" spans="2:10" x14ac:dyDescent="0.2">
      <c r="B58" s="7" t="s">
        <v>30</v>
      </c>
      <c r="C58" s="15">
        <v>32683.333333333299</v>
      </c>
      <c r="D58" s="15">
        <v>49756</v>
      </c>
      <c r="E58" s="16">
        <v>55200</v>
      </c>
    </row>
    <row r="59" spans="2:10" x14ac:dyDescent="0.2">
      <c r="B59" s="7" t="s">
        <v>31</v>
      </c>
      <c r="C59" s="15">
        <v>28600</v>
      </c>
      <c r="D59" s="15">
        <v>28600</v>
      </c>
      <c r="E59" s="16">
        <v>28600</v>
      </c>
    </row>
    <row r="60" spans="2:10" x14ac:dyDescent="0.2">
      <c r="B60" s="7" t="s">
        <v>32</v>
      </c>
      <c r="C60" s="15">
        <v>24516.666666666599</v>
      </c>
      <c r="D60" s="15">
        <v>84523</v>
      </c>
      <c r="E60" s="21">
        <v>49756</v>
      </c>
    </row>
    <row r="65" spans="2:7" x14ac:dyDescent="0.2">
      <c r="B65" s="14" t="s">
        <v>2</v>
      </c>
      <c r="C65" s="14" t="s">
        <v>34</v>
      </c>
      <c r="D65" s="14" t="s">
        <v>35</v>
      </c>
      <c r="E65" s="14" t="s">
        <v>36</v>
      </c>
      <c r="G65" s="14" t="s">
        <v>37</v>
      </c>
    </row>
    <row r="66" spans="2:7" x14ac:dyDescent="0.2">
      <c r="B66" s="11" t="s">
        <v>38</v>
      </c>
      <c r="C66" s="23">
        <v>77100</v>
      </c>
      <c r="D66" s="23">
        <v>77100</v>
      </c>
      <c r="E66" s="23">
        <v>50000</v>
      </c>
      <c r="G66" s="11" t="s">
        <v>36</v>
      </c>
    </row>
    <row r="67" spans="2:7" x14ac:dyDescent="0.2">
      <c r="B67" s="11" t="s">
        <v>39</v>
      </c>
      <c r="C67" s="23">
        <v>95200</v>
      </c>
      <c r="D67" s="23">
        <v>55200</v>
      </c>
      <c r="E67" s="23">
        <v>18100</v>
      </c>
      <c r="G67" s="17" t="s">
        <v>2</v>
      </c>
    </row>
    <row r="68" spans="2:7" x14ac:dyDescent="0.2">
      <c r="B68" s="11" t="s">
        <v>40</v>
      </c>
      <c r="C68" s="23">
        <v>32100</v>
      </c>
      <c r="D68" s="23">
        <v>32100</v>
      </c>
      <c r="E68" s="23">
        <v>84523</v>
      </c>
      <c r="G68" s="18" t="s">
        <v>41</v>
      </c>
    </row>
    <row r="69" spans="2:7" x14ac:dyDescent="0.2">
      <c r="B69" s="11" t="s">
        <v>42</v>
      </c>
      <c r="C69" s="23">
        <v>40600</v>
      </c>
      <c r="D69" s="23">
        <v>60000</v>
      </c>
      <c r="E69" s="23">
        <v>77100</v>
      </c>
    </row>
    <row r="70" spans="2:7" x14ac:dyDescent="0.2">
      <c r="B70" s="11" t="s">
        <v>43</v>
      </c>
      <c r="C70" s="23">
        <v>18100</v>
      </c>
      <c r="D70" s="23">
        <v>18100</v>
      </c>
      <c r="E70" s="23">
        <v>32100</v>
      </c>
    </row>
    <row r="71" spans="2:7" x14ac:dyDescent="0.2">
      <c r="B71" s="11" t="s">
        <v>44</v>
      </c>
      <c r="C71" s="23">
        <v>32683.333333333299</v>
      </c>
      <c r="D71" s="23">
        <v>49756</v>
      </c>
      <c r="E71" s="23">
        <v>55200</v>
      </c>
    </row>
    <row r="72" spans="2:7" x14ac:dyDescent="0.2">
      <c r="B72" s="11" t="s">
        <v>45</v>
      </c>
      <c r="C72" s="23">
        <v>28600</v>
      </c>
      <c r="D72" s="23">
        <v>28600</v>
      </c>
      <c r="E72" s="23">
        <v>28600</v>
      </c>
    </row>
    <row r="73" spans="2:7" x14ac:dyDescent="0.2">
      <c r="B73" s="11" t="s">
        <v>46</v>
      </c>
      <c r="C73" s="23">
        <v>24516.666666666599</v>
      </c>
      <c r="D73" s="23">
        <v>84523</v>
      </c>
      <c r="E73" s="23">
        <v>49756</v>
      </c>
    </row>
    <row r="74" spans="2:7" x14ac:dyDescent="0.2">
      <c r="B74" s="11" t="s">
        <v>41</v>
      </c>
      <c r="C74" s="23">
        <v>16000</v>
      </c>
      <c r="D74" s="23">
        <v>16000</v>
      </c>
      <c r="E74" s="23">
        <v>53800</v>
      </c>
    </row>
    <row r="75" spans="2:7" x14ac:dyDescent="0.2">
      <c r="B75" s="11" t="s">
        <v>47</v>
      </c>
      <c r="C75" s="23">
        <v>77100</v>
      </c>
      <c r="D75" s="23">
        <v>77100</v>
      </c>
      <c r="E75" s="23">
        <v>50000</v>
      </c>
    </row>
    <row r="76" spans="2:7" x14ac:dyDescent="0.2">
      <c r="B76" s="11" t="s">
        <v>48</v>
      </c>
      <c r="C76" s="23">
        <v>95200</v>
      </c>
      <c r="D76" s="23">
        <v>55200</v>
      </c>
      <c r="E76" s="23">
        <v>18100</v>
      </c>
    </row>
    <row r="77" spans="2:7" x14ac:dyDescent="0.2">
      <c r="B77" s="11" t="s">
        <v>49</v>
      </c>
      <c r="C77" s="23">
        <v>32100</v>
      </c>
      <c r="D77" s="23">
        <v>32100</v>
      </c>
      <c r="E77" s="23">
        <v>84523</v>
      </c>
    </row>
    <row r="78" spans="2:7" x14ac:dyDescent="0.2">
      <c r="B78" s="11" t="s">
        <v>50</v>
      </c>
      <c r="C78" s="16">
        <v>18100</v>
      </c>
      <c r="D78" s="16">
        <v>18100</v>
      </c>
      <c r="E78" s="8">
        <v>32100</v>
      </c>
    </row>
    <row r="81" spans="2:8" x14ac:dyDescent="0.2">
      <c r="B81" s="3" t="s">
        <v>1</v>
      </c>
      <c r="C81" s="3" t="s">
        <v>2</v>
      </c>
      <c r="D81" s="4" t="s">
        <v>51</v>
      </c>
      <c r="F81" s="13" t="s">
        <v>1</v>
      </c>
      <c r="G81" s="13" t="s">
        <v>1</v>
      </c>
      <c r="H81" s="13" t="s">
        <v>52</v>
      </c>
    </row>
    <row r="82" spans="2:8" x14ac:dyDescent="0.2">
      <c r="B82" s="6">
        <v>44349</v>
      </c>
      <c r="C82" s="7" t="s">
        <v>4</v>
      </c>
      <c r="D82" s="24">
        <v>45</v>
      </c>
      <c r="F82" t="s">
        <v>53</v>
      </c>
      <c r="G82" t="s">
        <v>54</v>
      </c>
      <c r="H82">
        <f>DSUM(tbl_Orders[#All],"Qty",F81:G82)</f>
        <v>0</v>
      </c>
    </row>
    <row r="83" spans="2:8" x14ac:dyDescent="0.2">
      <c r="B83" s="6">
        <v>44201</v>
      </c>
      <c r="C83" s="7" t="s">
        <v>4</v>
      </c>
      <c r="D83" s="8">
        <v>49</v>
      </c>
    </row>
    <row r="84" spans="2:8" x14ac:dyDescent="0.2">
      <c r="B84" s="6">
        <v>44375</v>
      </c>
      <c r="C84" s="7" t="s">
        <v>6</v>
      </c>
      <c r="D84" s="8">
        <v>27</v>
      </c>
    </row>
    <row r="85" spans="2:8" x14ac:dyDescent="0.2">
      <c r="B85" s="6">
        <v>44538</v>
      </c>
      <c r="C85" s="7" t="s">
        <v>6</v>
      </c>
      <c r="D85" s="8">
        <v>30</v>
      </c>
    </row>
    <row r="86" spans="2:8" x14ac:dyDescent="0.2">
      <c r="B86" s="6">
        <v>44201</v>
      </c>
      <c r="C86" s="7" t="s">
        <v>6</v>
      </c>
      <c r="D86" s="8">
        <v>19</v>
      </c>
    </row>
    <row r="87" spans="2:8" x14ac:dyDescent="0.2">
      <c r="B87" s="10">
        <v>44321</v>
      </c>
      <c r="C87" s="7" t="s">
        <v>4</v>
      </c>
      <c r="D87" s="8">
        <v>21</v>
      </c>
    </row>
    <row r="88" spans="2:8" x14ac:dyDescent="0.2">
      <c r="B88" s="6">
        <v>44353</v>
      </c>
      <c r="C88" s="7" t="s">
        <v>4</v>
      </c>
      <c r="D88" s="8">
        <v>12</v>
      </c>
    </row>
    <row r="89" spans="2:8" x14ac:dyDescent="0.2">
      <c r="B89" s="10">
        <v>44319</v>
      </c>
      <c r="C89" s="7" t="s">
        <v>4</v>
      </c>
      <c r="D89" s="8">
        <v>22</v>
      </c>
    </row>
    <row r="90" spans="2:8" x14ac:dyDescent="0.2">
      <c r="B90" s="6">
        <v>44365</v>
      </c>
      <c r="C90" s="11" t="s">
        <v>4</v>
      </c>
      <c r="D90" s="24">
        <v>21</v>
      </c>
    </row>
    <row r="91" spans="2:8" x14ac:dyDescent="0.2">
      <c r="B91" s="6">
        <v>44473</v>
      </c>
      <c r="C91" s="7" t="s">
        <v>6</v>
      </c>
      <c r="D91" s="8">
        <v>45</v>
      </c>
    </row>
    <row r="92" spans="2:8" x14ac:dyDescent="0.2">
      <c r="B92" s="10">
        <v>44323</v>
      </c>
      <c r="C92" s="7" t="s">
        <v>4</v>
      </c>
      <c r="D92" s="8">
        <v>45</v>
      </c>
    </row>
    <row r="93" spans="2:8" x14ac:dyDescent="0.2">
      <c r="B93" s="10">
        <v>44501</v>
      </c>
      <c r="C93" s="12" t="s">
        <v>6</v>
      </c>
      <c r="D93" s="9">
        <v>32</v>
      </c>
    </row>
    <row r="94" spans="2:8" x14ac:dyDescent="0.2">
      <c r="B94" s="6">
        <v>44355</v>
      </c>
      <c r="C94" s="7" t="s">
        <v>6</v>
      </c>
      <c r="D94" s="23">
        <v>32</v>
      </c>
    </row>
    <row r="95" spans="2:8" x14ac:dyDescent="0.2">
      <c r="B95" s="6">
        <v>44473</v>
      </c>
      <c r="C95" s="7" t="s">
        <v>4</v>
      </c>
      <c r="D95" s="23">
        <v>31</v>
      </c>
    </row>
    <row r="96" spans="2:8" x14ac:dyDescent="0.2">
      <c r="B96" s="10">
        <v>44323</v>
      </c>
      <c r="C96" s="12" t="s">
        <v>6</v>
      </c>
      <c r="D96" s="23">
        <v>15</v>
      </c>
    </row>
    <row r="99" spans="4:11" x14ac:dyDescent="0.2">
      <c r="D99" s="25" t="s">
        <v>55</v>
      </c>
      <c r="E99" s="4" t="s">
        <v>56</v>
      </c>
      <c r="G99" s="14" t="s">
        <v>57</v>
      </c>
      <c r="I99" s="26" t="s">
        <v>58</v>
      </c>
      <c r="J99" s="27" t="s">
        <v>59</v>
      </c>
      <c r="K99" s="28" t="s">
        <v>60</v>
      </c>
    </row>
    <row r="100" spans="4:11" x14ac:dyDescent="0.2">
      <c r="D100" s="29" t="s">
        <v>61</v>
      </c>
      <c r="E100" s="15">
        <v>70000</v>
      </c>
      <c r="G100" s="11" t="s">
        <v>62</v>
      </c>
      <c r="I100" s="22">
        <f t="array" ref="I100:I111">Payments[Amt]</f>
        <v>70000</v>
      </c>
      <c r="J100" s="30">
        <f t="array" ref="J100:J111">(Payments[Invoice]=G100)*1</f>
        <v>0</v>
      </c>
      <c r="K100" t="e" vm="1">
        <f t="array" aca="1" ref="K100:K111" ca="1">_xlfn.ANCHORARRAY(I100)*_xlfn.ANCHORARRAY(J100)</f>
        <v>#NAME?</v>
      </c>
    </row>
    <row r="101" spans="4:11" x14ac:dyDescent="0.2">
      <c r="D101" s="29" t="s">
        <v>63</v>
      </c>
      <c r="E101" s="15">
        <v>45000</v>
      </c>
      <c r="I101" s="22">
        <v>45000</v>
      </c>
      <c r="J101" s="30">
        <v>0</v>
      </c>
      <c r="K101" t="e" vm="1">
        <f ca="1"/>
        <v>#NAME?</v>
      </c>
    </row>
    <row r="102" spans="4:11" x14ac:dyDescent="0.2">
      <c r="D102" s="29" t="s">
        <v>64</v>
      </c>
      <c r="E102" s="15">
        <v>83800</v>
      </c>
      <c r="I102" s="22">
        <v>83800</v>
      </c>
      <c r="J102" s="30">
        <v>0</v>
      </c>
      <c r="K102" t="e" vm="1">
        <f ca="1"/>
        <v>#NAME?</v>
      </c>
    </row>
    <row r="103" spans="4:11" x14ac:dyDescent="0.2">
      <c r="D103" s="29" t="s">
        <v>65</v>
      </c>
      <c r="E103" s="15">
        <v>16000</v>
      </c>
      <c r="I103" s="22">
        <v>16000</v>
      </c>
      <c r="J103" s="30">
        <v>0</v>
      </c>
      <c r="K103" t="e" vm="1">
        <f ca="1"/>
        <v>#NAME?</v>
      </c>
    </row>
    <row r="104" spans="4:11" x14ac:dyDescent="0.2">
      <c r="D104" s="29" t="s">
        <v>66</v>
      </c>
      <c r="E104" s="15">
        <v>77100</v>
      </c>
      <c r="I104" s="22">
        <v>77100</v>
      </c>
      <c r="J104" s="30">
        <v>0</v>
      </c>
      <c r="K104" t="e" vm="1">
        <f ca="1"/>
        <v>#NAME?</v>
      </c>
    </row>
    <row r="105" spans="4:11" x14ac:dyDescent="0.2">
      <c r="D105" s="29" t="s">
        <v>62</v>
      </c>
      <c r="E105" s="15">
        <v>95200</v>
      </c>
      <c r="I105" s="22">
        <v>95200</v>
      </c>
      <c r="J105" s="30">
        <v>1</v>
      </c>
      <c r="K105" t="e" vm="1">
        <f ca="1"/>
        <v>#NAME?</v>
      </c>
    </row>
    <row r="106" spans="4:11" x14ac:dyDescent="0.2">
      <c r="D106" s="29" t="s">
        <v>67</v>
      </c>
      <c r="E106" s="15">
        <v>32100</v>
      </c>
      <c r="I106" s="22">
        <v>32100</v>
      </c>
      <c r="J106" s="30">
        <v>0</v>
      </c>
      <c r="K106" t="e" vm="1">
        <f ca="1"/>
        <v>#NAME?</v>
      </c>
    </row>
    <row r="107" spans="4:11" x14ac:dyDescent="0.2">
      <c r="D107" s="31" t="s">
        <v>68</v>
      </c>
      <c r="E107" s="20">
        <v>40600</v>
      </c>
      <c r="I107" s="22">
        <v>40600</v>
      </c>
      <c r="J107" s="30">
        <v>0</v>
      </c>
      <c r="K107" t="e" vm="1">
        <f ca="1"/>
        <v>#NAME?</v>
      </c>
    </row>
    <row r="108" spans="4:11" x14ac:dyDescent="0.2">
      <c r="D108" s="29" t="s">
        <v>69</v>
      </c>
      <c r="E108" s="15">
        <v>18100</v>
      </c>
      <c r="I108" s="22">
        <v>18100</v>
      </c>
      <c r="J108" s="30">
        <v>0</v>
      </c>
      <c r="K108" t="e" vm="1">
        <f ca="1"/>
        <v>#NAME?</v>
      </c>
    </row>
    <row r="109" spans="4:11" x14ac:dyDescent="0.2">
      <c r="D109" s="29" t="s">
        <v>70</v>
      </c>
      <c r="E109" s="15">
        <v>32683.333333333299</v>
      </c>
      <c r="I109" s="22">
        <v>32683.333333333299</v>
      </c>
      <c r="J109" s="30">
        <v>0</v>
      </c>
      <c r="K109" t="e" vm="1">
        <f ca="1"/>
        <v>#NAME?</v>
      </c>
    </row>
    <row r="110" spans="4:11" x14ac:dyDescent="0.2">
      <c r="D110" s="29" t="s">
        <v>71</v>
      </c>
      <c r="E110" s="15">
        <v>28600</v>
      </c>
      <c r="I110" s="22">
        <v>28600</v>
      </c>
      <c r="J110" s="30">
        <v>0</v>
      </c>
      <c r="K110" t="e" vm="1">
        <f ca="1"/>
        <v>#NAME?</v>
      </c>
    </row>
    <row r="111" spans="4:11" x14ac:dyDescent="0.2">
      <c r="D111" s="31" t="s">
        <v>72</v>
      </c>
      <c r="E111" s="15">
        <v>24516.666666666599</v>
      </c>
      <c r="I111" s="22">
        <v>24516.666666666599</v>
      </c>
      <c r="J111" s="30">
        <v>0</v>
      </c>
      <c r="K111" t="e" vm="1">
        <f ca="1"/>
        <v>#NAME?</v>
      </c>
    </row>
    <row r="112" spans="4:11" x14ac:dyDescent="0.2">
      <c r="K112" t="e" vm="1">
        <f ca="1">SUM(_xlfn.ANCHORARRAY(K100))</f>
        <v>#NAME?</v>
      </c>
    </row>
    <row r="115" spans="2:10" x14ac:dyDescent="0.2">
      <c r="D115" s="14" t="s">
        <v>2</v>
      </c>
      <c r="E115" s="17" t="s">
        <v>73</v>
      </c>
      <c r="G115" s="14" t="s">
        <v>2</v>
      </c>
    </row>
    <row r="116" spans="2:10" ht="48" customHeight="1" x14ac:dyDescent="0.2">
      <c r="D116" s="32" t="s">
        <v>74</v>
      </c>
      <c r="E116" s="33"/>
      <c r="G116" s="34" t="s">
        <v>75</v>
      </c>
    </row>
    <row r="117" spans="2:10" ht="48" customHeight="1" x14ac:dyDescent="0.2">
      <c r="D117" s="35" t="s">
        <v>76</v>
      </c>
      <c r="E117" s="36"/>
    </row>
    <row r="118" spans="2:10" ht="55.5" customHeight="1" x14ac:dyDescent="0.2">
      <c r="D118" s="35" t="s">
        <v>75</v>
      </c>
      <c r="E118" s="33"/>
      <c r="H118" t="s">
        <v>77</v>
      </c>
      <c r="I118" t="e" vm="1">
        <f ca="1">_xlfn.IMAGE("https://logo.clearbit.com/"&amp;H118&amp;".com")</f>
        <v>#NAME?</v>
      </c>
      <c r="J118" t="s">
        <v>78</v>
      </c>
    </row>
    <row r="119" spans="2:10" ht="55.5" customHeight="1" x14ac:dyDescent="0.2">
      <c r="D119" s="35" t="s">
        <v>79</v>
      </c>
      <c r="E119" s="33"/>
    </row>
    <row r="120" spans="2:10" ht="53.25" customHeight="1" x14ac:dyDescent="0.2">
      <c r="D120" s="35" t="s">
        <v>80</v>
      </c>
      <c r="E120" s="33"/>
    </row>
    <row r="124" spans="2:10" x14ac:dyDescent="0.2">
      <c r="B124" s="3" t="s">
        <v>1</v>
      </c>
      <c r="C124" s="3" t="s">
        <v>7</v>
      </c>
      <c r="D124" s="4" t="s">
        <v>8</v>
      </c>
      <c r="F124" s="37" t="s">
        <v>7</v>
      </c>
      <c r="G124" s="37" t="s">
        <v>81</v>
      </c>
    </row>
    <row r="125" spans="2:10" x14ac:dyDescent="0.2">
      <c r="B125" s="6">
        <v>44201</v>
      </c>
      <c r="C125" s="7" t="s">
        <v>9</v>
      </c>
      <c r="D125" s="8">
        <v>8600</v>
      </c>
      <c r="F125" s="7" t="s">
        <v>9</v>
      </c>
      <c r="G125" t="str">
        <f t="array" ref="G125">ADDRESS(
MAX((C125:C136=F125)*ROW(C125:C136)),
COLUMN(C125:C136))</f>
        <v>$C$133</v>
      </c>
    </row>
    <row r="126" spans="2:10" x14ac:dyDescent="0.2">
      <c r="B126" s="6">
        <v>44201</v>
      </c>
      <c r="C126" s="7" t="s">
        <v>10</v>
      </c>
      <c r="D126" s="8">
        <v>60000</v>
      </c>
    </row>
    <row r="127" spans="2:10" x14ac:dyDescent="0.2">
      <c r="B127" s="6">
        <v>44319</v>
      </c>
      <c r="C127" s="11" t="s">
        <v>11</v>
      </c>
      <c r="D127" s="8">
        <v>93800</v>
      </c>
    </row>
    <row r="128" spans="2:10" x14ac:dyDescent="0.2">
      <c r="B128" s="6">
        <v>44321</v>
      </c>
      <c r="C128" s="7" t="s">
        <v>12</v>
      </c>
      <c r="D128" s="8">
        <v>5200</v>
      </c>
    </row>
    <row r="129" spans="2:8" x14ac:dyDescent="0.2">
      <c r="B129" s="6">
        <v>44323</v>
      </c>
      <c r="C129" s="7" t="s">
        <v>9</v>
      </c>
      <c r="D129" s="8">
        <v>2100</v>
      </c>
    </row>
    <row r="130" spans="2:8" x14ac:dyDescent="0.2">
      <c r="B130" s="10">
        <v>44349</v>
      </c>
      <c r="C130" s="7" t="s">
        <v>13</v>
      </c>
      <c r="D130" s="8">
        <v>17100</v>
      </c>
    </row>
    <row r="131" spans="2:8" x14ac:dyDescent="0.2">
      <c r="B131" s="6">
        <v>44355</v>
      </c>
      <c r="C131" s="7" t="s">
        <v>14</v>
      </c>
      <c r="D131" s="8">
        <v>18100</v>
      </c>
    </row>
    <row r="132" spans="2:8" x14ac:dyDescent="0.2">
      <c r="B132" s="10">
        <v>44355</v>
      </c>
      <c r="C132" s="7" t="s">
        <v>13</v>
      </c>
      <c r="D132" s="8">
        <v>84523</v>
      </c>
    </row>
    <row r="133" spans="2:8" x14ac:dyDescent="0.2">
      <c r="B133" s="6">
        <v>44445</v>
      </c>
      <c r="C133" s="7" t="s">
        <v>9</v>
      </c>
      <c r="D133" s="8">
        <v>50000</v>
      </c>
    </row>
    <row r="134" spans="2:8" x14ac:dyDescent="0.2">
      <c r="B134" s="6">
        <v>44473</v>
      </c>
      <c r="C134" s="7" t="s">
        <v>13</v>
      </c>
      <c r="D134" s="8">
        <v>16000</v>
      </c>
    </row>
    <row r="135" spans="2:8" x14ac:dyDescent="0.2">
      <c r="B135" s="10">
        <v>44501</v>
      </c>
      <c r="C135" s="7" t="s">
        <v>11</v>
      </c>
      <c r="D135" s="8">
        <v>45000</v>
      </c>
    </row>
    <row r="136" spans="2:8" x14ac:dyDescent="0.2">
      <c r="B136" s="10">
        <v>44538</v>
      </c>
      <c r="C136" s="12" t="s">
        <v>13</v>
      </c>
      <c r="D136" s="9">
        <v>49756</v>
      </c>
    </row>
    <row r="139" spans="2:8" x14ac:dyDescent="0.2">
      <c r="D139" s="3" t="s">
        <v>1</v>
      </c>
      <c r="E139" s="3" t="s">
        <v>7</v>
      </c>
      <c r="F139" s="4" t="s">
        <v>8</v>
      </c>
      <c r="H139" s="39" t="s">
        <v>82</v>
      </c>
    </row>
    <row r="140" spans="2:8" x14ac:dyDescent="0.2">
      <c r="D140" s="6">
        <v>44201</v>
      </c>
      <c r="E140" s="7" t="s">
        <v>9</v>
      </c>
      <c r="F140" s="8">
        <v>8600</v>
      </c>
      <c r="H140" s="38" t="s">
        <v>14</v>
      </c>
    </row>
    <row r="141" spans="2:8" x14ac:dyDescent="0.2">
      <c r="D141" s="6">
        <v>44201</v>
      </c>
      <c r="E141" s="7" t="s">
        <v>10</v>
      </c>
      <c r="F141" s="8">
        <v>60000</v>
      </c>
      <c r="H141" s="38" t="s">
        <v>11</v>
      </c>
    </row>
    <row r="142" spans="2:8" x14ac:dyDescent="0.2">
      <c r="D142" s="6">
        <v>44319</v>
      </c>
      <c r="E142" s="11" t="s">
        <v>11</v>
      </c>
      <c r="F142" s="8">
        <v>93800</v>
      </c>
      <c r="H142" s="38" t="s">
        <v>10</v>
      </c>
    </row>
    <row r="143" spans="2:8" x14ac:dyDescent="0.2">
      <c r="D143" s="6">
        <v>44321</v>
      </c>
      <c r="E143" s="7" t="s">
        <v>12</v>
      </c>
      <c r="F143" s="8">
        <v>5200</v>
      </c>
      <c r="H143" s="38" t="s">
        <v>12</v>
      </c>
    </row>
    <row r="144" spans="2:8" x14ac:dyDescent="0.2">
      <c r="D144" s="6">
        <v>44323</v>
      </c>
      <c r="E144" s="7" t="s">
        <v>9</v>
      </c>
      <c r="F144" s="8">
        <v>2100</v>
      </c>
      <c r="H144" s="38" t="s">
        <v>9</v>
      </c>
    </row>
    <row r="145" spans="4:8" x14ac:dyDescent="0.2">
      <c r="D145" s="10">
        <v>44349</v>
      </c>
      <c r="E145" s="7" t="s">
        <v>13</v>
      </c>
      <c r="F145" s="8">
        <v>17100</v>
      </c>
      <c r="H145" s="38" t="s">
        <v>13</v>
      </c>
    </row>
    <row r="146" spans="4:8" x14ac:dyDescent="0.2">
      <c r="D146" s="6">
        <v>44355</v>
      </c>
      <c r="E146" s="7" t="s">
        <v>14</v>
      </c>
      <c r="F146" s="8">
        <v>18100</v>
      </c>
    </row>
    <row r="147" spans="4:8" x14ac:dyDescent="0.2">
      <c r="D147" s="10">
        <v>44355</v>
      </c>
      <c r="E147" s="7" t="s">
        <v>13</v>
      </c>
      <c r="F147" s="8">
        <v>84523</v>
      </c>
    </row>
    <row r="148" spans="4:8" x14ac:dyDescent="0.2">
      <c r="D148" s="6">
        <v>44445</v>
      </c>
      <c r="E148" s="7" t="s">
        <v>9</v>
      </c>
      <c r="F148" s="8">
        <v>50000</v>
      </c>
    </row>
    <row r="149" spans="4:8" x14ac:dyDescent="0.2">
      <c r="D149" s="6">
        <v>44473</v>
      </c>
      <c r="E149" s="7" t="s">
        <v>13</v>
      </c>
      <c r="F149" s="8">
        <v>16000</v>
      </c>
    </row>
    <row r="150" spans="4:8" x14ac:dyDescent="0.2">
      <c r="D150" s="10">
        <v>44501</v>
      </c>
      <c r="E150" s="7" t="s">
        <v>11</v>
      </c>
      <c r="F150" s="8">
        <v>45000</v>
      </c>
    </row>
    <row r="151" spans="4:8" x14ac:dyDescent="0.2">
      <c r="D151" s="10">
        <v>44538</v>
      </c>
      <c r="E151" s="12" t="s">
        <v>13</v>
      </c>
      <c r="F151" s="9">
        <v>49756</v>
      </c>
    </row>
  </sheetData>
  <dataValidations count="2">
    <dataValidation type="custom" allowBlank="1" showInputMessage="1" showErrorMessage="1" errorTitle="DD" error="DD" sqref="G99 D100:D101" xr:uid="{6F26FBF7-CF68-974D-97A4-C8F4C861F64A}">
      <formula1>YEAR($D99)=2022</formula1>
    </dataValidation>
    <dataValidation type="custom" allowBlank="1" showInputMessage="1" showErrorMessage="1" errorTitle="DD" error="DD" sqref="B97:B98" xr:uid="{8D71EF83-93CE-E34E-B4EB-0E51235FD6E0}">
      <formula1>YEAR($B97)=2022</formula1>
    </dataValidation>
  </dataValidations>
  <pageMargins left="0.7" right="0.7" top="0.75" bottom="0.75" header="0.3" footer="0.3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2023-12-05T09:42:40Z</dcterms:created>
  <dcterms:modified xsi:type="dcterms:W3CDTF">2023-12-05T09:43:06Z</dcterms:modified>
</cp:coreProperties>
</file>