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queryTables/queryTable8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queryTables/queryTable9.xml" ContentType="application/vnd.openxmlformats-officedocument.spreadsheetml.query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queryTables/queryTable10.xml" ContentType="application/vnd.openxmlformats-officedocument.spreadsheetml.queryTable+xml"/>
  <Override PartName="/xl/drawings/drawing11.xml" ContentType="application/vnd.openxmlformats-officedocument.drawing+xml"/>
  <Override PartName="/xl/queryTables/queryTable11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queryTables/queryTable12.xml" ContentType="application/vnd.openxmlformats-officedocument.spreadsheetml.queryTable+xml"/>
  <Override PartName="/xl/drawings/drawing12.xml" ContentType="application/vnd.openxmlformats-officedocument.drawing+xml"/>
  <Override PartName="/xl/queryTables/queryTable13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ela/Documents/School/Stanford/Year3_2/PIEZO2/JND_Study/bleData/"/>
    </mc:Choice>
  </mc:AlternateContent>
  <xr:revisionPtr revIDLastSave="0" documentId="13_ncr:1_{FBD0D433-EB57-904A-8523-2C4632A135DD}" xr6:coauthVersionLast="47" xr6:coauthVersionMax="47" xr10:uidLastSave="{00000000-0000-0000-0000-000000000000}"/>
  <bookViews>
    <workbookView xWindow="0" yWindow="760" windowWidth="27260" windowHeight="16980" firstSheet="9" activeTab="16" xr2:uid="{A53D3F15-47E3-9D46-9900-1E57C0395E60}"/>
  </bookViews>
  <sheets>
    <sheet name="Sheet1" sheetId="1" r:id="rId1"/>
    <sheet name="Sheet2" sheetId="2" r:id="rId2"/>
    <sheet name="Sheet3" sheetId="3" r:id="rId3"/>
    <sheet name="Q2" sheetId="4" r:id="rId4"/>
    <sheet name="Q3" sheetId="5" r:id="rId5"/>
    <sheet name="Q1" sheetId="6" r:id="rId6"/>
    <sheet name="Sheet7" sheetId="7" r:id="rId7"/>
    <sheet name="Q3_v2" sheetId="8" r:id="rId8"/>
    <sheet name="Q3_V3" sheetId="9" r:id="rId9"/>
    <sheet name="Q3_V4" sheetId="10" r:id="rId10"/>
    <sheet name="Q3 Combined Trials Increasing" sheetId="11" r:id="rId11"/>
    <sheet name="Q3_1_decreasing" sheetId="12" r:id="rId12"/>
    <sheet name="Q2_increasing" sheetId="13" r:id="rId13"/>
    <sheet name="Q2_decreasing" sheetId="14" r:id="rId14"/>
    <sheet name="Q1_decreasing" sheetId="15" r:id="rId15"/>
    <sheet name="Q1_increasing" sheetId="16" r:id="rId16"/>
    <sheet name="stiffness" sheetId="17" r:id="rId17"/>
  </sheets>
  <definedNames>
    <definedName name="_xlchart.v1.0" hidden="1">'Q2'!$I$39</definedName>
    <definedName name="_xlchart.v1.1" hidden="1">'Q2'!$I$40</definedName>
    <definedName name="_xlchart.v1.2" hidden="1">'Q2'!$I$41</definedName>
    <definedName name="_xlchart.v1.3" hidden="1">'Q2'!$I$42</definedName>
    <definedName name="_xlchart.v1.4" hidden="1">'Q2'!$I$43</definedName>
    <definedName name="_xlchart.v1.5" hidden="1">'Q2'!$I$39</definedName>
    <definedName name="_xlchart.v1.6" hidden="1">'Q2'!$I$40</definedName>
    <definedName name="_xlchart.v1.7" hidden="1">'Q2'!$I$41</definedName>
    <definedName name="_xlchart.v1.8" hidden="1">'Q2'!$I$42</definedName>
    <definedName name="_xlchart.v1.9" hidden="1">'Q2'!$I$43</definedName>
    <definedName name="skStiffness" localSheetId="16">stiffness!$A$1:$B$821</definedName>
    <definedName name="trial_subjectsk_2024_12_13_04_17" localSheetId="3">'Q2'!$A$1:$I$24</definedName>
    <definedName name="trial_subjectsk_2024_12_15_21_53" localSheetId="4">'Q3'!$A$1:$I$17</definedName>
    <definedName name="trial_subjectsk_2024_12_16_00_34" localSheetId="7">Q3_v2!$A$1:$I$11</definedName>
    <definedName name="trialq1_subjectsk_2024_12_15_23_11" localSheetId="5">'Q1'!$A$1:$I$15</definedName>
    <definedName name="trialq1_subjectsk_2024_12_16_05_50" localSheetId="14">Q1_decreasing!$A$1:$I$16</definedName>
    <definedName name="trialq1_subjectsk_2024_12_16_06_05" localSheetId="15">Q1_increasing!$A$1:$I$16</definedName>
    <definedName name="trialq2_subjectsk_2024_12_16_05_13" localSheetId="12">Q2_increasing!$A$1:$I$16</definedName>
    <definedName name="trialq2_subjectsk_2024_12_16_05_22" localSheetId="13">Q2_decreasing!$A$1:$I$16</definedName>
    <definedName name="trialq3_subjectsk_2024_12_15_23_30" localSheetId="6">Sheet7!$A$1:$I$41</definedName>
    <definedName name="trialq3_subjectsk_2024_12_16_02_25" localSheetId="8">Q3_V3!$A$1:$I$16</definedName>
    <definedName name="trialq3_subjectsk_2024_12_16_02_42" localSheetId="9">Q3_V4!$A$1:$I$16</definedName>
    <definedName name="trialq3_subjectsk_2024_12_16_04_07" localSheetId="11">Q3_1_decreasing!$A$1:$I$16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7" l="1"/>
  <c r="H27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1" i="17"/>
  <c r="H2" i="17"/>
  <c r="H3" i="17" s="1"/>
  <c r="H4" i="17" s="1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I1" i="17" a="1"/>
  <c r="I1" i="17" s="1"/>
  <c r="F1" i="17" a="1"/>
  <c r="F1" i="17" s="1"/>
  <c r="G1" i="17" a="1"/>
  <c r="G1" i="17" s="1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1" i="17"/>
  <c r="G20" i="15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3" i="16"/>
  <c r="J2" i="16"/>
  <c r="D20" i="16"/>
  <c r="C19" i="16"/>
  <c r="J2" i="15"/>
  <c r="J6" i="15" s="1"/>
  <c r="J4" i="15"/>
  <c r="J5" i="15"/>
  <c r="J11" i="15"/>
  <c r="J12" i="15"/>
  <c r="J13" i="15"/>
  <c r="G21" i="15"/>
  <c r="F20" i="15"/>
  <c r="F21" i="13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3" i="14"/>
  <c r="J2" i="14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3" i="13"/>
  <c r="J2" i="13"/>
  <c r="F19" i="14"/>
  <c r="D18" i="14"/>
  <c r="F20" i="13"/>
  <c r="E19" i="13"/>
  <c r="J20" i="10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3" i="12"/>
  <c r="J2" i="12"/>
  <c r="E20" i="12"/>
  <c r="D19" i="12"/>
  <c r="C27" i="11" a="1"/>
  <c r="C27" i="11" s="1"/>
  <c r="C12" i="11" a="1"/>
  <c r="C12" i="11" s="1"/>
  <c r="C1" i="11" a="1"/>
  <c r="C1" i="11" s="1"/>
  <c r="B27" i="11" a="1"/>
  <c r="B27" i="11" s="1"/>
  <c r="B12" i="11" a="1"/>
  <c r="B12" i="11" s="1"/>
  <c r="B1" i="11" a="1"/>
  <c r="B1" i="11" s="1"/>
  <c r="A27" i="11" a="1"/>
  <c r="A27" i="11" s="1"/>
  <c r="A12" i="11" a="1"/>
  <c r="A12" i="11" s="1"/>
  <c r="A1" i="11" a="1"/>
  <c r="A1" i="11" s="1"/>
  <c r="J4" i="10"/>
  <c r="J5" i="10"/>
  <c r="J11" i="10"/>
  <c r="J12" i="10"/>
  <c r="J13" i="10"/>
  <c r="J2" i="10"/>
  <c r="J6" i="10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2" i="9"/>
  <c r="J2" i="8"/>
  <c r="J3" i="8"/>
  <c r="J4" i="8"/>
  <c r="J5" i="8"/>
  <c r="J6" i="8"/>
  <c r="J7" i="8"/>
  <c r="J8" i="8"/>
  <c r="J9" i="8"/>
  <c r="J10" i="8"/>
  <c r="J11" i="8"/>
  <c r="J1" i="8"/>
  <c r="E16" i="8"/>
  <c r="D15" i="8"/>
  <c r="D21" i="9"/>
  <c r="C20" i="9"/>
  <c r="K10" i="7"/>
  <c r="K9" i="7"/>
  <c r="K8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" i="7"/>
  <c r="K7" i="7"/>
  <c r="K6" i="7"/>
  <c r="K3" i="7"/>
  <c r="K5" i="7" s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2" i="6"/>
  <c r="J2" i="4"/>
  <c r="H20" i="5"/>
  <c r="I28" i="4"/>
  <c r="I27" i="4"/>
  <c r="N2" i="4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2" i="5"/>
  <c r="I40" i="4"/>
  <c r="I39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M2" i="4" a="1"/>
  <c r="M2" i="4" s="1"/>
  <c r="L2" i="4" a="1"/>
  <c r="L2" i="4" s="1"/>
  <c r="J24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3" i="4"/>
  <c r="C2" i="1"/>
  <c r="C3" i="1" s="1"/>
  <c r="C4" i="1" s="1"/>
  <c r="C5" i="1" s="1"/>
  <c r="C6" i="1" s="1"/>
  <c r="C7" i="1" s="1"/>
  <c r="A12" i="1"/>
  <c r="A11" i="1"/>
  <c r="A10" i="1"/>
  <c r="A3" i="1"/>
  <c r="A4" i="1" s="1"/>
  <c r="J10" i="15" l="1"/>
  <c r="J3" i="15"/>
  <c r="J9" i="15"/>
  <c r="J16" i="15"/>
  <c r="J8" i="15"/>
  <c r="J15" i="15"/>
  <c r="J7" i="15"/>
  <c r="J14" i="15"/>
  <c r="J7" i="10"/>
  <c r="J10" i="10"/>
  <c r="J3" i="10"/>
  <c r="J9" i="10"/>
  <c r="J16" i="10"/>
  <c r="G20" i="10" s="1"/>
  <c r="E1" i="11" s="1"/>
  <c r="E2" i="11" s="1"/>
  <c r="J8" i="10"/>
  <c r="D1" i="11"/>
  <c r="D9" i="11" s="1"/>
  <c r="J15" i="10"/>
  <c r="J14" i="10"/>
  <c r="D24" i="11"/>
  <c r="D15" i="11"/>
  <c r="D32" i="11"/>
  <c r="D14" i="11"/>
  <c r="D31" i="11"/>
  <c r="D40" i="11"/>
  <c r="D23" i="11"/>
  <c r="D39" i="11"/>
  <c r="D22" i="11"/>
  <c r="D37" i="11"/>
  <c r="D28" i="11"/>
  <c r="D20" i="11"/>
  <c r="D12" i="11"/>
  <c r="D4" i="11"/>
  <c r="D11" i="11"/>
  <c r="D2" i="11"/>
  <c r="D34" i="11"/>
  <c r="D26" i="11"/>
  <c r="D25" i="11"/>
  <c r="D17" i="11"/>
  <c r="K4" i="7"/>
  <c r="A6" i="1"/>
  <c r="A7" i="1" s="1"/>
  <c r="A5" i="1"/>
  <c r="D33" i="11" l="1"/>
  <c r="D19" i="11"/>
  <c r="D5" i="11"/>
  <c r="D36" i="11"/>
  <c r="D41" i="11"/>
  <c r="D35" i="11"/>
  <c r="D13" i="11"/>
  <c r="D7" i="11"/>
  <c r="D16" i="11"/>
  <c r="D10" i="11"/>
  <c r="D3" i="11"/>
  <c r="D21" i="11"/>
  <c r="D30" i="11"/>
  <c r="D38" i="11"/>
  <c r="D18" i="11"/>
  <c r="D27" i="11"/>
  <c r="D29" i="11"/>
  <c r="D8" i="11"/>
  <c r="D6" i="11"/>
  <c r="A9" i="1"/>
  <c r="A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7A10F-BC7A-404A-A835-A444A75561A1}" name="skStiffness" type="6" refreshedVersion="8" background="1" saveData="1">
    <textPr codePage="10000" sourceFile="/Users/Sreela/Documents/School/Stanford/Year3_2/PIEZO2/JND_Study/bleData/skStiffness.csv" comma="1">
      <textFields count="2">
        <textField/>
        <textField/>
      </textFields>
    </textPr>
  </connection>
  <connection id="2" xr16:uid="{7486C5FE-D8E8-F948-920C-CC6DC6A9456E}" name="trial_subjectsk_2024-12-13_04-17" type="6" refreshedVersion="8" background="1" saveData="1">
    <textPr codePage="10000" sourceFile="/Users/Sreela/Documents/School/Stanford/Year3_2/PIEZO2/JND_Study/bleData/subjectsk_2024-12-13_04-17/trial_subjectsk_2024-12-13_04-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51CB882F-B185-A146-AD45-D07DCE351FF3}" name="trial_subjectsk_2024-12-15_21-53" type="6" refreshedVersion="8" background="1" saveData="1">
    <textPr codePage="10000" sourceFile="/Users/Sreela/Documents/School/Stanford/Year3_2/PIEZO2/JND_Study/bleData/subjectsk_2024-12-15_21-53/trial_subjectsk_2024-12-15_21-5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86AEA6B-D966-754C-AC45-04264B13AB00}" name="trial_subjectsk_2024-12-16_00-34" type="6" refreshedVersion="8" background="1" saveData="1">
    <textPr codePage="10000" sourceFile="/Users/Sreela/Documents/School/Stanford/Year3_2/PIEZO2/JND_Study/bleData/subjectsk_2024-12-16_00-34/trial_subjectsk_2024-12-16_00-3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3008D043-D9FE-2F4E-9FC2-3216048F8942}" name="trialq1_subjectsk_2024-12-15_23-11" type="6" refreshedVersion="8" background="1" saveData="1">
    <textPr codePage="10000" sourceFile="/Users/Sreela/Documents/School/Stanford/Year3_2/PIEZO2/JND_Study/bleData/subjectsk_2024-12-15_23-11/trialq1_subjectsk_2024-12-15_23-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BCD88B56-8F1F-2D47-8DCF-6BB1D4589460}" name="trialq1_subjectsk_2024-12-16_05-50" type="6" refreshedVersion="8" background="1" saveData="1">
    <textPr codePage="10000" sourceFile="/Users/Sreela/Documents/School/Stanford/Year3_2/PIEZO2/JND_Study/bleData/subjectsk_2024-12-16_05-50/trialq1_subjectsk_2024-12-16_05-5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9350D766-1CE7-7345-850F-6EAD80967EFC}" name="trialq1_subjectsk_2024-12-16_06-05" type="6" refreshedVersion="8" background="1" saveData="1">
    <textPr codePage="10000" sourceFile="/Users/Sreela/Documents/School/Stanford/Year3_2/PIEZO2/JND_Study/bleData/subjectsk_2024-12-16_06-05/trialq1_subjectsk_2024-12-16_06-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378AF7F-9062-6A47-91F7-6A4B61C29B73}" name="trialq2_subjectsk_2024-12-16_05-13" type="6" refreshedVersion="8" background="1" saveData="1">
    <textPr codePage="10000" sourceFile="/Users/Sreela/Documents/School/Stanford/Year3_2/PIEZO2/JND_Study/bleData/subjectsk_2024-12-16_05-13/trialq2_subjectsk_2024-12-16_05-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6A155878-3F11-4643-AB9C-E3C89AEAF107}" name="trialq2_subjectsk_2024-12-16_05-22" type="6" refreshedVersion="8" background="1" saveData="1">
    <textPr codePage="10000" sourceFile="/Users/Sreela/Documents/School/Stanford/Year3_2/PIEZO2/JND_Study/bleData/subjectsk_2024-12-16_05-22/trialq2_subjectsk_2024-12-16_05-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E48D728A-4F84-224F-9678-C3FCC2369590}" name="trialq3_subjectsk_2024-12-15_23-30" type="6" refreshedVersion="8" background="1" saveData="1">
    <textPr codePage="10000" sourceFile="/Users/Sreela/Documents/School/Stanford/Year3_2/PIEZO2/JND_Study/bleData/subjectsk_2024-12-15_23-30/trialq3_subjectsk_2024-12-15_23-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54898865-C10D-7846-BF82-702CA78EFB0D}" name="trialq3_subjectsk_2024-12-16_02-25" type="6" refreshedVersion="8" background="1" saveData="1">
    <textPr codePage="10000" sourceFile="/Users/Sreela/Documents/School/Stanford/Year3_2/PIEZO2/JND_Study/bleData/subjectsk_2024-12-16_02-25/trialq3_subjectsk_2024-12-16_02-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8C0805D6-1A92-BA45-B5A4-95DCDC28E280}" name="trialq3_subjectsk_2024-12-16_02-42" type="6" refreshedVersion="8" background="1" saveData="1">
    <textPr codePage="10000" sourceFile="/Users/Sreela/Documents/School/Stanford/Year3_2/PIEZO2/JND_Study/bleData/subjectsk_2024-12-16_02-42/trialq3_subjectsk_2024-12-16_02-4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BDF2A2B2-C820-4742-BA98-8215E9B77C27}" name="trialq3_subjectsk_2024-12-16_04-07" type="6" refreshedVersion="8" background="1" saveData="1">
    <textPr codePage="10000" sourceFile="/Users/Sreela/Documents/School/Stanford/Year3_2/PIEZO2/JND_Study/bleData/subjectsk_2024-12-16_04-07/trialq3_subjectsk_2024-12-16_04-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<sst xmlns="http://schemas.openxmlformats.org/spreadsheetml/2006/main" count="135" uniqueCount="30">
  <si>
    <t>Test</t>
  </si>
  <si>
    <t>Reference</t>
  </si>
  <si>
    <t>x</t>
  </si>
  <si>
    <t>o</t>
  </si>
  <si>
    <t>trialCount</t>
  </si>
  <si>
    <t>A</t>
  </si>
  <si>
    <t>B</t>
  </si>
  <si>
    <t>answerKey</t>
  </si>
  <si>
    <t>userAnswer</t>
  </si>
  <si>
    <t>stepSize</t>
  </si>
  <si>
    <t>rightStreak</t>
  </si>
  <si>
    <t>OAD ASR VALUES</t>
  </si>
  <si>
    <t>Min1 0.53</t>
  </si>
  <si>
    <t>Max1 14.24</t>
  </si>
  <si>
    <t>Min2 0.79</t>
  </si>
  <si>
    <t>Max2 14.24</t>
  </si>
  <si>
    <t>Min3 1.49</t>
  </si>
  <si>
    <t>Max3 13.45</t>
  </si>
  <si>
    <t>avgMin 0.94</t>
  </si>
  <si>
    <t>avgMax 13.98</t>
  </si>
  <si>
    <t>q1 4.2</t>
  </si>
  <si>
    <t>q2 7.46</t>
  </si>
  <si>
    <t>q3 10.72</t>
  </si>
  <si>
    <t>JND =</t>
  </si>
  <si>
    <t>Mean</t>
  </si>
  <si>
    <t>reversals</t>
  </si>
  <si>
    <t xml:space="preserve">JND = </t>
  </si>
  <si>
    <t>JND=</t>
  </si>
  <si>
    <t>graphIcon</t>
  </si>
  <si>
    <t>1.2 N/mm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</si>
</sst>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297A0"/>
        <bgColor indexed="64"/>
      </patternFill>
    </fill>
    <fill>
      <patternFill patternType="solid">
        <fgColor rgb="FF2F5061"/>
        <bgColor indexed="64"/>
      </patternFill>
    </fill>
    <fill>
      <patternFill patternType="solid">
        <fgColor rgb="FFE57F84"/>
        <bgColor indexed="64"/>
      </patternFill>
    </fill>
    <fill>
      <patternFill patternType="solid">
        <fgColor rgb="FF2E6467"/>
        <bgColor indexed="64"/>
      </patternFill>
    </fill>
    <fill>
      <patternFill patternType="solid">
        <fgColor rgb="FFFBB5AB"/>
        <bgColor indexed="64"/>
      </patternFill>
    </fill>
    <fill>
      <patternFill patternType="solid">
        <fgColor rgb="FFE7F2F7"/>
        <bgColor indexed="64"/>
      </patternFill>
    </fill>
    <fill>
      <patternFill patternType="solid">
        <fgColor rgb="FF5E6826"/>
        <bgColor indexed="64"/>
      </patternFill>
    </fill>
    <fill>
      <patternFill patternType="solid">
        <fgColor rgb="FFE8D9C3"/>
        <bgColor indexed="64"/>
      </patternFill>
    </fill>
    <fill>
      <patternFill patternType="solid">
        <fgColor rgb="FFB69C97"/>
        <bgColor indexed="64"/>
      </patternFill>
    </fill>
    <fill>
      <patternFill patternType="solid">
        <fgColor rgb="FFDB1F48"/>
        <bgColor indexed="64"/>
      </patternFill>
    </fill>
    <fill>
      <patternFill patternType="solid">
        <fgColor rgb="FF004369"/>
        <bgColor indexed="64"/>
      </patternFill>
    </fill>
    <fill>
      <patternFill patternType="solid">
        <fgColor rgb="FF01949A"/>
        <bgColor indexed="64"/>
      </patternFill>
    </fill>
    <fill>
      <patternFill patternType="solid">
        <fgColor rgb="FFE5DDC8"/>
        <bgColor indexed="64"/>
      </patternFill>
    </fill>
    <fill>
      <patternFill patternType="solid">
        <fgColor rgb="FFB95C50"/>
        <bgColor indexed="64"/>
      </patternFill>
    </fill>
    <fill>
      <patternFill patternType="solid">
        <fgColor rgb="FFDE847B"/>
        <bgColor indexed="64"/>
      </patternFill>
    </fill>
    <fill>
      <patternFill patternType="solid">
        <fgColor rgb="FFDEB3AD"/>
        <bgColor indexed="64"/>
      </patternFill>
    </fill>
    <fill>
      <patternFill patternType="solid">
        <fgColor rgb="FF175873"/>
        <bgColor indexed="64"/>
      </patternFill>
    </fill>
    <fill>
      <patternFill patternType="solid">
        <fgColor rgb="FF2B7C85"/>
        <bgColor indexed="64"/>
      </patternFill>
    </fill>
    <fill>
      <patternFill patternType="solid">
        <fgColor rgb="FF87ACA3"/>
        <bgColor indexed="64"/>
      </patternFill>
    </fill>
    <fill>
      <patternFill patternType="solid">
        <fgColor rgb="FF5D0204"/>
        <bgColor indexed="64"/>
      </patternFill>
    </fill>
    <fill>
      <patternFill patternType="solid">
        <fgColor rgb="FF0D185C"/>
        <bgColor indexed="64"/>
      </patternFill>
    </fill>
    <fill>
      <patternFill patternType="solid">
        <fgColor rgb="FFB79C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AA"/>
      <color rgb="FF6AAFDB"/>
      <color rgb="FF0C185C"/>
      <color rgb="FFB95C50"/>
      <color rgb="FFFCAE9E"/>
      <color rgb="FF5D0203"/>
      <color rgb="FF00949A"/>
      <color rgb="FFDB1F48"/>
      <color rgb="FFFF906C"/>
      <color rgb="FF89C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8-B940-A5E6-C1E8698634AC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8-B940-A5E6-C1E869863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D72-5C45-ADBC-0CF186566B94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D72-5C45-ADBC-0CF186566B94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D72-5C45-ADBC-0CF186566B94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D72-5C45-ADBC-0CF186566B94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D72-5C45-ADBC-0CF186566B94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D72-5C45-ADBC-0CF186566B94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D72-5C45-ADBC-0CF186566B94}"/>
              </c:ext>
            </c:extLst>
          </c:dPt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72-5C45-ADBC-0CF186566B94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sq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72-5C45-ADBC-0CF186566B94}"/>
            </c:ext>
          </c:extLst>
        </c:ser>
        <c:ser>
          <c:idx val="2"/>
          <c:order val="2"/>
          <c:tx>
            <c:v>PSE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'Q2'!$J$2:$J$24</c:f>
              <c:numCache>
                <c:formatCode>General</c:formatCode>
                <c:ptCount val="23"/>
                <c:pt idx="0">
                  <c:v>6.588000000000001</c:v>
                </c:pt>
                <c:pt idx="1">
                  <c:v>6.588000000000001</c:v>
                </c:pt>
                <c:pt idx="2">
                  <c:v>6.588000000000001</c:v>
                </c:pt>
                <c:pt idx="3">
                  <c:v>6.588000000000001</c:v>
                </c:pt>
                <c:pt idx="4">
                  <c:v>6.588000000000001</c:v>
                </c:pt>
                <c:pt idx="5">
                  <c:v>6.588000000000001</c:v>
                </c:pt>
                <c:pt idx="6">
                  <c:v>6.588000000000001</c:v>
                </c:pt>
                <c:pt idx="7">
                  <c:v>6.588000000000001</c:v>
                </c:pt>
                <c:pt idx="8">
                  <c:v>6.588000000000001</c:v>
                </c:pt>
                <c:pt idx="9">
                  <c:v>6.588000000000001</c:v>
                </c:pt>
                <c:pt idx="10">
                  <c:v>6.588000000000001</c:v>
                </c:pt>
                <c:pt idx="11">
                  <c:v>6.588000000000001</c:v>
                </c:pt>
                <c:pt idx="12">
                  <c:v>6.588000000000001</c:v>
                </c:pt>
                <c:pt idx="13">
                  <c:v>6.588000000000001</c:v>
                </c:pt>
                <c:pt idx="14">
                  <c:v>6.588000000000001</c:v>
                </c:pt>
                <c:pt idx="15">
                  <c:v>6.588000000000001</c:v>
                </c:pt>
                <c:pt idx="16">
                  <c:v>6.588000000000001</c:v>
                </c:pt>
                <c:pt idx="17">
                  <c:v>6.588000000000001</c:v>
                </c:pt>
                <c:pt idx="18">
                  <c:v>6.588000000000001</c:v>
                </c:pt>
                <c:pt idx="19">
                  <c:v>6.588000000000001</c:v>
                </c:pt>
                <c:pt idx="20">
                  <c:v>6.588000000000001</c:v>
                </c:pt>
                <c:pt idx="21">
                  <c:v>6.588000000000001</c:v>
                </c:pt>
                <c:pt idx="22">
                  <c:v>6.588000000000001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D72-5C45-ADBC-0CF186566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C3-0141-916C-ED3AD9CF8DD7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0C3-0141-916C-ED3AD9CF8DD7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0C3-0141-916C-ED3AD9CF8DD7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0C3-0141-916C-ED3AD9CF8DD7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0C3-0141-916C-ED3AD9CF8DD7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0C3-0141-916C-ED3AD9CF8DD7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0C3-0141-916C-ED3AD9CF8DD7}"/>
              </c:ext>
            </c:extLst>
          </c:dPt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C3-0141-916C-ED3AD9CF8DD7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sq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C3-0141-916C-ED3AD9CF8DD7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'Q2'!$J$2:$J$24</c:f>
              <c:numCache>
                <c:formatCode>General</c:formatCode>
                <c:ptCount val="23"/>
                <c:pt idx="0">
                  <c:v>6.588000000000001</c:v>
                </c:pt>
                <c:pt idx="1">
                  <c:v>6.588000000000001</c:v>
                </c:pt>
                <c:pt idx="2">
                  <c:v>6.588000000000001</c:v>
                </c:pt>
                <c:pt idx="3">
                  <c:v>6.588000000000001</c:v>
                </c:pt>
                <c:pt idx="4">
                  <c:v>6.588000000000001</c:v>
                </c:pt>
                <c:pt idx="5">
                  <c:v>6.588000000000001</c:v>
                </c:pt>
                <c:pt idx="6">
                  <c:v>6.588000000000001</c:v>
                </c:pt>
                <c:pt idx="7">
                  <c:v>6.588000000000001</c:v>
                </c:pt>
                <c:pt idx="8">
                  <c:v>6.588000000000001</c:v>
                </c:pt>
                <c:pt idx="9">
                  <c:v>6.588000000000001</c:v>
                </c:pt>
                <c:pt idx="10">
                  <c:v>6.588000000000001</c:v>
                </c:pt>
                <c:pt idx="11">
                  <c:v>6.588000000000001</c:v>
                </c:pt>
                <c:pt idx="12">
                  <c:v>6.588000000000001</c:v>
                </c:pt>
                <c:pt idx="13">
                  <c:v>6.588000000000001</c:v>
                </c:pt>
                <c:pt idx="14">
                  <c:v>6.588000000000001</c:v>
                </c:pt>
                <c:pt idx="15">
                  <c:v>6.588000000000001</c:v>
                </c:pt>
                <c:pt idx="16">
                  <c:v>6.588000000000001</c:v>
                </c:pt>
                <c:pt idx="17">
                  <c:v>6.588000000000001</c:v>
                </c:pt>
                <c:pt idx="18">
                  <c:v>6.588000000000001</c:v>
                </c:pt>
                <c:pt idx="19">
                  <c:v>6.588000000000001</c:v>
                </c:pt>
                <c:pt idx="20">
                  <c:v>6.588000000000001</c:v>
                </c:pt>
                <c:pt idx="21">
                  <c:v>6.588000000000001</c:v>
                </c:pt>
                <c:pt idx="22">
                  <c:v>6.588000000000001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C3-0141-916C-ED3AD9CF8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val>
            <c:numRef>
              <c:f>'Q2'!$L$2:$L$24</c:f>
              <c:numCache>
                <c:formatCode>General</c:formatCode>
                <c:ptCount val="23"/>
                <c:pt idx="0">
                  <c:v>-5.21</c:v>
                </c:pt>
                <c:pt idx="1">
                  <c:v>-5.21</c:v>
                </c:pt>
                <c:pt idx="2">
                  <c:v>-3.89</c:v>
                </c:pt>
                <c:pt idx="3">
                  <c:v>-3.89</c:v>
                </c:pt>
                <c:pt idx="4">
                  <c:v>-1.7999999999999998</c:v>
                </c:pt>
                <c:pt idx="5">
                  <c:v>-1.7999999999999998</c:v>
                </c:pt>
                <c:pt idx="6">
                  <c:v>1.5100000000000007</c:v>
                </c:pt>
                <c:pt idx="7">
                  <c:v>-1.7999999999999998</c:v>
                </c:pt>
                <c:pt idx="8">
                  <c:v>-1.7999999999999998</c:v>
                </c:pt>
                <c:pt idx="9">
                  <c:v>-0.33000000000000007</c:v>
                </c:pt>
                <c:pt idx="10">
                  <c:v>-1.7999999999999998</c:v>
                </c:pt>
                <c:pt idx="11">
                  <c:v>-0.33000000000000007</c:v>
                </c:pt>
                <c:pt idx="12">
                  <c:v>-1.7999999999999998</c:v>
                </c:pt>
                <c:pt idx="13">
                  <c:v>-1.46</c:v>
                </c:pt>
                <c:pt idx="14">
                  <c:v>-1.46</c:v>
                </c:pt>
                <c:pt idx="15">
                  <c:v>-1.46</c:v>
                </c:pt>
                <c:pt idx="16">
                  <c:v>-1.0999999999999996</c:v>
                </c:pt>
                <c:pt idx="17">
                  <c:v>-1.0999999999999996</c:v>
                </c:pt>
                <c:pt idx="18">
                  <c:v>-0.71999999999999975</c:v>
                </c:pt>
                <c:pt idx="19">
                  <c:v>-0.71999999999999975</c:v>
                </c:pt>
                <c:pt idx="20">
                  <c:v>-0.71999999999999975</c:v>
                </c:pt>
                <c:pt idx="21">
                  <c:v>-0.71999999999999975</c:v>
                </c:pt>
                <c:pt idx="22">
                  <c:v>-0.32000000000000028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4E-924A-BF38-468EAB60EC6A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'Q2'!$M$2:$M$24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4E-924A-BF38-468EAB60EC6A}"/>
            </c:ext>
          </c:extLst>
        </c:ser>
        <c:ser>
          <c:idx val="2"/>
          <c:order val="2"/>
          <c:tx>
            <c:v>PSE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'Q2'!$N$2:$N$24</c:f>
              <c:numCache>
                <c:formatCode>General</c:formatCode>
                <c:ptCount val="23"/>
                <c:pt idx="0">
                  <c:v>-0.871999999999999</c:v>
                </c:pt>
                <c:pt idx="1">
                  <c:v>-0.871999999999999</c:v>
                </c:pt>
                <c:pt idx="2">
                  <c:v>-0.871999999999999</c:v>
                </c:pt>
                <c:pt idx="3">
                  <c:v>-0.871999999999999</c:v>
                </c:pt>
                <c:pt idx="4">
                  <c:v>-0.871999999999999</c:v>
                </c:pt>
                <c:pt idx="5">
                  <c:v>-0.871999999999999</c:v>
                </c:pt>
                <c:pt idx="6">
                  <c:v>-0.871999999999999</c:v>
                </c:pt>
                <c:pt idx="7">
                  <c:v>-0.871999999999999</c:v>
                </c:pt>
                <c:pt idx="8">
                  <c:v>-0.871999999999999</c:v>
                </c:pt>
                <c:pt idx="9">
                  <c:v>-0.871999999999999</c:v>
                </c:pt>
                <c:pt idx="10">
                  <c:v>-0.871999999999999</c:v>
                </c:pt>
                <c:pt idx="11">
                  <c:v>-0.871999999999999</c:v>
                </c:pt>
                <c:pt idx="12">
                  <c:v>-0.871999999999999</c:v>
                </c:pt>
                <c:pt idx="13">
                  <c:v>-0.871999999999999</c:v>
                </c:pt>
                <c:pt idx="14">
                  <c:v>-0.871999999999999</c:v>
                </c:pt>
                <c:pt idx="15">
                  <c:v>-0.871999999999999</c:v>
                </c:pt>
                <c:pt idx="16">
                  <c:v>-0.871999999999999</c:v>
                </c:pt>
                <c:pt idx="17">
                  <c:v>-0.871999999999999</c:v>
                </c:pt>
                <c:pt idx="18">
                  <c:v>-0.871999999999999</c:v>
                </c:pt>
                <c:pt idx="19">
                  <c:v>-0.871999999999999</c:v>
                </c:pt>
                <c:pt idx="20">
                  <c:v>-0.871999999999999</c:v>
                </c:pt>
                <c:pt idx="21">
                  <c:v>-0.871999999999999</c:v>
                </c:pt>
                <c:pt idx="22">
                  <c:v>-0.871999999999999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4E-924A-BF38-468EAB60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Allowable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Stimulus Range (ASR): Trials for a Single Subject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'Q2'!$F$45:$I$45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Mean</c:v>
                </c:pt>
              </c:strCache>
            </c:strRef>
          </c:cat>
          <c:val>
            <c:numRef>
              <c:f>'Q2'!$F$39:$I$39</c:f>
              <c:numCache>
                <c:formatCode>General</c:formatCode>
                <c:ptCount val="4"/>
                <c:pt idx="0">
                  <c:v>0.53</c:v>
                </c:pt>
                <c:pt idx="1">
                  <c:v>0.79</c:v>
                </c:pt>
                <c:pt idx="2">
                  <c:v>1.49</c:v>
                </c:pt>
                <c:pt idx="3">
                  <c:v>0.93666666666666665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4-3E4A-9185-CF792E3FB570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'Q2'!$F$45:$I$45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Mean</c:v>
                </c:pt>
              </c:strCache>
            </c:strRef>
          </c:cat>
          <c:val>
            <c:numRef>
              <c:f>'Q2'!$F$40:$I$40</c:f>
              <c:numCache>
                <c:formatCode>General</c:formatCode>
                <c:ptCount val="4"/>
                <c:pt idx="0">
                  <c:v>14.24</c:v>
                </c:pt>
                <c:pt idx="1">
                  <c:v>14.24</c:v>
                </c:pt>
                <c:pt idx="2">
                  <c:v>13.45</c:v>
                </c:pt>
                <c:pt idx="3">
                  <c:v>13.976666666666667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4-3E4A-9185-CF792E3FB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913391"/>
        <c:axId val="2028572112"/>
      </c:barChart>
      <c:catAx>
        <c:axId val="22591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8572112"/>
        <c:crosses val="autoZero"/>
        <c:auto val="1"/>
        <c:lblAlgn val="ctr"/>
        <c:lblOffset val="100"/>
        <c:noMultiLvlLbl val="0"/>
      </c:catAx>
      <c:valAx>
        <c:axId val="20285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591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Allowable Stimulus Range (ASR): Quartiles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MIN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'Q2'!$I$39</c:f>
              <c:numCache>
                <c:formatCode>General</c:formatCode>
                <c:ptCount val="1"/>
                <c:pt idx="0">
                  <c:v>0.93666666666666665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E2-BB45-A537-BA19E487542C}"/>
            </c:ext>
          </c:extLst>
        </c:ser>
        <c:ser>
          <c:idx val="0"/>
          <c:order val="1"/>
          <c:tx>
            <c:v>Q1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'Q2'!$I$41</c:f>
              <c:numCache>
                <c:formatCode>General</c:formatCode>
                <c:ptCount val="1"/>
                <c:pt idx="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BB45-A537-BA19E487542C}"/>
            </c:ext>
          </c:extLst>
        </c:ser>
        <c:ser>
          <c:idx val="1"/>
          <c:order val="2"/>
          <c:tx>
            <c:v>Q2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'Q2'!$I$42</c:f>
              <c:numCache>
                <c:formatCode>General</c:formatCode>
                <c:ptCount val="1"/>
                <c:pt idx="0">
                  <c:v>7.46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2-BB45-A537-BA19E487542C}"/>
            </c:ext>
          </c:extLst>
        </c:ser>
        <c:ser>
          <c:idx val="2"/>
          <c:order val="3"/>
          <c:tx>
            <c:v>Q3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val>
            <c:numRef>
              <c:f>'Q2'!$I$43</c:f>
              <c:numCache>
                <c:formatCode>General</c:formatCode>
                <c:ptCount val="1"/>
                <c:pt idx="0">
                  <c:v>10.72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E2-BB45-A537-BA19E487542C}"/>
            </c:ext>
          </c:extLst>
        </c:ser>
        <c:ser>
          <c:idx val="4"/>
          <c:order val="4"/>
          <c:tx>
            <c:v>MAX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'Q2'!$I$40</c:f>
              <c:numCache>
                <c:formatCode>General</c:formatCode>
                <c:ptCount val="1"/>
                <c:pt idx="0">
                  <c:v>13.976666666666667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E2-BB45-A537-BA19E487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817824"/>
        <c:axId val="226161311"/>
      </c:barChart>
      <c:catAx>
        <c:axId val="20288178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Mean Min           Q1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Q2 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Q3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Q4 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Mean Max</a:t>
                </a:r>
                <a:endParaRPr 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26161311"/>
        <c:crosses val="autoZero"/>
        <c:auto val="1"/>
        <c:lblAlgn val="ctr"/>
        <c:lblOffset val="100"/>
        <c:noMultiLvlLbl val="0"/>
      </c:catAx>
      <c:valAx>
        <c:axId val="2261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88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7018576"/>
        <c:axId val="2016938416"/>
      </c:barChart>
      <c:catAx>
        <c:axId val="201701857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38416"/>
        <c:crosses val="autoZero"/>
        <c:auto val="1"/>
        <c:lblAlgn val="ctr"/>
        <c:lblOffset val="100"/>
        <c:noMultiLvlLbl val="0"/>
      </c:catAx>
      <c:valAx>
        <c:axId val="201693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1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'Q3'!$B$2:$B$17</c:f>
              <c:numCache>
                <c:formatCode>General</c:formatCode>
                <c:ptCount val="16"/>
                <c:pt idx="0">
                  <c:v>4.6100000000000003</c:v>
                </c:pt>
                <c:pt idx="1">
                  <c:v>4.6100000000000003</c:v>
                </c:pt>
                <c:pt idx="2">
                  <c:v>7.31</c:v>
                </c:pt>
                <c:pt idx="3">
                  <c:v>7.31</c:v>
                </c:pt>
                <c:pt idx="4">
                  <c:v>11.59</c:v>
                </c:pt>
                <c:pt idx="5">
                  <c:v>7.31</c:v>
                </c:pt>
                <c:pt idx="6">
                  <c:v>7.31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11.58</c:v>
                </c:pt>
                <c:pt idx="10">
                  <c:v>9.1999999999999993</c:v>
                </c:pt>
                <c:pt idx="11">
                  <c:v>9.1999999999999993</c:v>
                </c:pt>
                <c:pt idx="12">
                  <c:v>10.32</c:v>
                </c:pt>
                <c:pt idx="13">
                  <c:v>9.1999999999999993</c:v>
                </c:pt>
                <c:pt idx="14">
                  <c:v>10.93</c:v>
                </c:pt>
                <c:pt idx="15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C-614F-8502-FD9EC72315F8}"/>
            </c:ext>
          </c:extLst>
        </c:ser>
        <c:ser>
          <c:idx val="1"/>
          <c:order val="1"/>
          <c:tx>
            <c:strRef>
              <c:f>'Q3'!$C$1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'Q3'!$C$2:$C$17</c:f>
              <c:numCache>
                <c:formatCode>General</c:formatCode>
                <c:ptCount val="16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C-614F-8502-FD9EC7231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810335"/>
        <c:axId val="264771311"/>
      </c:lineChart>
      <c:catAx>
        <c:axId val="57081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4771311"/>
        <c:crosses val="autoZero"/>
        <c:auto val="1"/>
        <c:lblAlgn val="ctr"/>
        <c:lblOffset val="100"/>
        <c:noMultiLvlLbl val="0"/>
      </c:catAx>
      <c:valAx>
        <c:axId val="2647713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08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FA9-B148-A0A7-4CF9DBF00B38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FA9-B148-A0A7-4CF9DBF00B38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FA9-B148-A0A7-4CF9DBF00B38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FA9-B148-A0A7-4CF9DBF00B38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FA9-B148-A0A7-4CF9DBF00B38}"/>
              </c:ext>
            </c:extLst>
          </c:dPt>
          <c:val>
            <c:numRef>
              <c:f>'Q3'!$B$2:$B$17</c:f>
              <c:numCache>
                <c:formatCode>General</c:formatCode>
                <c:ptCount val="16"/>
                <c:pt idx="0">
                  <c:v>4.6100000000000003</c:v>
                </c:pt>
                <c:pt idx="1">
                  <c:v>4.6100000000000003</c:v>
                </c:pt>
                <c:pt idx="2">
                  <c:v>7.31</c:v>
                </c:pt>
                <c:pt idx="3">
                  <c:v>7.31</c:v>
                </c:pt>
                <c:pt idx="4">
                  <c:v>11.59</c:v>
                </c:pt>
                <c:pt idx="5">
                  <c:v>7.31</c:v>
                </c:pt>
                <c:pt idx="6">
                  <c:v>7.31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11.58</c:v>
                </c:pt>
                <c:pt idx="10">
                  <c:v>9.1999999999999993</c:v>
                </c:pt>
                <c:pt idx="11">
                  <c:v>9.1999999999999993</c:v>
                </c:pt>
                <c:pt idx="12">
                  <c:v>10.32</c:v>
                </c:pt>
                <c:pt idx="13">
                  <c:v>9.1999999999999993</c:v>
                </c:pt>
                <c:pt idx="14">
                  <c:v>10.93</c:v>
                </c:pt>
                <c:pt idx="15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9-B148-A0A7-4CF9DBF00B38}"/>
            </c:ext>
          </c:extLst>
        </c:ser>
        <c:ser>
          <c:idx val="1"/>
          <c:order val="1"/>
          <c:tx>
            <c:strRef>
              <c:f>'Q3'!$C$1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'Q3'!$C$2:$C$17</c:f>
              <c:numCache>
                <c:formatCode>General</c:formatCode>
                <c:ptCount val="16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9-B148-A0A7-4CF9DBF00B38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'Q3'!$J$2:$J$17</c:f>
              <c:numCache>
                <c:formatCode>General</c:formatCode>
                <c:ptCount val="16"/>
                <c:pt idx="0">
                  <c:v>9.77</c:v>
                </c:pt>
                <c:pt idx="1">
                  <c:v>9.77</c:v>
                </c:pt>
                <c:pt idx="2">
                  <c:v>9.77</c:v>
                </c:pt>
                <c:pt idx="3">
                  <c:v>9.77</c:v>
                </c:pt>
                <c:pt idx="4">
                  <c:v>9.77</c:v>
                </c:pt>
                <c:pt idx="5">
                  <c:v>9.77</c:v>
                </c:pt>
                <c:pt idx="6">
                  <c:v>9.77</c:v>
                </c:pt>
                <c:pt idx="7">
                  <c:v>9.77</c:v>
                </c:pt>
                <c:pt idx="8">
                  <c:v>9.77</c:v>
                </c:pt>
                <c:pt idx="9">
                  <c:v>9.77</c:v>
                </c:pt>
                <c:pt idx="10">
                  <c:v>9.77</c:v>
                </c:pt>
                <c:pt idx="11">
                  <c:v>9.77</c:v>
                </c:pt>
                <c:pt idx="12">
                  <c:v>9.77</c:v>
                </c:pt>
                <c:pt idx="13">
                  <c:v>9.77</c:v>
                </c:pt>
                <c:pt idx="14">
                  <c:v>9.77</c:v>
                </c:pt>
                <c:pt idx="15">
                  <c:v>9.77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A9-B148-A0A7-4CF9DBF00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810335"/>
        <c:axId val="264771311"/>
      </c:lineChart>
      <c:catAx>
        <c:axId val="57081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4771311"/>
        <c:crosses val="autoZero"/>
        <c:auto val="1"/>
        <c:lblAlgn val="ctr"/>
        <c:lblOffset val="100"/>
        <c:noMultiLvlLbl val="0"/>
      </c:catAx>
      <c:valAx>
        <c:axId val="2647713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08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E53-174A-967D-9D45998D093B}"/>
              </c:ext>
            </c:extLst>
          </c:dPt>
          <c:dPt>
            <c:idx val="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E53-174A-967D-9D45998D093B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E53-174A-967D-9D45998D093B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E53-174A-967D-9D45998D093B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E53-174A-967D-9D45998D093B}"/>
              </c:ext>
            </c:extLst>
          </c:dPt>
          <c:val>
            <c:numRef>
              <c:f>'Q1'!$B$2:$B$15</c:f>
              <c:numCache>
                <c:formatCode>General</c:formatCode>
                <c:ptCount val="14"/>
                <c:pt idx="0">
                  <c:v>1.37</c:v>
                </c:pt>
                <c:pt idx="1">
                  <c:v>1.37</c:v>
                </c:pt>
                <c:pt idx="2">
                  <c:v>2.17</c:v>
                </c:pt>
                <c:pt idx="3">
                  <c:v>2.17</c:v>
                </c:pt>
                <c:pt idx="4">
                  <c:v>3.44</c:v>
                </c:pt>
                <c:pt idx="5">
                  <c:v>2.17</c:v>
                </c:pt>
                <c:pt idx="6">
                  <c:v>2.17</c:v>
                </c:pt>
                <c:pt idx="7">
                  <c:v>2.73</c:v>
                </c:pt>
                <c:pt idx="8">
                  <c:v>2.73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3.44</c:v>
                </c:pt>
                <c:pt idx="13">
                  <c:v>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174A-967D-9D45998D093B}"/>
            </c:ext>
          </c:extLst>
        </c:ser>
        <c:ser>
          <c:idx val="1"/>
          <c:order val="1"/>
          <c:tx>
            <c:strRef>
              <c:f>'Q1'!$C$1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'Q1'!$C$2:$C$15</c:f>
              <c:numCache>
                <c:formatCode>General</c:formatCode>
                <c:ptCount val="14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3-174A-967D-9D45998D093B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'Q1'!$J$2:$J$15</c:f>
              <c:numCache>
                <c:formatCode>General</c:formatCode>
                <c:ptCount val="14"/>
                <c:pt idx="0">
                  <c:v>3.44</c:v>
                </c:pt>
                <c:pt idx="1">
                  <c:v>3.44</c:v>
                </c:pt>
                <c:pt idx="2">
                  <c:v>3.44</c:v>
                </c:pt>
                <c:pt idx="3">
                  <c:v>3.44</c:v>
                </c:pt>
                <c:pt idx="4">
                  <c:v>3.44</c:v>
                </c:pt>
                <c:pt idx="5">
                  <c:v>3.44</c:v>
                </c:pt>
                <c:pt idx="6">
                  <c:v>3.44</c:v>
                </c:pt>
                <c:pt idx="7">
                  <c:v>3.44</c:v>
                </c:pt>
                <c:pt idx="8">
                  <c:v>3.44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3.44</c:v>
                </c:pt>
                <c:pt idx="13">
                  <c:v>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53-174A-967D-9D45998D0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930688"/>
        <c:axId val="666545584"/>
      </c:lineChart>
      <c:catAx>
        <c:axId val="66593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6545584"/>
        <c:crosses val="autoZero"/>
        <c:auto val="1"/>
        <c:lblAlgn val="ctr"/>
        <c:lblOffset val="100"/>
        <c:noMultiLvlLbl val="0"/>
      </c:catAx>
      <c:valAx>
        <c:axId val="666545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59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Sheet7!$B$2:$B$41</c:f>
              <c:numCache>
                <c:formatCode>General</c:formatCode>
                <c:ptCount val="40"/>
                <c:pt idx="0">
                  <c:v>6.78</c:v>
                </c:pt>
                <c:pt idx="1">
                  <c:v>6.78</c:v>
                </c:pt>
                <c:pt idx="2">
                  <c:v>10.75</c:v>
                </c:pt>
                <c:pt idx="3">
                  <c:v>10.75</c:v>
                </c:pt>
                <c:pt idx="4">
                  <c:v>17.04</c:v>
                </c:pt>
                <c:pt idx="5">
                  <c:v>10.75</c:v>
                </c:pt>
                <c:pt idx="6">
                  <c:v>21.45</c:v>
                </c:pt>
                <c:pt idx="7">
                  <c:v>10.75</c:v>
                </c:pt>
                <c:pt idx="8">
                  <c:v>12.06</c:v>
                </c:pt>
                <c:pt idx="9">
                  <c:v>12.06</c:v>
                </c:pt>
                <c:pt idx="10">
                  <c:v>12.06</c:v>
                </c:pt>
                <c:pt idx="11">
                  <c:v>12.06</c:v>
                </c:pt>
                <c:pt idx="12">
                  <c:v>12.06</c:v>
                </c:pt>
                <c:pt idx="13">
                  <c:v>12.23</c:v>
                </c:pt>
                <c:pt idx="14">
                  <c:v>12.06</c:v>
                </c:pt>
                <c:pt idx="15">
                  <c:v>12.23</c:v>
                </c:pt>
                <c:pt idx="16">
                  <c:v>12.23</c:v>
                </c:pt>
                <c:pt idx="17">
                  <c:v>12.23</c:v>
                </c:pt>
                <c:pt idx="18">
                  <c:v>12.23</c:v>
                </c:pt>
                <c:pt idx="19">
                  <c:v>12.23</c:v>
                </c:pt>
                <c:pt idx="20">
                  <c:v>12.24</c:v>
                </c:pt>
                <c:pt idx="21">
                  <c:v>12.24</c:v>
                </c:pt>
                <c:pt idx="22">
                  <c:v>12.24</c:v>
                </c:pt>
                <c:pt idx="23">
                  <c:v>12.24</c:v>
                </c:pt>
                <c:pt idx="24">
                  <c:v>12.24</c:v>
                </c:pt>
                <c:pt idx="25">
                  <c:v>12.24</c:v>
                </c:pt>
                <c:pt idx="26">
                  <c:v>12.24</c:v>
                </c:pt>
                <c:pt idx="27">
                  <c:v>12.24</c:v>
                </c:pt>
                <c:pt idx="28">
                  <c:v>12.24</c:v>
                </c:pt>
                <c:pt idx="29">
                  <c:v>12.24</c:v>
                </c:pt>
                <c:pt idx="30">
                  <c:v>12.24</c:v>
                </c:pt>
                <c:pt idx="31">
                  <c:v>12.24</c:v>
                </c:pt>
                <c:pt idx="32">
                  <c:v>12.24</c:v>
                </c:pt>
                <c:pt idx="33">
                  <c:v>12.24</c:v>
                </c:pt>
                <c:pt idx="34">
                  <c:v>12.24</c:v>
                </c:pt>
                <c:pt idx="35">
                  <c:v>12.24</c:v>
                </c:pt>
                <c:pt idx="36">
                  <c:v>12.24</c:v>
                </c:pt>
                <c:pt idx="37">
                  <c:v>12.24</c:v>
                </c:pt>
                <c:pt idx="38">
                  <c:v>12.24</c:v>
                </c:pt>
                <c:pt idx="39">
                  <c:v>12.24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3-7446-9E3D-8A9B19D5F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69567"/>
        <c:axId val="926371279"/>
      </c:lineChart>
      <c:catAx>
        <c:axId val="92636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371279"/>
        <c:crosses val="autoZero"/>
        <c:auto val="1"/>
        <c:lblAlgn val="ctr"/>
        <c:lblOffset val="100"/>
        <c:noMultiLvlLbl val="0"/>
      </c:catAx>
      <c:valAx>
        <c:axId val="9263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36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0D8-DE4A-8F94-2855C1E82972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0D8-DE4A-8F94-2855C1E82972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0D8-DE4A-8F94-2855C1E82972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0D8-DE4A-8F94-2855C1E82972}"/>
              </c:ext>
            </c:extLst>
          </c:dPt>
          <c:val>
            <c:numRef>
              <c:f>Q3_v2!$B$1:$B$11</c:f>
              <c:numCache>
                <c:formatCode>General</c:formatCode>
                <c:ptCount val="1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8-DE4A-8F94-2855C1E82972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Q3_v2!$C$1:$C$11</c:f>
              <c:numCache>
                <c:formatCode>General</c:formatCode>
                <c:ptCount val="1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8-DE4A-8F94-2855C1E82972}"/>
            </c:ext>
          </c:extLst>
        </c:ser>
        <c:ser>
          <c:idx val="2"/>
          <c:order val="2"/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Q3_v2!$J$1:$J$11</c:f>
              <c:numCache>
                <c:formatCode>General</c:formatCode>
                <c:ptCount val="11"/>
                <c:pt idx="0">
                  <c:v>10.3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10.3</c:v>
                </c:pt>
                <c:pt idx="8">
                  <c:v>10.3</c:v>
                </c:pt>
                <c:pt idx="9">
                  <c:v>10.3</c:v>
                </c:pt>
                <c:pt idx="10">
                  <c:v>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D8-DE4A-8F94-2855C1E82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30287"/>
        <c:axId val="1043576287"/>
      </c:lineChart>
      <c:catAx>
        <c:axId val="104353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6287"/>
        <c:crosses val="autoZero"/>
        <c:auto val="1"/>
        <c:lblAlgn val="ctr"/>
        <c:lblOffset val="100"/>
        <c:noMultiLvlLbl val="0"/>
      </c:catAx>
      <c:valAx>
        <c:axId val="10435762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3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Q3_V3!$B$1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7D7-7443-BDAA-5C8AC37A601E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7D7-7443-BDAA-5C8AC37A601E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7D7-7443-BDAA-5C8AC37A601E}"/>
              </c:ext>
            </c:extLst>
          </c:dPt>
          <c:dPt>
            <c:idx val="7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7D7-7443-BDAA-5C8AC37A601E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7D7-7443-BDAA-5C8AC37A601E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7D7-7443-BDAA-5C8AC37A601E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7D7-7443-BDAA-5C8AC37A601E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7D7-7443-BDAA-5C8AC37A601E}"/>
              </c:ext>
            </c:extLst>
          </c:dPt>
          <c:val>
            <c:numRef>
              <c:f>Q3_V3!$B$2:$B$16</c:f>
              <c:numCache>
                <c:formatCode>General</c:formatCode>
                <c:ptCount val="15"/>
                <c:pt idx="0">
                  <c:v>6.46</c:v>
                </c:pt>
                <c:pt idx="1">
                  <c:v>6.46</c:v>
                </c:pt>
                <c:pt idx="2">
                  <c:v>10.24</c:v>
                </c:pt>
                <c:pt idx="3">
                  <c:v>10.24</c:v>
                </c:pt>
                <c:pt idx="4">
                  <c:v>13.98</c:v>
                </c:pt>
                <c:pt idx="5">
                  <c:v>10.24</c:v>
                </c:pt>
                <c:pt idx="6">
                  <c:v>10.24</c:v>
                </c:pt>
                <c:pt idx="7">
                  <c:v>10.24</c:v>
                </c:pt>
                <c:pt idx="8">
                  <c:v>11.49</c:v>
                </c:pt>
                <c:pt idx="9">
                  <c:v>11.49</c:v>
                </c:pt>
                <c:pt idx="10">
                  <c:v>11.49</c:v>
                </c:pt>
                <c:pt idx="11">
                  <c:v>11.49</c:v>
                </c:pt>
                <c:pt idx="12">
                  <c:v>11.49</c:v>
                </c:pt>
                <c:pt idx="13">
                  <c:v>11.49</c:v>
                </c:pt>
                <c:pt idx="14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7-7443-BDAA-5C8AC37A601E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Q3_V3!$C$2:$C$16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7-7443-BDAA-5C8AC37A601E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Q3_V3!$J$2:$J$16</c:f>
              <c:numCache>
                <c:formatCode>General</c:formatCode>
                <c:ptCount val="15"/>
                <c:pt idx="0">
                  <c:v>11.49</c:v>
                </c:pt>
                <c:pt idx="1">
                  <c:v>11.49</c:v>
                </c:pt>
                <c:pt idx="2">
                  <c:v>11.49</c:v>
                </c:pt>
                <c:pt idx="3">
                  <c:v>11.49</c:v>
                </c:pt>
                <c:pt idx="4">
                  <c:v>11.49</c:v>
                </c:pt>
                <c:pt idx="5">
                  <c:v>11.49</c:v>
                </c:pt>
                <c:pt idx="6">
                  <c:v>11.49</c:v>
                </c:pt>
                <c:pt idx="7">
                  <c:v>11.49</c:v>
                </c:pt>
                <c:pt idx="8">
                  <c:v>11.49</c:v>
                </c:pt>
                <c:pt idx="9">
                  <c:v>11.49</c:v>
                </c:pt>
                <c:pt idx="10">
                  <c:v>11.49</c:v>
                </c:pt>
                <c:pt idx="11">
                  <c:v>11.49</c:v>
                </c:pt>
                <c:pt idx="12">
                  <c:v>11.49</c:v>
                </c:pt>
                <c:pt idx="13">
                  <c:v>11.49</c:v>
                </c:pt>
                <c:pt idx="14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7D7-7443-BDAA-5C8AC37A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470399"/>
        <c:axId val="1043434047"/>
      </c:lineChart>
      <c:catAx>
        <c:axId val="104347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434047"/>
        <c:crosses val="autoZero"/>
        <c:auto val="1"/>
        <c:lblAlgn val="ctr"/>
        <c:lblOffset val="100"/>
        <c:noMultiLvlLbl val="0"/>
      </c:catAx>
      <c:valAx>
        <c:axId val="10434340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47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Mean JND = 0.568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Q3_V4!$B$1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F42E-814A-95A5-4F1FBF6D5359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42E-814A-95A5-4F1FBF6D5359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F42E-814A-95A5-4F1FBF6D53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F42E-814A-95A5-4F1FBF6D5359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42E-814A-95A5-4F1FBF6D5359}"/>
              </c:ext>
            </c:extLst>
          </c:dPt>
          <c:dPt>
            <c:idx val="5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2E-814A-95A5-4F1FBF6D5359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42E-814A-95A5-4F1FBF6D53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F42E-814A-95A5-4F1FBF6D5359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F42E-814A-95A5-4F1FBF6D53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2E-814A-95A5-4F1FBF6D5359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F42E-814A-95A5-4F1FBF6D5359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F42E-814A-95A5-4F1FBF6D5359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F42E-814A-95A5-4F1FBF6D5359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42E-814A-95A5-4F1FBF6D5359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42E-814A-95A5-4F1FBF6D5359}"/>
              </c:ext>
            </c:extLst>
          </c:dPt>
          <c:val>
            <c:numRef>
              <c:f>Q3_V4!$B$2:$B$16</c:f>
              <c:numCache>
                <c:formatCode>General</c:formatCode>
                <c:ptCount val="15"/>
                <c:pt idx="0">
                  <c:v>5.68</c:v>
                </c:pt>
                <c:pt idx="1">
                  <c:v>5.68</c:v>
                </c:pt>
                <c:pt idx="2">
                  <c:v>9</c:v>
                </c:pt>
                <c:pt idx="3">
                  <c:v>9</c:v>
                </c:pt>
                <c:pt idx="4">
                  <c:v>13.98</c:v>
                </c:pt>
                <c:pt idx="5">
                  <c:v>9</c:v>
                </c:pt>
                <c:pt idx="6">
                  <c:v>13.98</c:v>
                </c:pt>
                <c:pt idx="7">
                  <c:v>9</c:v>
                </c:pt>
                <c:pt idx="8">
                  <c:v>9</c:v>
                </c:pt>
                <c:pt idx="9">
                  <c:v>9.5299999999999994</c:v>
                </c:pt>
                <c:pt idx="10">
                  <c:v>9.5299999999999994</c:v>
                </c:pt>
                <c:pt idx="11">
                  <c:v>10.09</c:v>
                </c:pt>
                <c:pt idx="12">
                  <c:v>10.09</c:v>
                </c:pt>
                <c:pt idx="13">
                  <c:v>10.69</c:v>
                </c:pt>
                <c:pt idx="14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814A-95A5-4F1FBF6D5359}"/>
            </c:ext>
          </c:extLst>
        </c:ser>
        <c:ser>
          <c:idx val="1"/>
          <c:order val="1"/>
          <c:tx>
            <c:strRef>
              <c:f>Q3_V4!$C$1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dPt>
          <c:val>
            <c:numRef>
              <c:f>Q3_V4!$C$2:$C$16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814A-95A5-4F1FBF6D5359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42E-814A-95A5-4F1FBF6D5359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</c:dPt>
          <c:dPt>
            <c:idx val="5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42E-814A-95A5-4F1FBF6D5359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</c:dPt>
          <c:val>
            <c:numRef>
              <c:f>Q3_1_decreasing!$B$2:$B$16</c:f>
              <c:numCache>
                <c:formatCode>General</c:formatCode>
                <c:ptCount val="15"/>
                <c:pt idx="0">
                  <c:v>13.01</c:v>
                </c:pt>
                <c:pt idx="1">
                  <c:v>13.01</c:v>
                </c:pt>
                <c:pt idx="2">
                  <c:v>13.01</c:v>
                </c:pt>
                <c:pt idx="3">
                  <c:v>9.64</c:v>
                </c:pt>
                <c:pt idx="4">
                  <c:v>13.01</c:v>
                </c:pt>
                <c:pt idx="5">
                  <c:v>13.01</c:v>
                </c:pt>
                <c:pt idx="6">
                  <c:v>11.42</c:v>
                </c:pt>
                <c:pt idx="7">
                  <c:v>13.01</c:v>
                </c:pt>
                <c:pt idx="8">
                  <c:v>13.01</c:v>
                </c:pt>
                <c:pt idx="9">
                  <c:v>12.24</c:v>
                </c:pt>
                <c:pt idx="10">
                  <c:v>12.24</c:v>
                </c:pt>
                <c:pt idx="11">
                  <c:v>11.51</c:v>
                </c:pt>
                <c:pt idx="12">
                  <c:v>11.51</c:v>
                </c:pt>
                <c:pt idx="13">
                  <c:v>10.83</c:v>
                </c:pt>
                <c:pt idx="14">
                  <c:v>10.83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2E-814A-95A5-4F1FBF6D5359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Q3_V4!$J$2:$J$16</c:f>
              <c:numCache>
                <c:formatCode>General</c:formatCode>
                <c:ptCount val="15"/>
                <c:pt idx="0">
                  <c:v>10.218</c:v>
                </c:pt>
                <c:pt idx="1">
                  <c:v>10.218</c:v>
                </c:pt>
                <c:pt idx="2">
                  <c:v>10.218</c:v>
                </c:pt>
                <c:pt idx="3">
                  <c:v>10.218</c:v>
                </c:pt>
                <c:pt idx="4">
                  <c:v>10.218</c:v>
                </c:pt>
                <c:pt idx="5">
                  <c:v>10.218</c:v>
                </c:pt>
                <c:pt idx="6">
                  <c:v>10.218</c:v>
                </c:pt>
                <c:pt idx="7">
                  <c:v>10.218</c:v>
                </c:pt>
                <c:pt idx="8">
                  <c:v>10.218</c:v>
                </c:pt>
                <c:pt idx="9">
                  <c:v>10.218</c:v>
                </c:pt>
                <c:pt idx="10">
                  <c:v>10.218</c:v>
                </c:pt>
                <c:pt idx="11">
                  <c:v>10.218</c:v>
                </c:pt>
                <c:pt idx="12">
                  <c:v>10.218</c:v>
                </c:pt>
                <c:pt idx="13">
                  <c:v>10.218</c:v>
                </c:pt>
                <c:pt idx="14">
                  <c:v>10.218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42E-814A-95A5-4F1FBF6D5359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Q3_1_decreasing!$J$2:$J$16</c:f>
              <c:numCache>
                <c:formatCode>General</c:formatCode>
                <c:ptCount val="15"/>
                <c:pt idx="0">
                  <c:v>11.383999999999999</c:v>
                </c:pt>
                <c:pt idx="1">
                  <c:v>11.383999999999999</c:v>
                </c:pt>
                <c:pt idx="2">
                  <c:v>11.383999999999999</c:v>
                </c:pt>
                <c:pt idx="3">
                  <c:v>11.383999999999999</c:v>
                </c:pt>
                <c:pt idx="4">
                  <c:v>11.383999999999999</c:v>
                </c:pt>
                <c:pt idx="5">
                  <c:v>11.383999999999999</c:v>
                </c:pt>
                <c:pt idx="6">
                  <c:v>11.383999999999999</c:v>
                </c:pt>
                <c:pt idx="7">
                  <c:v>11.383999999999999</c:v>
                </c:pt>
                <c:pt idx="8">
                  <c:v>11.383999999999999</c:v>
                </c:pt>
                <c:pt idx="9">
                  <c:v>11.383999999999999</c:v>
                </c:pt>
                <c:pt idx="10">
                  <c:v>11.383999999999999</c:v>
                </c:pt>
                <c:pt idx="11">
                  <c:v>11.383999999999999</c:v>
                </c:pt>
                <c:pt idx="12">
                  <c:v>11.383999999999999</c:v>
                </c:pt>
                <c:pt idx="13">
                  <c:v>11.383999999999999</c:v>
                </c:pt>
                <c:pt idx="14">
                  <c:v>11.383999999999999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42E-814A-95A5-4F1FBF6D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JND = 0.554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505-6D4A-AC44-09693522E1D1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505-6D4A-AC44-09693522E1D1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505-6D4A-AC44-09693522E1D1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505-6D4A-AC44-09693522E1D1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505-6D4A-AC44-09693522E1D1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505-6D4A-AC44-09693522E1D1}"/>
              </c:ext>
            </c:extLst>
          </c:dPt>
          <c:dPt>
            <c:idx val="1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505-6D4A-AC44-09693522E1D1}"/>
              </c:ext>
            </c:extLst>
          </c:dPt>
          <c:dPt>
            <c:idx val="1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505-6D4A-AC44-09693522E1D1}"/>
              </c:ext>
            </c:extLst>
          </c:dPt>
          <c:dPt>
            <c:idx val="1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505-6D4A-AC44-09693522E1D1}"/>
              </c:ext>
            </c:extLst>
          </c:dPt>
          <c:dPt>
            <c:idx val="2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505-6D4A-AC44-09693522E1D1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505-6D4A-AC44-09693522E1D1}"/>
              </c:ext>
            </c:extLst>
          </c:dPt>
          <c:dPt>
            <c:idx val="2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505-6D4A-AC44-09693522E1D1}"/>
              </c:ext>
            </c:extLst>
          </c:dPt>
          <c:dPt>
            <c:idx val="3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E505-6D4A-AC44-09693522E1D1}"/>
              </c:ext>
            </c:extLst>
          </c:dPt>
          <c:dPt>
            <c:idx val="3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E505-6D4A-AC44-09693522E1D1}"/>
              </c:ext>
            </c:extLst>
          </c:dPt>
          <c:dPt>
            <c:idx val="3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505-6D4A-AC44-09693522E1D1}"/>
              </c:ext>
            </c:extLst>
          </c:dPt>
          <c:dPt>
            <c:idx val="3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E505-6D4A-AC44-09693522E1D1}"/>
              </c:ext>
            </c:extLst>
          </c:dPt>
          <c:dPt>
            <c:idx val="4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E505-6D4A-AC44-09693522E1D1}"/>
              </c:ext>
            </c:extLst>
          </c:dPt>
          <c:val>
            <c:numRef>
              <c:f>'Q3 Combined Trials Increasing'!$A$1:$A$41</c:f>
              <c:numCache>
                <c:formatCode>General</c:formatCode>
                <c:ptCount val="4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  <c:pt idx="11">
                  <c:v>6.46</c:v>
                </c:pt>
                <c:pt idx="12">
                  <c:v>6.46</c:v>
                </c:pt>
                <c:pt idx="13">
                  <c:v>10.24</c:v>
                </c:pt>
                <c:pt idx="14">
                  <c:v>10.24</c:v>
                </c:pt>
                <c:pt idx="15">
                  <c:v>13.98</c:v>
                </c:pt>
                <c:pt idx="16">
                  <c:v>10.24</c:v>
                </c:pt>
                <c:pt idx="17">
                  <c:v>10.24</c:v>
                </c:pt>
                <c:pt idx="18">
                  <c:v>10.24</c:v>
                </c:pt>
                <c:pt idx="19">
                  <c:v>11.49</c:v>
                </c:pt>
                <c:pt idx="20">
                  <c:v>11.49</c:v>
                </c:pt>
                <c:pt idx="21">
                  <c:v>11.49</c:v>
                </c:pt>
                <c:pt idx="22">
                  <c:v>11.49</c:v>
                </c:pt>
                <c:pt idx="23">
                  <c:v>11.49</c:v>
                </c:pt>
                <c:pt idx="24">
                  <c:v>11.49</c:v>
                </c:pt>
                <c:pt idx="25">
                  <c:v>11.49</c:v>
                </c:pt>
                <c:pt idx="26">
                  <c:v>5.68</c:v>
                </c:pt>
                <c:pt idx="27">
                  <c:v>5.68</c:v>
                </c:pt>
                <c:pt idx="28">
                  <c:v>9</c:v>
                </c:pt>
                <c:pt idx="29">
                  <c:v>9</c:v>
                </c:pt>
                <c:pt idx="30">
                  <c:v>13.98</c:v>
                </c:pt>
                <c:pt idx="31">
                  <c:v>9</c:v>
                </c:pt>
                <c:pt idx="32">
                  <c:v>13.98</c:v>
                </c:pt>
                <c:pt idx="33">
                  <c:v>9</c:v>
                </c:pt>
                <c:pt idx="34">
                  <c:v>9</c:v>
                </c:pt>
                <c:pt idx="35">
                  <c:v>9.5299999999999994</c:v>
                </c:pt>
                <c:pt idx="36">
                  <c:v>9.5299999999999994</c:v>
                </c:pt>
                <c:pt idx="37">
                  <c:v>10.09</c:v>
                </c:pt>
                <c:pt idx="38">
                  <c:v>10.09</c:v>
                </c:pt>
                <c:pt idx="39">
                  <c:v>10.69</c:v>
                </c:pt>
                <c:pt idx="40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5-6D4A-AC44-09693522E1D1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 Combined Trials Increasing'!$B$1:$B$41</c:f>
              <c:numCache>
                <c:formatCode>General</c:formatCode>
                <c:ptCount val="4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  <c:pt idx="16">
                  <c:v>10.72</c:v>
                </c:pt>
                <c:pt idx="17">
                  <c:v>10.72</c:v>
                </c:pt>
                <c:pt idx="18">
                  <c:v>10.72</c:v>
                </c:pt>
                <c:pt idx="19">
                  <c:v>10.72</c:v>
                </c:pt>
                <c:pt idx="20">
                  <c:v>10.72</c:v>
                </c:pt>
                <c:pt idx="21">
                  <c:v>10.72</c:v>
                </c:pt>
                <c:pt idx="22">
                  <c:v>10.72</c:v>
                </c:pt>
                <c:pt idx="23">
                  <c:v>10.72</c:v>
                </c:pt>
                <c:pt idx="24">
                  <c:v>10.72</c:v>
                </c:pt>
                <c:pt idx="25">
                  <c:v>10.72</c:v>
                </c:pt>
                <c:pt idx="26">
                  <c:v>10.72</c:v>
                </c:pt>
                <c:pt idx="27">
                  <c:v>10.72</c:v>
                </c:pt>
                <c:pt idx="28">
                  <c:v>10.72</c:v>
                </c:pt>
                <c:pt idx="29">
                  <c:v>10.72</c:v>
                </c:pt>
                <c:pt idx="30">
                  <c:v>10.72</c:v>
                </c:pt>
                <c:pt idx="31">
                  <c:v>10.72</c:v>
                </c:pt>
                <c:pt idx="32">
                  <c:v>10.72</c:v>
                </c:pt>
                <c:pt idx="33">
                  <c:v>10.72</c:v>
                </c:pt>
                <c:pt idx="34">
                  <c:v>10.72</c:v>
                </c:pt>
                <c:pt idx="35">
                  <c:v>10.72</c:v>
                </c:pt>
                <c:pt idx="36">
                  <c:v>10.72</c:v>
                </c:pt>
                <c:pt idx="37">
                  <c:v>10.72</c:v>
                </c:pt>
                <c:pt idx="38">
                  <c:v>10.72</c:v>
                </c:pt>
                <c:pt idx="39">
                  <c:v>10.72</c:v>
                </c:pt>
                <c:pt idx="4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5-6D4A-AC44-09693522E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428527"/>
        <c:axId val="926538511"/>
      </c:lineChart>
      <c:catAx>
        <c:axId val="92642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layout>
            <c:manualLayout>
              <c:xMode val="edge"/>
              <c:yMode val="edge"/>
              <c:x val="0.46903234816800504"/>
              <c:y val="0.8554813992238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538511"/>
        <c:crosses val="autoZero"/>
        <c:auto val="1"/>
        <c:lblAlgn val="ctr"/>
        <c:lblOffset val="100"/>
        <c:noMultiLvlLbl val="0"/>
      </c:catAx>
      <c:valAx>
        <c:axId val="92653851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42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JND = 0.554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CF7E-2549-A744-41986BE33014}"/>
              </c:ext>
            </c:extLst>
          </c:dPt>
          <c:dPt>
            <c:idx val="1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CF7E-2549-A744-41986BE33014}"/>
              </c:ext>
            </c:extLst>
          </c:dPt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F7E-2549-A744-41986BE33014}"/>
              </c:ext>
            </c:extLst>
          </c:dPt>
          <c:dPt>
            <c:idx val="3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CF7E-2549-A744-41986BE33014}"/>
              </c:ext>
            </c:extLst>
          </c:dPt>
          <c:dPt>
            <c:idx val="4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CF7E-2549-A744-41986BE33014}"/>
              </c:ext>
            </c:extLst>
          </c:dPt>
          <c:dPt>
            <c:idx val="5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CF7E-2549-A744-41986BE33014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F7E-2549-A744-41986BE33014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F7E-2549-A744-41986BE33014}"/>
              </c:ext>
            </c:extLst>
          </c:dPt>
          <c:dPt>
            <c:idx val="8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CF7E-2549-A744-41986BE33014}"/>
              </c:ext>
            </c:extLst>
          </c:dPt>
          <c:dPt>
            <c:idx val="9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CF7E-2549-A744-41986BE33014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F7E-2549-A744-41986BE33014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F7E-2549-A744-41986BE33014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F7E-2549-A744-41986BE33014}"/>
              </c:ext>
            </c:extLst>
          </c:dPt>
          <c:dPt>
            <c:idx val="1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F7E-2549-A744-41986BE33014}"/>
              </c:ext>
            </c:extLst>
          </c:dPt>
          <c:dPt>
            <c:idx val="1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CF7E-2549-A744-41986BE33014}"/>
              </c:ext>
            </c:extLst>
          </c:dPt>
          <c:dPt>
            <c:idx val="1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F7E-2549-A744-41986BE33014}"/>
              </c:ext>
            </c:extLst>
          </c:dPt>
          <c:dPt>
            <c:idx val="2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CF7E-2549-A744-41986BE33014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F7E-2549-A744-41986BE33014}"/>
              </c:ext>
            </c:extLst>
          </c:dPt>
          <c:dPt>
            <c:idx val="2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CF7E-2549-A744-41986BE33014}"/>
              </c:ext>
            </c:extLst>
          </c:dPt>
          <c:dPt>
            <c:idx val="3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F7E-2549-A744-41986BE33014}"/>
              </c:ext>
            </c:extLst>
          </c:dPt>
          <c:dPt>
            <c:idx val="3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F7E-2549-A744-41986BE33014}"/>
              </c:ext>
            </c:extLst>
          </c:dPt>
          <c:dPt>
            <c:idx val="3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F7E-2549-A744-41986BE33014}"/>
              </c:ext>
            </c:extLst>
          </c:dPt>
          <c:dPt>
            <c:idx val="3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F7E-2549-A744-41986BE33014}"/>
              </c:ext>
            </c:extLst>
          </c:dPt>
          <c:dPt>
            <c:idx val="4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F7E-2549-A744-41986BE33014}"/>
              </c:ext>
            </c:extLst>
          </c:dPt>
          <c:val>
            <c:numRef>
              <c:f>'Q3 Combined Trials Increasing'!$A$1:$A$41</c:f>
              <c:numCache>
                <c:formatCode>General</c:formatCode>
                <c:ptCount val="4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  <c:pt idx="11">
                  <c:v>6.46</c:v>
                </c:pt>
                <c:pt idx="12">
                  <c:v>6.46</c:v>
                </c:pt>
                <c:pt idx="13">
                  <c:v>10.24</c:v>
                </c:pt>
                <c:pt idx="14">
                  <c:v>10.24</c:v>
                </c:pt>
                <c:pt idx="15">
                  <c:v>13.98</c:v>
                </c:pt>
                <c:pt idx="16">
                  <c:v>10.24</c:v>
                </c:pt>
                <c:pt idx="17">
                  <c:v>10.24</c:v>
                </c:pt>
                <c:pt idx="18">
                  <c:v>10.24</c:v>
                </c:pt>
                <c:pt idx="19">
                  <c:v>11.49</c:v>
                </c:pt>
                <c:pt idx="20">
                  <c:v>11.49</c:v>
                </c:pt>
                <c:pt idx="21">
                  <c:v>11.49</c:v>
                </c:pt>
                <c:pt idx="22">
                  <c:v>11.49</c:v>
                </c:pt>
                <c:pt idx="23">
                  <c:v>11.49</c:v>
                </c:pt>
                <c:pt idx="24">
                  <c:v>11.49</c:v>
                </c:pt>
                <c:pt idx="25">
                  <c:v>11.49</c:v>
                </c:pt>
                <c:pt idx="26">
                  <c:v>5.68</c:v>
                </c:pt>
                <c:pt idx="27">
                  <c:v>5.68</c:v>
                </c:pt>
                <c:pt idx="28">
                  <c:v>9</c:v>
                </c:pt>
                <c:pt idx="29">
                  <c:v>9</c:v>
                </c:pt>
                <c:pt idx="30">
                  <c:v>13.98</c:v>
                </c:pt>
                <c:pt idx="31">
                  <c:v>9</c:v>
                </c:pt>
                <c:pt idx="32">
                  <c:v>13.98</c:v>
                </c:pt>
                <c:pt idx="33">
                  <c:v>9</c:v>
                </c:pt>
                <c:pt idx="34">
                  <c:v>9</c:v>
                </c:pt>
                <c:pt idx="35">
                  <c:v>9.5299999999999994</c:v>
                </c:pt>
                <c:pt idx="36">
                  <c:v>9.5299999999999994</c:v>
                </c:pt>
                <c:pt idx="37">
                  <c:v>10.09</c:v>
                </c:pt>
                <c:pt idx="38">
                  <c:v>10.09</c:v>
                </c:pt>
                <c:pt idx="39">
                  <c:v>10.69</c:v>
                </c:pt>
                <c:pt idx="40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F7E-2549-A744-41986BE3301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 Combined Trials Increasing'!$B$1:$B$41</c:f>
              <c:numCache>
                <c:formatCode>General</c:formatCode>
                <c:ptCount val="4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  <c:pt idx="16">
                  <c:v>10.72</c:v>
                </c:pt>
                <c:pt idx="17">
                  <c:v>10.72</c:v>
                </c:pt>
                <c:pt idx="18">
                  <c:v>10.72</c:v>
                </c:pt>
                <c:pt idx="19">
                  <c:v>10.72</c:v>
                </c:pt>
                <c:pt idx="20">
                  <c:v>10.72</c:v>
                </c:pt>
                <c:pt idx="21">
                  <c:v>10.72</c:v>
                </c:pt>
                <c:pt idx="22">
                  <c:v>10.72</c:v>
                </c:pt>
                <c:pt idx="23">
                  <c:v>10.72</c:v>
                </c:pt>
                <c:pt idx="24">
                  <c:v>10.72</c:v>
                </c:pt>
                <c:pt idx="25">
                  <c:v>10.72</c:v>
                </c:pt>
                <c:pt idx="26">
                  <c:v>10.72</c:v>
                </c:pt>
                <c:pt idx="27">
                  <c:v>10.72</c:v>
                </c:pt>
                <c:pt idx="28">
                  <c:v>10.72</c:v>
                </c:pt>
                <c:pt idx="29">
                  <c:v>10.72</c:v>
                </c:pt>
                <c:pt idx="30">
                  <c:v>10.72</c:v>
                </c:pt>
                <c:pt idx="31">
                  <c:v>10.72</c:v>
                </c:pt>
                <c:pt idx="32">
                  <c:v>10.72</c:v>
                </c:pt>
                <c:pt idx="33">
                  <c:v>10.72</c:v>
                </c:pt>
                <c:pt idx="34">
                  <c:v>10.72</c:v>
                </c:pt>
                <c:pt idx="35">
                  <c:v>10.72</c:v>
                </c:pt>
                <c:pt idx="36">
                  <c:v>10.72</c:v>
                </c:pt>
                <c:pt idx="37">
                  <c:v>10.72</c:v>
                </c:pt>
                <c:pt idx="38">
                  <c:v>10.72</c:v>
                </c:pt>
                <c:pt idx="39">
                  <c:v>10.72</c:v>
                </c:pt>
                <c:pt idx="4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F7E-2549-A744-41986BE33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428527"/>
        <c:axId val="926538511"/>
      </c:lineChart>
      <c:catAx>
        <c:axId val="92642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layout>
            <c:manualLayout>
              <c:xMode val="edge"/>
              <c:yMode val="edge"/>
              <c:x val="0.46903234816800504"/>
              <c:y val="0.8554813992238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538511"/>
        <c:crosses val="autoZero"/>
        <c:auto val="1"/>
        <c:lblAlgn val="ctr"/>
        <c:lblOffset val="100"/>
        <c:noMultiLvlLbl val="0"/>
      </c:catAx>
      <c:valAx>
        <c:axId val="92653851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42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Q3_1_decreasing!$B$1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2E6467"/>
              </a:solidFill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tx2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276-3640-AC3C-E40C71C1256D}"/>
              </c:ext>
            </c:extLst>
          </c:dPt>
          <c:dPt>
            <c:idx val="3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276-3640-AC3C-E40C71C1256D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276-3640-AC3C-E40C71C1256D}"/>
              </c:ext>
            </c:extLst>
          </c:dPt>
          <c:val>
            <c:numRef>
              <c:f>Q3_1_decreasing!$B$2:$B$16</c:f>
              <c:numCache>
                <c:formatCode>General</c:formatCode>
                <c:ptCount val="15"/>
                <c:pt idx="0">
                  <c:v>13.01</c:v>
                </c:pt>
                <c:pt idx="1">
                  <c:v>13.01</c:v>
                </c:pt>
                <c:pt idx="2">
                  <c:v>13.01</c:v>
                </c:pt>
                <c:pt idx="3">
                  <c:v>9.64</c:v>
                </c:pt>
                <c:pt idx="4">
                  <c:v>13.01</c:v>
                </c:pt>
                <c:pt idx="5">
                  <c:v>13.01</c:v>
                </c:pt>
                <c:pt idx="6">
                  <c:v>11.42</c:v>
                </c:pt>
                <c:pt idx="7">
                  <c:v>13.01</c:v>
                </c:pt>
                <c:pt idx="8">
                  <c:v>13.01</c:v>
                </c:pt>
                <c:pt idx="9">
                  <c:v>12.24</c:v>
                </c:pt>
                <c:pt idx="10">
                  <c:v>12.24</c:v>
                </c:pt>
                <c:pt idx="11">
                  <c:v>11.51</c:v>
                </c:pt>
                <c:pt idx="12">
                  <c:v>11.51</c:v>
                </c:pt>
                <c:pt idx="13">
                  <c:v>10.83</c:v>
                </c:pt>
                <c:pt idx="14">
                  <c:v>10.83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6-3640-AC3C-E40C71C1256D}"/>
            </c:ext>
          </c:extLst>
        </c:ser>
        <c:ser>
          <c:idx val="1"/>
          <c:order val="1"/>
          <c:tx>
            <c:strRef>
              <c:f>Q3_1_decreasing!$C$1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Q3_1_decreasing!$C$2:$C$16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76-3640-AC3C-E40C71C12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861871"/>
        <c:axId val="1043639535"/>
      </c:lineChart>
      <c:catAx>
        <c:axId val="1043861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639535"/>
        <c:crosses val="autoZero"/>
        <c:auto val="1"/>
        <c:lblAlgn val="ctr"/>
        <c:lblOffset val="100"/>
        <c:noMultiLvlLbl val="0"/>
      </c:catAx>
      <c:valAx>
        <c:axId val="10436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86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Q2, Mean JND =  0.516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Q2_increasing!$B$1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94-9842-BB2B-74D231B2BBD1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94-9842-BB2B-74D231B2BBD1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94-9842-BB2B-74D231B2BBD1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94-9842-BB2B-74D231B2BBD1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494-9842-BB2B-74D231B2BBD1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94-9842-BB2B-74D231B2BBD1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94-9842-BB2B-74D231B2BBD1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494-9842-BB2B-74D231B2BBD1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94-9842-BB2B-74D231B2BBD1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3494-9842-BB2B-74D231B2BBD1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3494-9842-BB2B-74D231B2BBD1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3494-9842-BB2B-74D231B2BBD1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3494-9842-BB2B-74D231B2BBD1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3494-9842-BB2B-74D231B2BBD1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3494-9842-BB2B-74D231B2BBD1}"/>
              </c:ext>
            </c:extLst>
          </c:dPt>
          <c:val>
            <c:numRef>
              <c:f>Q2_increasing!$B$2:$B$16</c:f>
              <c:numCache>
                <c:formatCode>General</c:formatCode>
                <c:ptCount val="15"/>
                <c:pt idx="0">
                  <c:v>3.16</c:v>
                </c:pt>
                <c:pt idx="1">
                  <c:v>3.16</c:v>
                </c:pt>
                <c:pt idx="2">
                  <c:v>5.01</c:v>
                </c:pt>
                <c:pt idx="3">
                  <c:v>5.01</c:v>
                </c:pt>
                <c:pt idx="4">
                  <c:v>7.94</c:v>
                </c:pt>
                <c:pt idx="5">
                  <c:v>5.01</c:v>
                </c:pt>
                <c:pt idx="6">
                  <c:v>5.01</c:v>
                </c:pt>
                <c:pt idx="7">
                  <c:v>6.31</c:v>
                </c:pt>
                <c:pt idx="8">
                  <c:v>6.31</c:v>
                </c:pt>
                <c:pt idx="9">
                  <c:v>7.94</c:v>
                </c:pt>
                <c:pt idx="10">
                  <c:v>7.94</c:v>
                </c:pt>
                <c:pt idx="11">
                  <c:v>7.94</c:v>
                </c:pt>
                <c:pt idx="12">
                  <c:v>7.94</c:v>
                </c:pt>
                <c:pt idx="13">
                  <c:v>7.94</c:v>
                </c:pt>
                <c:pt idx="14">
                  <c:v>8.41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94-9842-BB2B-74D231B2BBD1}"/>
            </c:ext>
          </c:extLst>
        </c:ser>
        <c:ser>
          <c:idx val="1"/>
          <c:order val="1"/>
          <c:tx>
            <c:strRef>
              <c:f>Q2_increasing!$C$1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3494-9842-BB2B-74D231B2BBD1}"/>
              </c:ext>
            </c:extLst>
          </c:dPt>
          <c:val>
            <c:numRef>
              <c:f>Q2_increasing!$C$2:$C$16</c:f>
              <c:numCache>
                <c:formatCode>General</c:formatCode>
                <c:ptCount val="15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494-9842-BB2B-74D231B2BBD1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3494-9842-BB2B-74D231B2BBD1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3494-9842-BB2B-74D231B2BBD1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3494-9842-BB2B-74D231B2BBD1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3494-9842-BB2B-74D231B2BBD1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3494-9842-BB2B-74D231B2BBD1}"/>
              </c:ext>
            </c:extLst>
          </c:dPt>
          <c:dPt>
            <c:idx val="7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3494-9842-BB2B-74D231B2BBD1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3494-9842-BB2B-74D231B2BBD1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3494-9842-BB2B-74D231B2BBD1}"/>
              </c:ext>
            </c:extLst>
          </c:dPt>
          <c:dPt>
            <c:idx val="11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3494-9842-BB2B-74D231B2BBD1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3494-9842-BB2B-74D231B2BBD1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3494-9842-BB2B-74D231B2BBD1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3494-9842-BB2B-74D231B2BBD1}"/>
              </c:ext>
            </c:extLst>
          </c:dPt>
          <c:val>
            <c:numRef>
              <c:f>Q2_decreasing!$B$2:$B$16</c:f>
              <c:numCache>
                <c:formatCode>General</c:formatCode>
                <c:ptCount val="15"/>
                <c:pt idx="0">
                  <c:v>13.29</c:v>
                </c:pt>
                <c:pt idx="1">
                  <c:v>13.29</c:v>
                </c:pt>
                <c:pt idx="2">
                  <c:v>5.52</c:v>
                </c:pt>
                <c:pt idx="3">
                  <c:v>13.29</c:v>
                </c:pt>
                <c:pt idx="4">
                  <c:v>13.29</c:v>
                </c:pt>
                <c:pt idx="5">
                  <c:v>9.85</c:v>
                </c:pt>
                <c:pt idx="6">
                  <c:v>9.85</c:v>
                </c:pt>
                <c:pt idx="7">
                  <c:v>7.3</c:v>
                </c:pt>
                <c:pt idx="8">
                  <c:v>7.3</c:v>
                </c:pt>
                <c:pt idx="9">
                  <c:v>5.41</c:v>
                </c:pt>
                <c:pt idx="10">
                  <c:v>7.3</c:v>
                </c:pt>
                <c:pt idx="11">
                  <c:v>7.3</c:v>
                </c:pt>
                <c:pt idx="12">
                  <c:v>6.41</c:v>
                </c:pt>
                <c:pt idx="13">
                  <c:v>7.3</c:v>
                </c:pt>
                <c:pt idx="14">
                  <c:v>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494-9842-BB2B-74D231B2BBD1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Q2_increasing!$J$2:$J$16</c:f>
              <c:numCache>
                <c:formatCode>General</c:formatCode>
                <c:ptCount val="15"/>
                <c:pt idx="0">
                  <c:v>8.0340000000000007</c:v>
                </c:pt>
                <c:pt idx="1">
                  <c:v>8.0340000000000007</c:v>
                </c:pt>
                <c:pt idx="2">
                  <c:v>8.0340000000000007</c:v>
                </c:pt>
                <c:pt idx="3">
                  <c:v>8.0340000000000007</c:v>
                </c:pt>
                <c:pt idx="4">
                  <c:v>8.0340000000000007</c:v>
                </c:pt>
                <c:pt idx="5">
                  <c:v>8.0340000000000007</c:v>
                </c:pt>
                <c:pt idx="6">
                  <c:v>8.0340000000000007</c:v>
                </c:pt>
                <c:pt idx="7">
                  <c:v>8.0340000000000007</c:v>
                </c:pt>
                <c:pt idx="8">
                  <c:v>8.0340000000000007</c:v>
                </c:pt>
                <c:pt idx="9">
                  <c:v>8.0340000000000007</c:v>
                </c:pt>
                <c:pt idx="10">
                  <c:v>8.0340000000000007</c:v>
                </c:pt>
                <c:pt idx="11">
                  <c:v>8.0340000000000007</c:v>
                </c:pt>
                <c:pt idx="12">
                  <c:v>8.0340000000000007</c:v>
                </c:pt>
                <c:pt idx="13">
                  <c:v>8.0340000000000007</c:v>
                </c:pt>
                <c:pt idx="14">
                  <c:v>8.0340000000000007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494-9842-BB2B-74D231B2BBD1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Q2_decreasing!$J$2:$J$16</c:f>
              <c:numCache>
                <c:formatCode>General</c:formatCode>
                <c:ptCount val="15"/>
                <c:pt idx="0">
                  <c:v>6.944</c:v>
                </c:pt>
                <c:pt idx="1">
                  <c:v>6.944</c:v>
                </c:pt>
                <c:pt idx="2">
                  <c:v>6.944</c:v>
                </c:pt>
                <c:pt idx="3">
                  <c:v>6.944</c:v>
                </c:pt>
                <c:pt idx="4">
                  <c:v>6.944</c:v>
                </c:pt>
                <c:pt idx="5">
                  <c:v>6.944</c:v>
                </c:pt>
                <c:pt idx="6">
                  <c:v>6.944</c:v>
                </c:pt>
                <c:pt idx="7">
                  <c:v>6.944</c:v>
                </c:pt>
                <c:pt idx="8">
                  <c:v>6.944</c:v>
                </c:pt>
                <c:pt idx="9">
                  <c:v>6.944</c:v>
                </c:pt>
                <c:pt idx="10">
                  <c:v>6.944</c:v>
                </c:pt>
                <c:pt idx="11">
                  <c:v>6.944</c:v>
                </c:pt>
                <c:pt idx="12">
                  <c:v>6.944</c:v>
                </c:pt>
                <c:pt idx="13">
                  <c:v>6.944</c:v>
                </c:pt>
                <c:pt idx="14">
                  <c:v>6.944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494-9842-BB2B-74D231B2B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Q1, Mean JND =  0.32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Q1_increasing!$B$1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61-E64B-B377-E798DB219559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61-E64B-B377-E798DB219559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861-E64B-B377-E798DB2195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861-E64B-B377-E798DB219559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861-E64B-B377-E798DB219559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861-E64B-B377-E798DB219559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861-E64B-B377-E798DB2195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C861-E64B-B377-E798DB219559}"/>
              </c:ext>
            </c:extLst>
          </c:dPt>
          <c:dPt>
            <c:idx val="8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861-E64B-B377-E798DB2195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C861-E64B-B377-E798DB219559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C861-E64B-B377-E798DB219559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C861-E64B-B377-E798DB219559}"/>
              </c:ext>
            </c:extLst>
          </c:dPt>
          <c:dPt>
            <c:idx val="12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C861-E64B-B377-E798DB219559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C861-E64B-B377-E798DB219559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C861-E64B-B377-E798DB219559}"/>
              </c:ext>
            </c:extLst>
          </c:dPt>
          <c:val>
            <c:numRef>
              <c:f>Q1_increasing!$B$2:$B$16</c:f>
              <c:numCache>
                <c:formatCode>General</c:formatCode>
                <c:ptCount val="15"/>
                <c:pt idx="0">
                  <c:v>1.57</c:v>
                </c:pt>
                <c:pt idx="1">
                  <c:v>1.57</c:v>
                </c:pt>
                <c:pt idx="2">
                  <c:v>2.4900000000000002</c:v>
                </c:pt>
                <c:pt idx="3">
                  <c:v>2.4900000000000002</c:v>
                </c:pt>
                <c:pt idx="4">
                  <c:v>3.95</c:v>
                </c:pt>
                <c:pt idx="5">
                  <c:v>3.95</c:v>
                </c:pt>
                <c:pt idx="6">
                  <c:v>6.26</c:v>
                </c:pt>
                <c:pt idx="7">
                  <c:v>3.95</c:v>
                </c:pt>
                <c:pt idx="8">
                  <c:v>3.95</c:v>
                </c:pt>
                <c:pt idx="9">
                  <c:v>3.95</c:v>
                </c:pt>
                <c:pt idx="10">
                  <c:v>3.95</c:v>
                </c:pt>
                <c:pt idx="11">
                  <c:v>3.95</c:v>
                </c:pt>
                <c:pt idx="12">
                  <c:v>3.95</c:v>
                </c:pt>
                <c:pt idx="13">
                  <c:v>4.07</c:v>
                </c:pt>
                <c:pt idx="14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861-E64B-B377-E798DB219559}"/>
            </c:ext>
          </c:extLst>
        </c:ser>
        <c:ser>
          <c:idx val="1"/>
          <c:order val="1"/>
          <c:tx>
            <c:strRef>
              <c:f>Q1_decreasing!$C$1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C861-E64B-B377-E798DB219559}"/>
              </c:ext>
            </c:extLst>
          </c:dPt>
          <c:val>
            <c:numRef>
              <c:f>Q1_decreasing!$C$2:$C$16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861-E64B-B377-E798DB219559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C861-E64B-B377-E798DB2195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C861-E64B-B377-E798DB219559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C861-E64B-B377-E798DB219559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C861-E64B-B377-E798DB219559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C861-E64B-B377-E798DB2195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C861-E64B-B377-E798DB219559}"/>
              </c:ext>
            </c:extLst>
          </c:dPt>
          <c:dPt>
            <c:idx val="8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C861-E64B-B377-E798DB2195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C861-E64B-B377-E798DB219559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C861-E64B-B377-E798DB219559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C861-E64B-B377-E798DB219559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C861-E64B-B377-E798DB219559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C861-E64B-B377-E798DB219559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C861-E64B-B377-E798DB219559}"/>
              </c:ext>
            </c:extLst>
          </c:dPt>
          <c:val>
            <c:numRef>
              <c:f>Q1_decreasing!$B$2:$B$16</c:f>
              <c:numCache>
                <c:formatCode>General</c:formatCode>
                <c:ptCount val="15"/>
                <c:pt idx="0">
                  <c:v>8.5</c:v>
                </c:pt>
                <c:pt idx="1">
                  <c:v>8.5</c:v>
                </c:pt>
                <c:pt idx="2">
                  <c:v>3.53</c:v>
                </c:pt>
                <c:pt idx="3">
                  <c:v>8.5</c:v>
                </c:pt>
                <c:pt idx="4">
                  <c:v>8.5</c:v>
                </c:pt>
                <c:pt idx="5">
                  <c:v>6.3</c:v>
                </c:pt>
                <c:pt idx="6">
                  <c:v>6.3</c:v>
                </c:pt>
                <c:pt idx="7">
                  <c:v>4.67</c:v>
                </c:pt>
                <c:pt idx="8">
                  <c:v>4.67</c:v>
                </c:pt>
                <c:pt idx="9">
                  <c:v>4.67</c:v>
                </c:pt>
                <c:pt idx="10">
                  <c:v>4.67</c:v>
                </c:pt>
                <c:pt idx="11">
                  <c:v>4.67</c:v>
                </c:pt>
                <c:pt idx="12">
                  <c:v>4.67</c:v>
                </c:pt>
                <c:pt idx="13">
                  <c:v>4.3899999999999997</c:v>
                </c:pt>
                <c:pt idx="14">
                  <c:v>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861-E64B-B377-E798DB219559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Q1_increasing!$J$2:$J$16</c:f>
              <c:numCache>
                <c:formatCode>General</c:formatCode>
                <c:ptCount val="15"/>
                <c:pt idx="0">
                  <c:v>3.9740000000000002</c:v>
                </c:pt>
                <c:pt idx="1">
                  <c:v>3.9740000000000002</c:v>
                </c:pt>
                <c:pt idx="2">
                  <c:v>3.9740000000000002</c:v>
                </c:pt>
                <c:pt idx="3">
                  <c:v>3.9740000000000002</c:v>
                </c:pt>
                <c:pt idx="4">
                  <c:v>3.9740000000000002</c:v>
                </c:pt>
                <c:pt idx="5">
                  <c:v>3.9740000000000002</c:v>
                </c:pt>
                <c:pt idx="6">
                  <c:v>3.9740000000000002</c:v>
                </c:pt>
                <c:pt idx="7">
                  <c:v>3.9740000000000002</c:v>
                </c:pt>
                <c:pt idx="8">
                  <c:v>3.9740000000000002</c:v>
                </c:pt>
                <c:pt idx="9">
                  <c:v>3.9740000000000002</c:v>
                </c:pt>
                <c:pt idx="10">
                  <c:v>3.9740000000000002</c:v>
                </c:pt>
                <c:pt idx="11">
                  <c:v>3.9740000000000002</c:v>
                </c:pt>
                <c:pt idx="12">
                  <c:v>3.9740000000000002</c:v>
                </c:pt>
                <c:pt idx="13">
                  <c:v>3.9740000000000002</c:v>
                </c:pt>
                <c:pt idx="14">
                  <c:v>3.9740000000000002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861-E64B-B377-E798DB219559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Q1_decreasing!$J$2:$J$16</c:f>
              <c:numCache>
                <c:formatCode>General</c:formatCode>
                <c:ptCount val="15"/>
                <c:pt idx="0">
                  <c:v>4.6139999999999999</c:v>
                </c:pt>
                <c:pt idx="1">
                  <c:v>4.6139999999999999</c:v>
                </c:pt>
                <c:pt idx="2">
                  <c:v>4.6139999999999999</c:v>
                </c:pt>
                <c:pt idx="3">
                  <c:v>4.6139999999999999</c:v>
                </c:pt>
                <c:pt idx="4">
                  <c:v>4.6139999999999999</c:v>
                </c:pt>
                <c:pt idx="5">
                  <c:v>4.6139999999999999</c:v>
                </c:pt>
                <c:pt idx="6">
                  <c:v>4.6139999999999999</c:v>
                </c:pt>
                <c:pt idx="7">
                  <c:v>4.6139999999999999</c:v>
                </c:pt>
                <c:pt idx="8">
                  <c:v>4.6139999999999999</c:v>
                </c:pt>
                <c:pt idx="9">
                  <c:v>4.6139999999999999</c:v>
                </c:pt>
                <c:pt idx="10">
                  <c:v>4.6139999999999999</c:v>
                </c:pt>
                <c:pt idx="11">
                  <c:v>4.6139999999999999</c:v>
                </c:pt>
                <c:pt idx="12">
                  <c:v>4.6139999999999999</c:v>
                </c:pt>
                <c:pt idx="13">
                  <c:v>4.6139999999999999</c:v>
                </c:pt>
                <c:pt idx="14">
                  <c:v>4.6139999999999999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861-E64B-B377-E798DB219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Stiffness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Stiffness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stiffness!$C$1:$C$400</c:f>
              <c:numCache>
                <c:formatCode>General</c:formatCode>
                <c:ptCount val="400"/>
                <c:pt idx="0">
                  <c:v>3.2967032967032968E-2</c:v>
                </c:pt>
                <c:pt idx="1">
                  <c:v>6.5934065934065936E-2</c:v>
                </c:pt>
                <c:pt idx="2">
                  <c:v>9.8901098901098897E-2</c:v>
                </c:pt>
                <c:pt idx="3">
                  <c:v>0.13186813186813187</c:v>
                </c:pt>
                <c:pt idx="4">
                  <c:v>0.16483516483516483</c:v>
                </c:pt>
                <c:pt idx="5">
                  <c:v>0.19780219780219779</c:v>
                </c:pt>
                <c:pt idx="6">
                  <c:v>0.23076923076923078</c:v>
                </c:pt>
                <c:pt idx="7">
                  <c:v>0.26373626373626374</c:v>
                </c:pt>
                <c:pt idx="8">
                  <c:v>0.2967032967032967</c:v>
                </c:pt>
                <c:pt idx="9">
                  <c:v>0.32967032967032966</c:v>
                </c:pt>
                <c:pt idx="10">
                  <c:v>0.36263736263736263</c:v>
                </c:pt>
                <c:pt idx="11">
                  <c:v>0.39560439560439559</c:v>
                </c:pt>
                <c:pt idx="12">
                  <c:v>0.42857142857142855</c:v>
                </c:pt>
                <c:pt idx="13">
                  <c:v>0.46153846153846156</c:v>
                </c:pt>
                <c:pt idx="14">
                  <c:v>0.49450549450549453</c:v>
                </c:pt>
                <c:pt idx="15">
                  <c:v>0.52747252747252749</c:v>
                </c:pt>
                <c:pt idx="16">
                  <c:v>0.56043956043956045</c:v>
                </c:pt>
                <c:pt idx="17">
                  <c:v>0.59340659340659341</c:v>
                </c:pt>
                <c:pt idx="18">
                  <c:v>0.62637362637362637</c:v>
                </c:pt>
                <c:pt idx="19">
                  <c:v>0.65934065934065933</c:v>
                </c:pt>
                <c:pt idx="20">
                  <c:v>0.69230769230769229</c:v>
                </c:pt>
                <c:pt idx="21">
                  <c:v>0.72527472527472525</c:v>
                </c:pt>
                <c:pt idx="22">
                  <c:v>0.75824175824175821</c:v>
                </c:pt>
                <c:pt idx="23">
                  <c:v>0.79120879120879117</c:v>
                </c:pt>
                <c:pt idx="24">
                  <c:v>0.82417582417582413</c:v>
                </c:pt>
                <c:pt idx="25">
                  <c:v>0.8571428571428571</c:v>
                </c:pt>
                <c:pt idx="26">
                  <c:v>0.89010989010989006</c:v>
                </c:pt>
                <c:pt idx="27">
                  <c:v>0.92307692307692313</c:v>
                </c:pt>
                <c:pt idx="28">
                  <c:v>0.95604395604395609</c:v>
                </c:pt>
                <c:pt idx="29">
                  <c:v>0.98901098901098905</c:v>
                </c:pt>
                <c:pt idx="30">
                  <c:v>1.0219780219780219</c:v>
                </c:pt>
                <c:pt idx="31">
                  <c:v>1.054945054945055</c:v>
                </c:pt>
                <c:pt idx="32">
                  <c:v>1.0879120879120878</c:v>
                </c:pt>
                <c:pt idx="33">
                  <c:v>1.1208791208791209</c:v>
                </c:pt>
                <c:pt idx="34">
                  <c:v>1.1538461538461537</c:v>
                </c:pt>
                <c:pt idx="35">
                  <c:v>1.1868131868131868</c:v>
                </c:pt>
                <c:pt idx="36">
                  <c:v>1.2197802197802199</c:v>
                </c:pt>
                <c:pt idx="37">
                  <c:v>1.2527472527472527</c:v>
                </c:pt>
                <c:pt idx="38">
                  <c:v>1.2857142857142858</c:v>
                </c:pt>
                <c:pt idx="39">
                  <c:v>1.3186813186813187</c:v>
                </c:pt>
                <c:pt idx="40">
                  <c:v>1.3516483516483517</c:v>
                </c:pt>
                <c:pt idx="41">
                  <c:v>1.3846153846153846</c:v>
                </c:pt>
                <c:pt idx="42">
                  <c:v>1.4175824175824177</c:v>
                </c:pt>
                <c:pt idx="43">
                  <c:v>1.4505494505494505</c:v>
                </c:pt>
                <c:pt idx="44">
                  <c:v>1.4835164835164836</c:v>
                </c:pt>
                <c:pt idx="45">
                  <c:v>1.5164835164835164</c:v>
                </c:pt>
                <c:pt idx="46">
                  <c:v>1.5494505494505495</c:v>
                </c:pt>
                <c:pt idx="47">
                  <c:v>1.5824175824175823</c:v>
                </c:pt>
                <c:pt idx="48">
                  <c:v>1.6153846153846154</c:v>
                </c:pt>
                <c:pt idx="49">
                  <c:v>1.6483516483516483</c:v>
                </c:pt>
                <c:pt idx="50">
                  <c:v>1.6813186813186813</c:v>
                </c:pt>
                <c:pt idx="51">
                  <c:v>1.7142857142857142</c:v>
                </c:pt>
                <c:pt idx="52">
                  <c:v>1.7472527472527473</c:v>
                </c:pt>
                <c:pt idx="53">
                  <c:v>1.7802197802197801</c:v>
                </c:pt>
                <c:pt idx="54">
                  <c:v>1.8131868131868132</c:v>
                </c:pt>
                <c:pt idx="55">
                  <c:v>1.8461538461538463</c:v>
                </c:pt>
                <c:pt idx="56">
                  <c:v>1.8791208791208791</c:v>
                </c:pt>
                <c:pt idx="57">
                  <c:v>1.9120879120879122</c:v>
                </c:pt>
                <c:pt idx="58">
                  <c:v>1.945054945054945</c:v>
                </c:pt>
                <c:pt idx="59">
                  <c:v>1.9780219780219781</c:v>
                </c:pt>
                <c:pt idx="60">
                  <c:v>2.0109890109890109</c:v>
                </c:pt>
                <c:pt idx="61">
                  <c:v>2.0439560439560438</c:v>
                </c:pt>
                <c:pt idx="62">
                  <c:v>2.0769230769230771</c:v>
                </c:pt>
                <c:pt idx="63">
                  <c:v>2.1098901098901099</c:v>
                </c:pt>
                <c:pt idx="64">
                  <c:v>2.1428571428571428</c:v>
                </c:pt>
                <c:pt idx="65">
                  <c:v>2.1758241758241756</c:v>
                </c:pt>
                <c:pt idx="66">
                  <c:v>2.2087912087912089</c:v>
                </c:pt>
                <c:pt idx="67">
                  <c:v>2.2417582417582418</c:v>
                </c:pt>
                <c:pt idx="68">
                  <c:v>2.2747252747252746</c:v>
                </c:pt>
                <c:pt idx="69">
                  <c:v>2.3076923076923075</c:v>
                </c:pt>
                <c:pt idx="70">
                  <c:v>2.3406593406593408</c:v>
                </c:pt>
                <c:pt idx="71">
                  <c:v>2.3736263736263736</c:v>
                </c:pt>
                <c:pt idx="72">
                  <c:v>2.4065934065934065</c:v>
                </c:pt>
                <c:pt idx="73">
                  <c:v>2.4395604395604398</c:v>
                </c:pt>
                <c:pt idx="74">
                  <c:v>2.4725274725274726</c:v>
                </c:pt>
                <c:pt idx="75">
                  <c:v>2.5054945054945055</c:v>
                </c:pt>
                <c:pt idx="76">
                  <c:v>2.5384615384615383</c:v>
                </c:pt>
                <c:pt idx="77">
                  <c:v>2.5714285714285716</c:v>
                </c:pt>
                <c:pt idx="78">
                  <c:v>2.6043956043956045</c:v>
                </c:pt>
                <c:pt idx="79">
                  <c:v>2.6373626373626373</c:v>
                </c:pt>
                <c:pt idx="80">
                  <c:v>2.6703296703296702</c:v>
                </c:pt>
                <c:pt idx="81">
                  <c:v>2.7032967032967035</c:v>
                </c:pt>
                <c:pt idx="82">
                  <c:v>2.7362637362637363</c:v>
                </c:pt>
                <c:pt idx="83">
                  <c:v>2.7692307692307692</c:v>
                </c:pt>
                <c:pt idx="84">
                  <c:v>2.802197802197802</c:v>
                </c:pt>
                <c:pt idx="85">
                  <c:v>2.8351648351648353</c:v>
                </c:pt>
                <c:pt idx="86">
                  <c:v>2.8681318681318682</c:v>
                </c:pt>
                <c:pt idx="87">
                  <c:v>2.901098901098901</c:v>
                </c:pt>
                <c:pt idx="88">
                  <c:v>2.9340659340659339</c:v>
                </c:pt>
                <c:pt idx="89">
                  <c:v>2.9670329670329672</c:v>
                </c:pt>
                <c:pt idx="90">
                  <c:v>3</c:v>
                </c:pt>
                <c:pt idx="91">
                  <c:v>3.0329670329670328</c:v>
                </c:pt>
                <c:pt idx="92">
                  <c:v>3.0659340659340661</c:v>
                </c:pt>
                <c:pt idx="93">
                  <c:v>3.098901098901099</c:v>
                </c:pt>
                <c:pt idx="94">
                  <c:v>3.1318681318681318</c:v>
                </c:pt>
                <c:pt idx="95">
                  <c:v>3.1648351648351647</c:v>
                </c:pt>
                <c:pt idx="96">
                  <c:v>3.197802197802198</c:v>
                </c:pt>
                <c:pt idx="97">
                  <c:v>3.2307692307692308</c:v>
                </c:pt>
                <c:pt idx="98">
                  <c:v>3.2637362637362637</c:v>
                </c:pt>
                <c:pt idx="99">
                  <c:v>3.2967032967032965</c:v>
                </c:pt>
                <c:pt idx="100">
                  <c:v>3.3296703296703298</c:v>
                </c:pt>
                <c:pt idx="101">
                  <c:v>3.3626373626373627</c:v>
                </c:pt>
                <c:pt idx="102">
                  <c:v>3.3956043956043955</c:v>
                </c:pt>
                <c:pt idx="103">
                  <c:v>3.4285714285714284</c:v>
                </c:pt>
                <c:pt idx="104">
                  <c:v>3.4615384615384617</c:v>
                </c:pt>
                <c:pt idx="105">
                  <c:v>3.4945054945054945</c:v>
                </c:pt>
                <c:pt idx="106">
                  <c:v>3.5274725274725274</c:v>
                </c:pt>
                <c:pt idx="107">
                  <c:v>3.5604395604395602</c:v>
                </c:pt>
                <c:pt idx="108">
                  <c:v>3.5934065934065935</c:v>
                </c:pt>
                <c:pt idx="109">
                  <c:v>3.6263736263736264</c:v>
                </c:pt>
                <c:pt idx="110">
                  <c:v>3.6593406593406592</c:v>
                </c:pt>
                <c:pt idx="111">
                  <c:v>3.6923076923076925</c:v>
                </c:pt>
                <c:pt idx="112">
                  <c:v>3.7252747252747254</c:v>
                </c:pt>
                <c:pt idx="113">
                  <c:v>3.7582417582417582</c:v>
                </c:pt>
                <c:pt idx="114">
                  <c:v>3.7912087912087911</c:v>
                </c:pt>
                <c:pt idx="115">
                  <c:v>3.8241758241758244</c:v>
                </c:pt>
                <c:pt idx="116">
                  <c:v>3.8571428571428572</c:v>
                </c:pt>
                <c:pt idx="117">
                  <c:v>3.8901098901098901</c:v>
                </c:pt>
                <c:pt idx="118">
                  <c:v>3.9230769230769229</c:v>
                </c:pt>
                <c:pt idx="119">
                  <c:v>3.9560439560439562</c:v>
                </c:pt>
                <c:pt idx="120">
                  <c:v>3.9890109890109891</c:v>
                </c:pt>
                <c:pt idx="121">
                  <c:v>4.0219780219780219</c:v>
                </c:pt>
                <c:pt idx="122">
                  <c:v>4.0549450549450547</c:v>
                </c:pt>
                <c:pt idx="123">
                  <c:v>4.0879120879120876</c:v>
                </c:pt>
                <c:pt idx="124">
                  <c:v>4.1208791208791204</c:v>
                </c:pt>
                <c:pt idx="125">
                  <c:v>4.1538461538461542</c:v>
                </c:pt>
                <c:pt idx="126">
                  <c:v>4.186813186813187</c:v>
                </c:pt>
                <c:pt idx="127">
                  <c:v>4.2197802197802199</c:v>
                </c:pt>
                <c:pt idx="128">
                  <c:v>4.2527472527472527</c:v>
                </c:pt>
                <c:pt idx="129">
                  <c:v>4.2857142857142856</c:v>
                </c:pt>
                <c:pt idx="130">
                  <c:v>4.3186813186813184</c:v>
                </c:pt>
                <c:pt idx="131">
                  <c:v>4.3516483516483513</c:v>
                </c:pt>
                <c:pt idx="132">
                  <c:v>4.384615384615385</c:v>
                </c:pt>
                <c:pt idx="133">
                  <c:v>4.4175824175824179</c:v>
                </c:pt>
                <c:pt idx="134">
                  <c:v>4.4505494505494507</c:v>
                </c:pt>
                <c:pt idx="135">
                  <c:v>4.4835164835164836</c:v>
                </c:pt>
                <c:pt idx="136">
                  <c:v>4.5164835164835164</c:v>
                </c:pt>
                <c:pt idx="137">
                  <c:v>4.5494505494505493</c:v>
                </c:pt>
                <c:pt idx="138">
                  <c:v>4.5824175824175821</c:v>
                </c:pt>
                <c:pt idx="139">
                  <c:v>4.615384615384615</c:v>
                </c:pt>
                <c:pt idx="140">
                  <c:v>4.6483516483516487</c:v>
                </c:pt>
                <c:pt idx="141">
                  <c:v>4.6813186813186816</c:v>
                </c:pt>
                <c:pt idx="142">
                  <c:v>4.7142857142857144</c:v>
                </c:pt>
                <c:pt idx="143">
                  <c:v>4.7472527472527473</c:v>
                </c:pt>
                <c:pt idx="144">
                  <c:v>4.7802197802197801</c:v>
                </c:pt>
                <c:pt idx="145">
                  <c:v>4.813186813186813</c:v>
                </c:pt>
                <c:pt idx="146">
                  <c:v>4.8461538461538458</c:v>
                </c:pt>
                <c:pt idx="147">
                  <c:v>4.8791208791208796</c:v>
                </c:pt>
                <c:pt idx="148">
                  <c:v>4.9120879120879124</c:v>
                </c:pt>
                <c:pt idx="149">
                  <c:v>4.9450549450549453</c:v>
                </c:pt>
                <c:pt idx="150">
                  <c:v>4.9780219780219781</c:v>
                </c:pt>
                <c:pt idx="151">
                  <c:v>5.0109890109890109</c:v>
                </c:pt>
                <c:pt idx="152">
                  <c:v>5.0439560439560438</c:v>
                </c:pt>
                <c:pt idx="153">
                  <c:v>5.0769230769230766</c:v>
                </c:pt>
                <c:pt idx="154">
                  <c:v>5.1098901098901095</c:v>
                </c:pt>
                <c:pt idx="155">
                  <c:v>5.1428571428571432</c:v>
                </c:pt>
                <c:pt idx="156">
                  <c:v>5.1758241758241761</c:v>
                </c:pt>
                <c:pt idx="157">
                  <c:v>5.2087912087912089</c:v>
                </c:pt>
                <c:pt idx="158">
                  <c:v>5.2417582417582418</c:v>
                </c:pt>
                <c:pt idx="159">
                  <c:v>5.2747252747252746</c:v>
                </c:pt>
                <c:pt idx="160">
                  <c:v>5.3076923076923075</c:v>
                </c:pt>
                <c:pt idx="161">
                  <c:v>5.3406593406593403</c:v>
                </c:pt>
                <c:pt idx="162">
                  <c:v>5.3736263736263732</c:v>
                </c:pt>
                <c:pt idx="163">
                  <c:v>5.4065934065934069</c:v>
                </c:pt>
                <c:pt idx="164">
                  <c:v>5.4395604395604398</c:v>
                </c:pt>
                <c:pt idx="165">
                  <c:v>5.4725274725274726</c:v>
                </c:pt>
                <c:pt idx="166">
                  <c:v>5.5054945054945055</c:v>
                </c:pt>
                <c:pt idx="167">
                  <c:v>5.5384615384615383</c:v>
                </c:pt>
                <c:pt idx="168">
                  <c:v>5.5714285714285712</c:v>
                </c:pt>
                <c:pt idx="169">
                  <c:v>5.604395604395604</c:v>
                </c:pt>
                <c:pt idx="170">
                  <c:v>5.6373626373626378</c:v>
                </c:pt>
                <c:pt idx="171">
                  <c:v>5.6703296703296706</c:v>
                </c:pt>
                <c:pt idx="172">
                  <c:v>5.7032967032967035</c:v>
                </c:pt>
                <c:pt idx="173">
                  <c:v>5.7362637362637363</c:v>
                </c:pt>
                <c:pt idx="174">
                  <c:v>5.7692307692307692</c:v>
                </c:pt>
                <c:pt idx="175">
                  <c:v>5.802197802197802</c:v>
                </c:pt>
                <c:pt idx="176">
                  <c:v>5.8351648351648349</c:v>
                </c:pt>
                <c:pt idx="177">
                  <c:v>5.8681318681318677</c:v>
                </c:pt>
                <c:pt idx="178">
                  <c:v>5.9010989010989015</c:v>
                </c:pt>
                <c:pt idx="179">
                  <c:v>5.9340659340659343</c:v>
                </c:pt>
                <c:pt idx="180">
                  <c:v>5.9670329670329672</c:v>
                </c:pt>
                <c:pt idx="181">
                  <c:v>6</c:v>
                </c:pt>
                <c:pt idx="182">
                  <c:v>6.0329670329670328</c:v>
                </c:pt>
                <c:pt idx="183">
                  <c:v>6.0659340659340657</c:v>
                </c:pt>
                <c:pt idx="184">
                  <c:v>6.0989010989010985</c:v>
                </c:pt>
                <c:pt idx="185">
                  <c:v>6.1318681318681323</c:v>
                </c:pt>
                <c:pt idx="186">
                  <c:v>6.1648351648351651</c:v>
                </c:pt>
                <c:pt idx="187">
                  <c:v>6.197802197802198</c:v>
                </c:pt>
                <c:pt idx="188">
                  <c:v>6.2307692307692308</c:v>
                </c:pt>
                <c:pt idx="189">
                  <c:v>6.2637362637362637</c:v>
                </c:pt>
                <c:pt idx="190">
                  <c:v>6.2967032967032965</c:v>
                </c:pt>
                <c:pt idx="191">
                  <c:v>6.3296703296703294</c:v>
                </c:pt>
                <c:pt idx="192">
                  <c:v>6.3626373626373622</c:v>
                </c:pt>
                <c:pt idx="193">
                  <c:v>6.395604395604396</c:v>
                </c:pt>
                <c:pt idx="194">
                  <c:v>6.4285714285714288</c:v>
                </c:pt>
                <c:pt idx="195">
                  <c:v>6.4615384615384617</c:v>
                </c:pt>
                <c:pt idx="196">
                  <c:v>6.4945054945054945</c:v>
                </c:pt>
                <c:pt idx="197">
                  <c:v>6.5274725274725274</c:v>
                </c:pt>
                <c:pt idx="198">
                  <c:v>6.5604395604395602</c:v>
                </c:pt>
                <c:pt idx="199">
                  <c:v>6.5934065934065931</c:v>
                </c:pt>
                <c:pt idx="200">
                  <c:v>6.6263736263736268</c:v>
                </c:pt>
                <c:pt idx="201">
                  <c:v>6.6593406593406597</c:v>
                </c:pt>
                <c:pt idx="202">
                  <c:v>6.6923076923076925</c:v>
                </c:pt>
                <c:pt idx="203">
                  <c:v>6.7252747252747254</c:v>
                </c:pt>
                <c:pt idx="204">
                  <c:v>6.7582417582417582</c:v>
                </c:pt>
                <c:pt idx="205">
                  <c:v>6.7912087912087911</c:v>
                </c:pt>
                <c:pt idx="206">
                  <c:v>6.8241758241758239</c:v>
                </c:pt>
                <c:pt idx="207">
                  <c:v>6.8571428571428568</c:v>
                </c:pt>
                <c:pt idx="208">
                  <c:v>6.8901098901098905</c:v>
                </c:pt>
                <c:pt idx="209">
                  <c:v>6.9230769230769234</c:v>
                </c:pt>
                <c:pt idx="210">
                  <c:v>6.9560439560439562</c:v>
                </c:pt>
                <c:pt idx="211">
                  <c:v>6.9890109890109891</c:v>
                </c:pt>
                <c:pt idx="212">
                  <c:v>7.0219780219780219</c:v>
                </c:pt>
                <c:pt idx="213">
                  <c:v>7.0549450549450547</c:v>
                </c:pt>
                <c:pt idx="214">
                  <c:v>7.0879120879120876</c:v>
                </c:pt>
                <c:pt idx="215">
                  <c:v>7.1208791208791204</c:v>
                </c:pt>
                <c:pt idx="216">
                  <c:v>7.1538461538461542</c:v>
                </c:pt>
                <c:pt idx="217">
                  <c:v>7.186813186813187</c:v>
                </c:pt>
                <c:pt idx="218">
                  <c:v>7.2197802197802199</c:v>
                </c:pt>
                <c:pt idx="219">
                  <c:v>7.2527472527472527</c:v>
                </c:pt>
                <c:pt idx="220">
                  <c:v>7.2857142857142856</c:v>
                </c:pt>
                <c:pt idx="221">
                  <c:v>7.3186813186813184</c:v>
                </c:pt>
                <c:pt idx="222">
                  <c:v>7.3516483516483513</c:v>
                </c:pt>
                <c:pt idx="223">
                  <c:v>7.384615384615385</c:v>
                </c:pt>
                <c:pt idx="224">
                  <c:v>7.4175824175824179</c:v>
                </c:pt>
                <c:pt idx="225">
                  <c:v>7.4505494505494507</c:v>
                </c:pt>
                <c:pt idx="226">
                  <c:v>7.4835164835164836</c:v>
                </c:pt>
                <c:pt idx="227">
                  <c:v>7.5164835164835164</c:v>
                </c:pt>
                <c:pt idx="228">
                  <c:v>7.5494505494505493</c:v>
                </c:pt>
                <c:pt idx="229">
                  <c:v>7.5824175824175821</c:v>
                </c:pt>
                <c:pt idx="230">
                  <c:v>7.615384615384615</c:v>
                </c:pt>
                <c:pt idx="231">
                  <c:v>7.6483516483516487</c:v>
                </c:pt>
                <c:pt idx="232">
                  <c:v>7.6813186813186816</c:v>
                </c:pt>
                <c:pt idx="233">
                  <c:v>7.7142857142857144</c:v>
                </c:pt>
                <c:pt idx="234">
                  <c:v>7.7472527472527473</c:v>
                </c:pt>
                <c:pt idx="235">
                  <c:v>7.7802197802197801</c:v>
                </c:pt>
                <c:pt idx="236">
                  <c:v>7.813186813186813</c:v>
                </c:pt>
                <c:pt idx="237">
                  <c:v>7.8461538461538458</c:v>
                </c:pt>
                <c:pt idx="238">
                  <c:v>7.8791208791208796</c:v>
                </c:pt>
                <c:pt idx="239">
                  <c:v>7.9120879120879124</c:v>
                </c:pt>
                <c:pt idx="240">
                  <c:v>7.9450549450549453</c:v>
                </c:pt>
                <c:pt idx="241">
                  <c:v>7.9780219780219781</c:v>
                </c:pt>
                <c:pt idx="242">
                  <c:v>8.0109890109890109</c:v>
                </c:pt>
                <c:pt idx="243">
                  <c:v>8.0439560439560438</c:v>
                </c:pt>
                <c:pt idx="244">
                  <c:v>8.0769230769230766</c:v>
                </c:pt>
                <c:pt idx="245">
                  <c:v>8.1098901098901095</c:v>
                </c:pt>
                <c:pt idx="246">
                  <c:v>8.1428571428571423</c:v>
                </c:pt>
                <c:pt idx="247">
                  <c:v>8.1758241758241752</c:v>
                </c:pt>
                <c:pt idx="248">
                  <c:v>8.208791208791208</c:v>
                </c:pt>
                <c:pt idx="249">
                  <c:v>8.2417582417582409</c:v>
                </c:pt>
                <c:pt idx="250">
                  <c:v>8.2747252747252755</c:v>
                </c:pt>
                <c:pt idx="251">
                  <c:v>8.3076923076923084</c:v>
                </c:pt>
                <c:pt idx="252">
                  <c:v>8.3406593406593412</c:v>
                </c:pt>
                <c:pt idx="253">
                  <c:v>8.3736263736263741</c:v>
                </c:pt>
                <c:pt idx="254">
                  <c:v>8.4065934065934069</c:v>
                </c:pt>
                <c:pt idx="255">
                  <c:v>8.4395604395604398</c:v>
                </c:pt>
                <c:pt idx="256">
                  <c:v>8.4725274725274726</c:v>
                </c:pt>
                <c:pt idx="257">
                  <c:v>8.5054945054945055</c:v>
                </c:pt>
                <c:pt idx="258">
                  <c:v>8.5384615384615383</c:v>
                </c:pt>
                <c:pt idx="259">
                  <c:v>8.5714285714285712</c:v>
                </c:pt>
                <c:pt idx="260">
                  <c:v>8.604395604395604</c:v>
                </c:pt>
                <c:pt idx="261">
                  <c:v>8.6373626373626369</c:v>
                </c:pt>
                <c:pt idx="262">
                  <c:v>8.6703296703296697</c:v>
                </c:pt>
                <c:pt idx="263">
                  <c:v>8.7032967032967026</c:v>
                </c:pt>
                <c:pt idx="264">
                  <c:v>8.7362637362637354</c:v>
                </c:pt>
                <c:pt idx="265">
                  <c:v>8.7692307692307701</c:v>
                </c:pt>
                <c:pt idx="266">
                  <c:v>8.8021978021978029</c:v>
                </c:pt>
                <c:pt idx="267">
                  <c:v>8.8351648351648358</c:v>
                </c:pt>
                <c:pt idx="268">
                  <c:v>8.8681318681318686</c:v>
                </c:pt>
                <c:pt idx="269">
                  <c:v>8.9010989010989015</c:v>
                </c:pt>
                <c:pt idx="270">
                  <c:v>8.9340659340659343</c:v>
                </c:pt>
                <c:pt idx="271">
                  <c:v>8.9670329670329672</c:v>
                </c:pt>
                <c:pt idx="272">
                  <c:v>9</c:v>
                </c:pt>
                <c:pt idx="273">
                  <c:v>9.0329670329670328</c:v>
                </c:pt>
                <c:pt idx="274">
                  <c:v>9.0659340659340657</c:v>
                </c:pt>
                <c:pt idx="275">
                  <c:v>9.0989010989010985</c:v>
                </c:pt>
                <c:pt idx="276">
                  <c:v>9.1318681318681314</c:v>
                </c:pt>
                <c:pt idx="277">
                  <c:v>9.1648351648351642</c:v>
                </c:pt>
                <c:pt idx="278">
                  <c:v>9.1978021978021971</c:v>
                </c:pt>
                <c:pt idx="279">
                  <c:v>9.2307692307692299</c:v>
                </c:pt>
                <c:pt idx="280">
                  <c:v>9.2637362637362646</c:v>
                </c:pt>
                <c:pt idx="281">
                  <c:v>9.2967032967032974</c:v>
                </c:pt>
                <c:pt idx="282">
                  <c:v>9.3296703296703303</c:v>
                </c:pt>
                <c:pt idx="283">
                  <c:v>9.3626373626373631</c:v>
                </c:pt>
                <c:pt idx="284">
                  <c:v>9.395604395604396</c:v>
                </c:pt>
                <c:pt idx="285">
                  <c:v>9.4285714285714288</c:v>
                </c:pt>
                <c:pt idx="286">
                  <c:v>9.4615384615384617</c:v>
                </c:pt>
                <c:pt idx="287">
                  <c:v>9.4945054945054945</c:v>
                </c:pt>
                <c:pt idx="288">
                  <c:v>9.5274725274725274</c:v>
                </c:pt>
                <c:pt idx="289">
                  <c:v>9.5604395604395602</c:v>
                </c:pt>
                <c:pt idx="290">
                  <c:v>9.5934065934065931</c:v>
                </c:pt>
                <c:pt idx="291">
                  <c:v>9.6263736263736259</c:v>
                </c:pt>
                <c:pt idx="292">
                  <c:v>9.6593406593406588</c:v>
                </c:pt>
                <c:pt idx="293">
                  <c:v>9.6923076923076916</c:v>
                </c:pt>
                <c:pt idx="294">
                  <c:v>9.7252747252747245</c:v>
                </c:pt>
                <c:pt idx="295">
                  <c:v>9.7582417582417591</c:v>
                </c:pt>
                <c:pt idx="296">
                  <c:v>9.791208791208792</c:v>
                </c:pt>
                <c:pt idx="297">
                  <c:v>9.8241758241758248</c:v>
                </c:pt>
                <c:pt idx="298">
                  <c:v>9.8571428571428577</c:v>
                </c:pt>
                <c:pt idx="299">
                  <c:v>9.8901098901098905</c:v>
                </c:pt>
                <c:pt idx="300">
                  <c:v>9.9230769230769234</c:v>
                </c:pt>
                <c:pt idx="301">
                  <c:v>9.9560439560439562</c:v>
                </c:pt>
                <c:pt idx="302">
                  <c:v>9.9890109890109891</c:v>
                </c:pt>
                <c:pt idx="303">
                  <c:v>10.021978021978022</c:v>
                </c:pt>
                <c:pt idx="304">
                  <c:v>10.054945054945055</c:v>
                </c:pt>
                <c:pt idx="305">
                  <c:v>10.087912087912088</c:v>
                </c:pt>
                <c:pt idx="306">
                  <c:v>10.12087912087912</c:v>
                </c:pt>
                <c:pt idx="307">
                  <c:v>10.153846153846153</c:v>
                </c:pt>
                <c:pt idx="308">
                  <c:v>10.186813186813186</c:v>
                </c:pt>
                <c:pt idx="309">
                  <c:v>10.219780219780219</c:v>
                </c:pt>
                <c:pt idx="310">
                  <c:v>10.252747252747254</c:v>
                </c:pt>
                <c:pt idx="311">
                  <c:v>10.285714285714286</c:v>
                </c:pt>
                <c:pt idx="312">
                  <c:v>10.318681318681319</c:v>
                </c:pt>
                <c:pt idx="313">
                  <c:v>10.351648351648352</c:v>
                </c:pt>
                <c:pt idx="314">
                  <c:v>10.384615384615385</c:v>
                </c:pt>
                <c:pt idx="315">
                  <c:v>10.417582417582418</c:v>
                </c:pt>
                <c:pt idx="316">
                  <c:v>10.450549450549451</c:v>
                </c:pt>
                <c:pt idx="317">
                  <c:v>10.483516483516484</c:v>
                </c:pt>
                <c:pt idx="318">
                  <c:v>10.516483516483516</c:v>
                </c:pt>
                <c:pt idx="319">
                  <c:v>10.549450549450549</c:v>
                </c:pt>
                <c:pt idx="320">
                  <c:v>10.582417582417582</c:v>
                </c:pt>
                <c:pt idx="321">
                  <c:v>10.615384615384615</c:v>
                </c:pt>
                <c:pt idx="322">
                  <c:v>10.648351648351648</c:v>
                </c:pt>
                <c:pt idx="323">
                  <c:v>10.681318681318681</c:v>
                </c:pt>
                <c:pt idx="324">
                  <c:v>10.714285714285714</c:v>
                </c:pt>
                <c:pt idx="325">
                  <c:v>10.747252747252746</c:v>
                </c:pt>
                <c:pt idx="326">
                  <c:v>10.780219780219781</c:v>
                </c:pt>
                <c:pt idx="327">
                  <c:v>10.813186813186814</c:v>
                </c:pt>
                <c:pt idx="328">
                  <c:v>10.846153846153847</c:v>
                </c:pt>
                <c:pt idx="329">
                  <c:v>10.87912087912088</c:v>
                </c:pt>
                <c:pt idx="330">
                  <c:v>10.912087912087912</c:v>
                </c:pt>
                <c:pt idx="331">
                  <c:v>10.945054945054945</c:v>
                </c:pt>
                <c:pt idx="332">
                  <c:v>10.978021978021978</c:v>
                </c:pt>
                <c:pt idx="333">
                  <c:v>11.010989010989011</c:v>
                </c:pt>
                <c:pt idx="334">
                  <c:v>11.043956043956044</c:v>
                </c:pt>
                <c:pt idx="335">
                  <c:v>11.076923076923077</c:v>
                </c:pt>
                <c:pt idx="336">
                  <c:v>11.109890109890109</c:v>
                </c:pt>
                <c:pt idx="337">
                  <c:v>11.142857142857142</c:v>
                </c:pt>
                <c:pt idx="338">
                  <c:v>11.175824175824175</c:v>
                </c:pt>
                <c:pt idx="339">
                  <c:v>11.208791208791208</c:v>
                </c:pt>
                <c:pt idx="340">
                  <c:v>11.241758241758241</c:v>
                </c:pt>
                <c:pt idx="341">
                  <c:v>11.274725274725276</c:v>
                </c:pt>
                <c:pt idx="342">
                  <c:v>11.307692307692308</c:v>
                </c:pt>
                <c:pt idx="343">
                  <c:v>11.340659340659341</c:v>
                </c:pt>
                <c:pt idx="344">
                  <c:v>11.373626373626374</c:v>
                </c:pt>
                <c:pt idx="345">
                  <c:v>11.406593406593407</c:v>
                </c:pt>
                <c:pt idx="346">
                  <c:v>11.43956043956044</c:v>
                </c:pt>
                <c:pt idx="347">
                  <c:v>11.472527472527473</c:v>
                </c:pt>
                <c:pt idx="348">
                  <c:v>11.505494505494505</c:v>
                </c:pt>
                <c:pt idx="349">
                  <c:v>11.538461538461538</c:v>
                </c:pt>
                <c:pt idx="350">
                  <c:v>11.571428571428571</c:v>
                </c:pt>
                <c:pt idx="351">
                  <c:v>11.604395604395604</c:v>
                </c:pt>
                <c:pt idx="352">
                  <c:v>11.637362637362637</c:v>
                </c:pt>
                <c:pt idx="353">
                  <c:v>11.67032967032967</c:v>
                </c:pt>
                <c:pt idx="354">
                  <c:v>11.703296703296703</c:v>
                </c:pt>
                <c:pt idx="355">
                  <c:v>11.736263736263735</c:v>
                </c:pt>
                <c:pt idx="356">
                  <c:v>11.76923076923077</c:v>
                </c:pt>
                <c:pt idx="357">
                  <c:v>11.802197802197803</c:v>
                </c:pt>
                <c:pt idx="358">
                  <c:v>11.835164835164836</c:v>
                </c:pt>
                <c:pt idx="359">
                  <c:v>11.868131868131869</c:v>
                </c:pt>
                <c:pt idx="360">
                  <c:v>11.901098901098901</c:v>
                </c:pt>
                <c:pt idx="361">
                  <c:v>11.934065934065934</c:v>
                </c:pt>
                <c:pt idx="362">
                  <c:v>11.967032967032967</c:v>
                </c:pt>
                <c:pt idx="363">
                  <c:v>12</c:v>
                </c:pt>
                <c:pt idx="364">
                  <c:v>12.032967032967033</c:v>
                </c:pt>
                <c:pt idx="365">
                  <c:v>12.065934065934066</c:v>
                </c:pt>
                <c:pt idx="366">
                  <c:v>12.098901098901099</c:v>
                </c:pt>
                <c:pt idx="367">
                  <c:v>12.131868131868131</c:v>
                </c:pt>
                <c:pt idx="368">
                  <c:v>12.164835164835164</c:v>
                </c:pt>
                <c:pt idx="369">
                  <c:v>12.197802197802197</c:v>
                </c:pt>
                <c:pt idx="370">
                  <c:v>12.23076923076923</c:v>
                </c:pt>
                <c:pt idx="371">
                  <c:v>12.263736263736265</c:v>
                </c:pt>
                <c:pt idx="372">
                  <c:v>12.296703296703297</c:v>
                </c:pt>
                <c:pt idx="373">
                  <c:v>12.32967032967033</c:v>
                </c:pt>
                <c:pt idx="374">
                  <c:v>12.362637362637363</c:v>
                </c:pt>
                <c:pt idx="375">
                  <c:v>12.395604395604396</c:v>
                </c:pt>
                <c:pt idx="376">
                  <c:v>12.428571428571429</c:v>
                </c:pt>
                <c:pt idx="377">
                  <c:v>12.461538461538462</c:v>
                </c:pt>
                <c:pt idx="378">
                  <c:v>12.494505494505495</c:v>
                </c:pt>
                <c:pt idx="379">
                  <c:v>12.527472527472527</c:v>
                </c:pt>
                <c:pt idx="380">
                  <c:v>12.56043956043956</c:v>
                </c:pt>
                <c:pt idx="381">
                  <c:v>12.593406593406593</c:v>
                </c:pt>
                <c:pt idx="382">
                  <c:v>12.626373626373626</c:v>
                </c:pt>
                <c:pt idx="383">
                  <c:v>12.659340659340659</c:v>
                </c:pt>
                <c:pt idx="384">
                  <c:v>12.692307692307692</c:v>
                </c:pt>
                <c:pt idx="385">
                  <c:v>12.725274725274724</c:v>
                </c:pt>
                <c:pt idx="386">
                  <c:v>12.758241758241759</c:v>
                </c:pt>
                <c:pt idx="387">
                  <c:v>12.791208791208792</c:v>
                </c:pt>
                <c:pt idx="388">
                  <c:v>12.824175824175825</c:v>
                </c:pt>
                <c:pt idx="389">
                  <c:v>12.857142857142858</c:v>
                </c:pt>
                <c:pt idx="390">
                  <c:v>12.890109890109891</c:v>
                </c:pt>
                <c:pt idx="391">
                  <c:v>12.923076923076923</c:v>
                </c:pt>
                <c:pt idx="392">
                  <c:v>12.956043956043956</c:v>
                </c:pt>
                <c:pt idx="393">
                  <c:v>12.989010989010989</c:v>
                </c:pt>
                <c:pt idx="394">
                  <c:v>13.021978021978022</c:v>
                </c:pt>
                <c:pt idx="395">
                  <c:v>13.054945054945055</c:v>
                </c:pt>
                <c:pt idx="396">
                  <c:v>13.087912087912088</c:v>
                </c:pt>
                <c:pt idx="397">
                  <c:v>13.12087912087912</c:v>
                </c:pt>
                <c:pt idx="398">
                  <c:v>13.153846153846153</c:v>
                </c:pt>
                <c:pt idx="399">
                  <c:v>13.186813186813186</c:v>
                </c:pt>
              </c:numCache>
            </c:numRef>
          </c:xVal>
          <c:yVal>
            <c:numRef>
              <c:f>stiffness!$B$1:$B$400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0.35</c:v>
                </c:pt>
                <c:pt idx="3">
                  <c:v>0.35</c:v>
                </c:pt>
                <c:pt idx="4">
                  <c:v>0.26</c:v>
                </c:pt>
                <c:pt idx="5">
                  <c:v>0.09</c:v>
                </c:pt>
                <c:pt idx="6">
                  <c:v>0.35</c:v>
                </c:pt>
                <c:pt idx="7">
                  <c:v>0.35</c:v>
                </c:pt>
                <c:pt idx="8">
                  <c:v>0.09</c:v>
                </c:pt>
                <c:pt idx="9">
                  <c:v>0.35</c:v>
                </c:pt>
                <c:pt idx="10">
                  <c:v>0.44</c:v>
                </c:pt>
                <c:pt idx="11">
                  <c:v>0.53</c:v>
                </c:pt>
                <c:pt idx="12">
                  <c:v>0.62</c:v>
                </c:pt>
                <c:pt idx="13">
                  <c:v>0.09</c:v>
                </c:pt>
                <c:pt idx="14">
                  <c:v>0.26</c:v>
                </c:pt>
                <c:pt idx="15">
                  <c:v>0.35</c:v>
                </c:pt>
                <c:pt idx="16">
                  <c:v>0.53</c:v>
                </c:pt>
                <c:pt idx="17">
                  <c:v>0.88</c:v>
                </c:pt>
                <c:pt idx="18">
                  <c:v>0.97</c:v>
                </c:pt>
                <c:pt idx="19">
                  <c:v>0.97</c:v>
                </c:pt>
                <c:pt idx="20">
                  <c:v>0.97</c:v>
                </c:pt>
                <c:pt idx="21">
                  <c:v>0.97</c:v>
                </c:pt>
                <c:pt idx="22">
                  <c:v>0.88</c:v>
                </c:pt>
                <c:pt idx="23">
                  <c:v>0.97</c:v>
                </c:pt>
                <c:pt idx="24">
                  <c:v>0.97</c:v>
                </c:pt>
                <c:pt idx="25">
                  <c:v>1.05</c:v>
                </c:pt>
                <c:pt idx="26">
                  <c:v>0.88</c:v>
                </c:pt>
                <c:pt idx="27">
                  <c:v>0.97</c:v>
                </c:pt>
                <c:pt idx="28">
                  <c:v>0.97</c:v>
                </c:pt>
                <c:pt idx="29">
                  <c:v>1.1399999999999999</c:v>
                </c:pt>
                <c:pt idx="30">
                  <c:v>1.1399999999999999</c:v>
                </c:pt>
                <c:pt idx="31">
                  <c:v>1.23</c:v>
                </c:pt>
                <c:pt idx="32">
                  <c:v>1.1399999999999999</c:v>
                </c:pt>
                <c:pt idx="33">
                  <c:v>1.32</c:v>
                </c:pt>
                <c:pt idx="34">
                  <c:v>1.23</c:v>
                </c:pt>
                <c:pt idx="35">
                  <c:v>1.23</c:v>
                </c:pt>
                <c:pt idx="36">
                  <c:v>1.49</c:v>
                </c:pt>
                <c:pt idx="37">
                  <c:v>1.49</c:v>
                </c:pt>
                <c:pt idx="38">
                  <c:v>1.76</c:v>
                </c:pt>
                <c:pt idx="39">
                  <c:v>1.67</c:v>
                </c:pt>
                <c:pt idx="40">
                  <c:v>1.58</c:v>
                </c:pt>
                <c:pt idx="41">
                  <c:v>1.49</c:v>
                </c:pt>
                <c:pt idx="42">
                  <c:v>1.41</c:v>
                </c:pt>
                <c:pt idx="43">
                  <c:v>1.58</c:v>
                </c:pt>
                <c:pt idx="44">
                  <c:v>1.67</c:v>
                </c:pt>
                <c:pt idx="45">
                  <c:v>1.67</c:v>
                </c:pt>
                <c:pt idx="46">
                  <c:v>1.76</c:v>
                </c:pt>
                <c:pt idx="47">
                  <c:v>1.58</c:v>
                </c:pt>
                <c:pt idx="48">
                  <c:v>1.67</c:v>
                </c:pt>
                <c:pt idx="49">
                  <c:v>1.67</c:v>
                </c:pt>
                <c:pt idx="50">
                  <c:v>1.76</c:v>
                </c:pt>
                <c:pt idx="51">
                  <c:v>2.2000000000000002</c:v>
                </c:pt>
                <c:pt idx="52">
                  <c:v>2.02</c:v>
                </c:pt>
                <c:pt idx="53">
                  <c:v>2.11</c:v>
                </c:pt>
                <c:pt idx="54">
                  <c:v>2.11</c:v>
                </c:pt>
                <c:pt idx="55">
                  <c:v>2.2000000000000002</c:v>
                </c:pt>
                <c:pt idx="56">
                  <c:v>2.29</c:v>
                </c:pt>
                <c:pt idx="57">
                  <c:v>2.2000000000000002</c:v>
                </c:pt>
                <c:pt idx="58">
                  <c:v>2.37</c:v>
                </c:pt>
                <c:pt idx="59">
                  <c:v>2.37</c:v>
                </c:pt>
                <c:pt idx="60">
                  <c:v>2.29</c:v>
                </c:pt>
                <c:pt idx="61">
                  <c:v>2.2000000000000002</c:v>
                </c:pt>
                <c:pt idx="62">
                  <c:v>2.2000000000000002</c:v>
                </c:pt>
                <c:pt idx="63">
                  <c:v>2.46</c:v>
                </c:pt>
                <c:pt idx="64">
                  <c:v>2.29</c:v>
                </c:pt>
                <c:pt idx="65">
                  <c:v>2.46</c:v>
                </c:pt>
                <c:pt idx="66">
                  <c:v>2.46</c:v>
                </c:pt>
                <c:pt idx="67">
                  <c:v>2.46</c:v>
                </c:pt>
                <c:pt idx="68">
                  <c:v>2.11</c:v>
                </c:pt>
                <c:pt idx="69">
                  <c:v>2.46</c:v>
                </c:pt>
                <c:pt idx="70">
                  <c:v>2.46</c:v>
                </c:pt>
                <c:pt idx="71">
                  <c:v>2.64</c:v>
                </c:pt>
                <c:pt idx="72">
                  <c:v>2.81</c:v>
                </c:pt>
                <c:pt idx="73">
                  <c:v>2.5499999999999998</c:v>
                </c:pt>
                <c:pt idx="74">
                  <c:v>2.81</c:v>
                </c:pt>
                <c:pt idx="75">
                  <c:v>2.81</c:v>
                </c:pt>
                <c:pt idx="76">
                  <c:v>2.81</c:v>
                </c:pt>
                <c:pt idx="77">
                  <c:v>2.9</c:v>
                </c:pt>
                <c:pt idx="78">
                  <c:v>2.99</c:v>
                </c:pt>
                <c:pt idx="79">
                  <c:v>3.08</c:v>
                </c:pt>
                <c:pt idx="80">
                  <c:v>3.08</c:v>
                </c:pt>
                <c:pt idx="81">
                  <c:v>3.16</c:v>
                </c:pt>
                <c:pt idx="82">
                  <c:v>3.08</c:v>
                </c:pt>
                <c:pt idx="83">
                  <c:v>3.16</c:v>
                </c:pt>
                <c:pt idx="84">
                  <c:v>3.25</c:v>
                </c:pt>
                <c:pt idx="85">
                  <c:v>3.6</c:v>
                </c:pt>
                <c:pt idx="86">
                  <c:v>3.52</c:v>
                </c:pt>
                <c:pt idx="87">
                  <c:v>3.43</c:v>
                </c:pt>
                <c:pt idx="88">
                  <c:v>3.52</c:v>
                </c:pt>
                <c:pt idx="89">
                  <c:v>3.69</c:v>
                </c:pt>
                <c:pt idx="90">
                  <c:v>3.69</c:v>
                </c:pt>
                <c:pt idx="91">
                  <c:v>3.6</c:v>
                </c:pt>
                <c:pt idx="92">
                  <c:v>3.6</c:v>
                </c:pt>
                <c:pt idx="93">
                  <c:v>3.87</c:v>
                </c:pt>
                <c:pt idx="94">
                  <c:v>3.78</c:v>
                </c:pt>
                <c:pt idx="95">
                  <c:v>4.04</c:v>
                </c:pt>
                <c:pt idx="96">
                  <c:v>4.04</c:v>
                </c:pt>
                <c:pt idx="97">
                  <c:v>3.78</c:v>
                </c:pt>
                <c:pt idx="98">
                  <c:v>4.13</c:v>
                </c:pt>
                <c:pt idx="99">
                  <c:v>4.04</c:v>
                </c:pt>
                <c:pt idx="100">
                  <c:v>4.22</c:v>
                </c:pt>
                <c:pt idx="101">
                  <c:v>4.22</c:v>
                </c:pt>
                <c:pt idx="102">
                  <c:v>4.3099999999999996</c:v>
                </c:pt>
                <c:pt idx="103">
                  <c:v>4.3099999999999996</c:v>
                </c:pt>
                <c:pt idx="104">
                  <c:v>4.22</c:v>
                </c:pt>
                <c:pt idx="105">
                  <c:v>4.3099999999999996</c:v>
                </c:pt>
                <c:pt idx="106">
                  <c:v>4.3899999999999997</c:v>
                </c:pt>
                <c:pt idx="107">
                  <c:v>4.3899999999999997</c:v>
                </c:pt>
                <c:pt idx="108">
                  <c:v>4.3899999999999997</c:v>
                </c:pt>
                <c:pt idx="109">
                  <c:v>4.3099999999999996</c:v>
                </c:pt>
                <c:pt idx="110">
                  <c:v>4.4800000000000004</c:v>
                </c:pt>
                <c:pt idx="111">
                  <c:v>4.4800000000000004</c:v>
                </c:pt>
                <c:pt idx="112">
                  <c:v>4.57</c:v>
                </c:pt>
                <c:pt idx="113">
                  <c:v>4.66</c:v>
                </c:pt>
                <c:pt idx="114">
                  <c:v>4.66</c:v>
                </c:pt>
                <c:pt idx="115">
                  <c:v>4.83</c:v>
                </c:pt>
                <c:pt idx="116">
                  <c:v>4.83</c:v>
                </c:pt>
                <c:pt idx="117">
                  <c:v>4.92</c:v>
                </c:pt>
                <c:pt idx="118">
                  <c:v>4.83</c:v>
                </c:pt>
                <c:pt idx="119">
                  <c:v>4.75</c:v>
                </c:pt>
                <c:pt idx="120">
                  <c:v>5.0999999999999996</c:v>
                </c:pt>
                <c:pt idx="121">
                  <c:v>5.01</c:v>
                </c:pt>
                <c:pt idx="122">
                  <c:v>5.19</c:v>
                </c:pt>
                <c:pt idx="123">
                  <c:v>5.0999999999999996</c:v>
                </c:pt>
                <c:pt idx="124">
                  <c:v>5.0999999999999996</c:v>
                </c:pt>
                <c:pt idx="125">
                  <c:v>5.36</c:v>
                </c:pt>
                <c:pt idx="126">
                  <c:v>5.27</c:v>
                </c:pt>
                <c:pt idx="127">
                  <c:v>5.27</c:v>
                </c:pt>
                <c:pt idx="128">
                  <c:v>5.0999999999999996</c:v>
                </c:pt>
                <c:pt idx="129">
                  <c:v>5.27</c:v>
                </c:pt>
                <c:pt idx="130">
                  <c:v>5.01</c:v>
                </c:pt>
                <c:pt idx="131">
                  <c:v>5.36</c:v>
                </c:pt>
                <c:pt idx="132">
                  <c:v>5.27</c:v>
                </c:pt>
                <c:pt idx="133">
                  <c:v>5.54</c:v>
                </c:pt>
                <c:pt idx="134">
                  <c:v>5.54</c:v>
                </c:pt>
                <c:pt idx="135">
                  <c:v>5.54</c:v>
                </c:pt>
                <c:pt idx="136">
                  <c:v>5.54</c:v>
                </c:pt>
                <c:pt idx="137">
                  <c:v>5.62</c:v>
                </c:pt>
                <c:pt idx="138">
                  <c:v>5.89</c:v>
                </c:pt>
                <c:pt idx="139">
                  <c:v>5.89</c:v>
                </c:pt>
                <c:pt idx="140">
                  <c:v>5.89</c:v>
                </c:pt>
                <c:pt idx="141">
                  <c:v>6.24</c:v>
                </c:pt>
                <c:pt idx="142">
                  <c:v>6.15</c:v>
                </c:pt>
                <c:pt idx="143">
                  <c:v>5.98</c:v>
                </c:pt>
                <c:pt idx="144">
                  <c:v>6.24</c:v>
                </c:pt>
                <c:pt idx="145">
                  <c:v>5.98</c:v>
                </c:pt>
                <c:pt idx="146">
                  <c:v>5.89</c:v>
                </c:pt>
                <c:pt idx="147">
                  <c:v>5.8</c:v>
                </c:pt>
                <c:pt idx="148">
                  <c:v>5.89</c:v>
                </c:pt>
                <c:pt idx="149">
                  <c:v>6.24</c:v>
                </c:pt>
                <c:pt idx="150">
                  <c:v>6.15</c:v>
                </c:pt>
                <c:pt idx="151">
                  <c:v>6.15</c:v>
                </c:pt>
                <c:pt idx="152">
                  <c:v>6.24</c:v>
                </c:pt>
                <c:pt idx="153">
                  <c:v>6.15</c:v>
                </c:pt>
                <c:pt idx="154">
                  <c:v>5.98</c:v>
                </c:pt>
                <c:pt idx="155">
                  <c:v>5.98</c:v>
                </c:pt>
                <c:pt idx="156">
                  <c:v>6.42</c:v>
                </c:pt>
                <c:pt idx="157">
                  <c:v>6.33</c:v>
                </c:pt>
                <c:pt idx="158">
                  <c:v>6.42</c:v>
                </c:pt>
                <c:pt idx="159">
                  <c:v>6.5</c:v>
                </c:pt>
                <c:pt idx="160">
                  <c:v>6.42</c:v>
                </c:pt>
                <c:pt idx="161">
                  <c:v>6.5</c:v>
                </c:pt>
                <c:pt idx="162">
                  <c:v>6.5</c:v>
                </c:pt>
                <c:pt idx="163">
                  <c:v>6.5</c:v>
                </c:pt>
                <c:pt idx="164">
                  <c:v>6.68</c:v>
                </c:pt>
                <c:pt idx="165">
                  <c:v>6.59</c:v>
                </c:pt>
                <c:pt idx="166">
                  <c:v>6.86</c:v>
                </c:pt>
                <c:pt idx="167">
                  <c:v>6.94</c:v>
                </c:pt>
                <c:pt idx="168">
                  <c:v>7.03</c:v>
                </c:pt>
                <c:pt idx="169">
                  <c:v>7.12</c:v>
                </c:pt>
                <c:pt idx="170">
                  <c:v>6.94</c:v>
                </c:pt>
                <c:pt idx="171">
                  <c:v>6.94</c:v>
                </c:pt>
                <c:pt idx="172">
                  <c:v>6.94</c:v>
                </c:pt>
                <c:pt idx="173">
                  <c:v>7.12</c:v>
                </c:pt>
                <c:pt idx="174">
                  <c:v>7.12</c:v>
                </c:pt>
                <c:pt idx="175">
                  <c:v>7.29</c:v>
                </c:pt>
                <c:pt idx="176">
                  <c:v>7.21</c:v>
                </c:pt>
                <c:pt idx="177">
                  <c:v>7.47</c:v>
                </c:pt>
                <c:pt idx="178">
                  <c:v>7.47</c:v>
                </c:pt>
                <c:pt idx="179">
                  <c:v>7.47</c:v>
                </c:pt>
                <c:pt idx="180">
                  <c:v>7.56</c:v>
                </c:pt>
                <c:pt idx="181">
                  <c:v>7.56</c:v>
                </c:pt>
                <c:pt idx="182">
                  <c:v>7.65</c:v>
                </c:pt>
                <c:pt idx="183">
                  <c:v>7.65</c:v>
                </c:pt>
                <c:pt idx="184">
                  <c:v>7.56</c:v>
                </c:pt>
                <c:pt idx="185">
                  <c:v>8</c:v>
                </c:pt>
                <c:pt idx="186">
                  <c:v>7.73</c:v>
                </c:pt>
                <c:pt idx="187">
                  <c:v>7.82</c:v>
                </c:pt>
                <c:pt idx="188">
                  <c:v>8.09</c:v>
                </c:pt>
                <c:pt idx="189">
                  <c:v>7.91</c:v>
                </c:pt>
                <c:pt idx="190">
                  <c:v>8.09</c:v>
                </c:pt>
                <c:pt idx="191">
                  <c:v>8.17</c:v>
                </c:pt>
                <c:pt idx="192">
                  <c:v>8.17</c:v>
                </c:pt>
                <c:pt idx="193">
                  <c:v>8.35</c:v>
                </c:pt>
                <c:pt idx="194">
                  <c:v>8.44</c:v>
                </c:pt>
                <c:pt idx="195">
                  <c:v>8.6999999999999993</c:v>
                </c:pt>
                <c:pt idx="196">
                  <c:v>8.5299999999999994</c:v>
                </c:pt>
                <c:pt idx="197">
                  <c:v>8.44</c:v>
                </c:pt>
                <c:pt idx="198">
                  <c:v>8.6999999999999993</c:v>
                </c:pt>
                <c:pt idx="199">
                  <c:v>8.7899999999999991</c:v>
                </c:pt>
                <c:pt idx="200">
                  <c:v>8.8800000000000008</c:v>
                </c:pt>
                <c:pt idx="201">
                  <c:v>8.8800000000000008</c:v>
                </c:pt>
                <c:pt idx="202">
                  <c:v>8.8800000000000008</c:v>
                </c:pt>
                <c:pt idx="203">
                  <c:v>9.0500000000000007</c:v>
                </c:pt>
                <c:pt idx="204">
                  <c:v>9.0500000000000007</c:v>
                </c:pt>
                <c:pt idx="205">
                  <c:v>9.0500000000000007</c:v>
                </c:pt>
                <c:pt idx="206">
                  <c:v>9.0500000000000007</c:v>
                </c:pt>
                <c:pt idx="207">
                  <c:v>8.9600000000000009</c:v>
                </c:pt>
                <c:pt idx="208">
                  <c:v>9.32</c:v>
                </c:pt>
                <c:pt idx="209">
                  <c:v>9.32</c:v>
                </c:pt>
                <c:pt idx="210">
                  <c:v>9.23</c:v>
                </c:pt>
                <c:pt idx="211">
                  <c:v>9.49</c:v>
                </c:pt>
                <c:pt idx="212">
                  <c:v>9.58</c:v>
                </c:pt>
                <c:pt idx="213">
                  <c:v>9.58</c:v>
                </c:pt>
                <c:pt idx="214">
                  <c:v>9.58</c:v>
                </c:pt>
                <c:pt idx="215">
                  <c:v>9.58</c:v>
                </c:pt>
                <c:pt idx="216">
                  <c:v>9.93</c:v>
                </c:pt>
                <c:pt idx="217">
                  <c:v>9.58</c:v>
                </c:pt>
                <c:pt idx="218">
                  <c:v>9.67</c:v>
                </c:pt>
                <c:pt idx="219">
                  <c:v>9.76</c:v>
                </c:pt>
                <c:pt idx="220">
                  <c:v>10.11</c:v>
                </c:pt>
                <c:pt idx="221">
                  <c:v>9.93</c:v>
                </c:pt>
                <c:pt idx="222">
                  <c:v>10.199999999999999</c:v>
                </c:pt>
                <c:pt idx="223">
                  <c:v>10.11</c:v>
                </c:pt>
                <c:pt idx="224">
                  <c:v>10.199999999999999</c:v>
                </c:pt>
                <c:pt idx="225">
                  <c:v>10.55</c:v>
                </c:pt>
                <c:pt idx="226">
                  <c:v>10.199999999999999</c:v>
                </c:pt>
                <c:pt idx="227">
                  <c:v>10.55</c:v>
                </c:pt>
                <c:pt idx="228">
                  <c:v>10.46</c:v>
                </c:pt>
                <c:pt idx="229">
                  <c:v>10.37</c:v>
                </c:pt>
                <c:pt idx="230">
                  <c:v>10.55</c:v>
                </c:pt>
                <c:pt idx="231">
                  <c:v>10.55</c:v>
                </c:pt>
                <c:pt idx="232">
                  <c:v>10.63</c:v>
                </c:pt>
                <c:pt idx="233">
                  <c:v>10.63</c:v>
                </c:pt>
                <c:pt idx="234">
                  <c:v>10.81</c:v>
                </c:pt>
                <c:pt idx="235">
                  <c:v>10.72</c:v>
                </c:pt>
                <c:pt idx="236">
                  <c:v>10.72</c:v>
                </c:pt>
                <c:pt idx="237">
                  <c:v>10.9</c:v>
                </c:pt>
                <c:pt idx="238">
                  <c:v>10.72</c:v>
                </c:pt>
                <c:pt idx="239">
                  <c:v>11.16</c:v>
                </c:pt>
                <c:pt idx="240">
                  <c:v>11.07</c:v>
                </c:pt>
                <c:pt idx="241">
                  <c:v>11.34</c:v>
                </c:pt>
                <c:pt idx="242">
                  <c:v>11.25</c:v>
                </c:pt>
                <c:pt idx="243">
                  <c:v>11.16</c:v>
                </c:pt>
                <c:pt idx="244">
                  <c:v>11.07</c:v>
                </c:pt>
                <c:pt idx="245">
                  <c:v>11.43</c:v>
                </c:pt>
                <c:pt idx="246">
                  <c:v>11.43</c:v>
                </c:pt>
                <c:pt idx="247">
                  <c:v>11.43</c:v>
                </c:pt>
                <c:pt idx="248">
                  <c:v>11.51</c:v>
                </c:pt>
                <c:pt idx="249">
                  <c:v>11.51</c:v>
                </c:pt>
                <c:pt idx="250">
                  <c:v>11.51</c:v>
                </c:pt>
                <c:pt idx="251">
                  <c:v>11.51</c:v>
                </c:pt>
                <c:pt idx="252">
                  <c:v>11.87</c:v>
                </c:pt>
                <c:pt idx="253">
                  <c:v>11.95</c:v>
                </c:pt>
                <c:pt idx="254">
                  <c:v>12.22</c:v>
                </c:pt>
                <c:pt idx="255">
                  <c:v>12.04</c:v>
                </c:pt>
                <c:pt idx="256">
                  <c:v>11.6</c:v>
                </c:pt>
                <c:pt idx="257">
                  <c:v>12.22</c:v>
                </c:pt>
                <c:pt idx="258">
                  <c:v>12.22</c:v>
                </c:pt>
                <c:pt idx="259">
                  <c:v>12.48</c:v>
                </c:pt>
                <c:pt idx="260">
                  <c:v>12.57</c:v>
                </c:pt>
                <c:pt idx="261">
                  <c:v>12.3</c:v>
                </c:pt>
                <c:pt idx="262">
                  <c:v>12.57</c:v>
                </c:pt>
                <c:pt idx="263">
                  <c:v>12.66</c:v>
                </c:pt>
                <c:pt idx="264">
                  <c:v>12.66</c:v>
                </c:pt>
                <c:pt idx="265">
                  <c:v>12.92</c:v>
                </c:pt>
                <c:pt idx="266">
                  <c:v>12.92</c:v>
                </c:pt>
                <c:pt idx="267">
                  <c:v>12.57</c:v>
                </c:pt>
                <c:pt idx="268">
                  <c:v>12.83</c:v>
                </c:pt>
                <c:pt idx="269">
                  <c:v>13.01</c:v>
                </c:pt>
                <c:pt idx="270">
                  <c:v>13.01</c:v>
                </c:pt>
                <c:pt idx="271">
                  <c:v>13.27</c:v>
                </c:pt>
                <c:pt idx="272">
                  <c:v>13.27</c:v>
                </c:pt>
                <c:pt idx="273">
                  <c:v>13.36</c:v>
                </c:pt>
                <c:pt idx="274">
                  <c:v>13.36</c:v>
                </c:pt>
                <c:pt idx="275">
                  <c:v>13.36</c:v>
                </c:pt>
                <c:pt idx="276">
                  <c:v>13.27</c:v>
                </c:pt>
                <c:pt idx="277">
                  <c:v>13.36</c:v>
                </c:pt>
                <c:pt idx="278">
                  <c:v>13.89</c:v>
                </c:pt>
                <c:pt idx="279">
                  <c:v>13.71</c:v>
                </c:pt>
                <c:pt idx="280">
                  <c:v>14.33</c:v>
                </c:pt>
                <c:pt idx="281">
                  <c:v>13.89</c:v>
                </c:pt>
                <c:pt idx="282">
                  <c:v>14.24</c:v>
                </c:pt>
                <c:pt idx="283">
                  <c:v>14.15</c:v>
                </c:pt>
                <c:pt idx="284">
                  <c:v>14.59</c:v>
                </c:pt>
                <c:pt idx="285">
                  <c:v>14.5</c:v>
                </c:pt>
                <c:pt idx="286">
                  <c:v>14.59</c:v>
                </c:pt>
                <c:pt idx="287">
                  <c:v>14.5</c:v>
                </c:pt>
                <c:pt idx="288">
                  <c:v>14.59</c:v>
                </c:pt>
                <c:pt idx="289">
                  <c:v>14.85</c:v>
                </c:pt>
                <c:pt idx="290">
                  <c:v>15.03</c:v>
                </c:pt>
                <c:pt idx="291">
                  <c:v>15.12</c:v>
                </c:pt>
                <c:pt idx="292">
                  <c:v>15.12</c:v>
                </c:pt>
                <c:pt idx="293">
                  <c:v>15.12</c:v>
                </c:pt>
                <c:pt idx="294">
                  <c:v>15.21</c:v>
                </c:pt>
                <c:pt idx="295">
                  <c:v>15.21</c:v>
                </c:pt>
                <c:pt idx="296">
                  <c:v>15.56</c:v>
                </c:pt>
                <c:pt idx="297">
                  <c:v>15.56</c:v>
                </c:pt>
                <c:pt idx="298">
                  <c:v>15.73</c:v>
                </c:pt>
                <c:pt idx="299">
                  <c:v>15.56</c:v>
                </c:pt>
                <c:pt idx="300">
                  <c:v>15.64</c:v>
                </c:pt>
                <c:pt idx="301">
                  <c:v>16</c:v>
                </c:pt>
                <c:pt idx="302">
                  <c:v>16.170000000000002</c:v>
                </c:pt>
                <c:pt idx="303">
                  <c:v>16.170000000000002</c:v>
                </c:pt>
                <c:pt idx="304">
                  <c:v>16.350000000000001</c:v>
                </c:pt>
                <c:pt idx="305">
                  <c:v>16.170000000000002</c:v>
                </c:pt>
                <c:pt idx="306">
                  <c:v>16.170000000000002</c:v>
                </c:pt>
                <c:pt idx="307">
                  <c:v>16.52</c:v>
                </c:pt>
                <c:pt idx="308">
                  <c:v>16.52</c:v>
                </c:pt>
                <c:pt idx="309">
                  <c:v>16.52</c:v>
                </c:pt>
                <c:pt idx="310">
                  <c:v>16.61</c:v>
                </c:pt>
                <c:pt idx="311">
                  <c:v>16.88</c:v>
                </c:pt>
                <c:pt idx="312">
                  <c:v>16.88</c:v>
                </c:pt>
                <c:pt idx="313">
                  <c:v>16.96</c:v>
                </c:pt>
                <c:pt idx="314">
                  <c:v>17.14</c:v>
                </c:pt>
                <c:pt idx="315">
                  <c:v>17.23</c:v>
                </c:pt>
                <c:pt idx="316">
                  <c:v>17.23</c:v>
                </c:pt>
                <c:pt idx="317">
                  <c:v>17.309999999999999</c:v>
                </c:pt>
                <c:pt idx="318">
                  <c:v>17.399999999999999</c:v>
                </c:pt>
                <c:pt idx="319">
                  <c:v>17.489999999999998</c:v>
                </c:pt>
                <c:pt idx="320">
                  <c:v>17.93</c:v>
                </c:pt>
                <c:pt idx="321">
                  <c:v>18.28</c:v>
                </c:pt>
                <c:pt idx="322">
                  <c:v>18.02</c:v>
                </c:pt>
                <c:pt idx="323">
                  <c:v>18.37</c:v>
                </c:pt>
                <c:pt idx="324">
                  <c:v>18.28</c:v>
                </c:pt>
                <c:pt idx="325">
                  <c:v>18.63</c:v>
                </c:pt>
                <c:pt idx="326">
                  <c:v>18.54</c:v>
                </c:pt>
                <c:pt idx="327">
                  <c:v>18.63</c:v>
                </c:pt>
                <c:pt idx="328">
                  <c:v>18.63</c:v>
                </c:pt>
                <c:pt idx="329">
                  <c:v>18.72</c:v>
                </c:pt>
                <c:pt idx="330">
                  <c:v>18.98</c:v>
                </c:pt>
                <c:pt idx="331">
                  <c:v>18.98</c:v>
                </c:pt>
                <c:pt idx="332">
                  <c:v>19.16</c:v>
                </c:pt>
                <c:pt idx="333">
                  <c:v>19.34</c:v>
                </c:pt>
                <c:pt idx="334">
                  <c:v>19.600000000000001</c:v>
                </c:pt>
                <c:pt idx="335">
                  <c:v>19.34</c:v>
                </c:pt>
                <c:pt idx="336">
                  <c:v>19.34</c:v>
                </c:pt>
                <c:pt idx="337">
                  <c:v>19.420000000000002</c:v>
                </c:pt>
                <c:pt idx="338">
                  <c:v>19.690000000000001</c:v>
                </c:pt>
                <c:pt idx="339">
                  <c:v>19.690000000000001</c:v>
                </c:pt>
                <c:pt idx="340">
                  <c:v>19.690000000000001</c:v>
                </c:pt>
                <c:pt idx="341">
                  <c:v>20.04</c:v>
                </c:pt>
                <c:pt idx="342">
                  <c:v>20.04</c:v>
                </c:pt>
                <c:pt idx="343">
                  <c:v>19.95</c:v>
                </c:pt>
                <c:pt idx="344">
                  <c:v>20.39</c:v>
                </c:pt>
                <c:pt idx="345">
                  <c:v>20.65</c:v>
                </c:pt>
                <c:pt idx="346">
                  <c:v>20.48</c:v>
                </c:pt>
                <c:pt idx="347">
                  <c:v>20.74</c:v>
                </c:pt>
                <c:pt idx="348">
                  <c:v>20.83</c:v>
                </c:pt>
                <c:pt idx="349">
                  <c:v>20.83</c:v>
                </c:pt>
                <c:pt idx="350">
                  <c:v>20.57</c:v>
                </c:pt>
                <c:pt idx="351">
                  <c:v>21.18</c:v>
                </c:pt>
                <c:pt idx="352">
                  <c:v>20.83</c:v>
                </c:pt>
                <c:pt idx="353">
                  <c:v>21.18</c:v>
                </c:pt>
                <c:pt idx="354">
                  <c:v>21.45</c:v>
                </c:pt>
                <c:pt idx="355">
                  <c:v>21.45</c:v>
                </c:pt>
                <c:pt idx="356">
                  <c:v>21.88</c:v>
                </c:pt>
                <c:pt idx="357">
                  <c:v>21.45</c:v>
                </c:pt>
                <c:pt idx="358">
                  <c:v>21.62</c:v>
                </c:pt>
                <c:pt idx="359">
                  <c:v>21.97</c:v>
                </c:pt>
                <c:pt idx="360">
                  <c:v>21.88</c:v>
                </c:pt>
                <c:pt idx="361">
                  <c:v>21.97</c:v>
                </c:pt>
                <c:pt idx="362">
                  <c:v>21.62</c:v>
                </c:pt>
                <c:pt idx="363">
                  <c:v>21.97</c:v>
                </c:pt>
                <c:pt idx="364">
                  <c:v>22.15</c:v>
                </c:pt>
                <c:pt idx="365">
                  <c:v>22.24</c:v>
                </c:pt>
                <c:pt idx="366">
                  <c:v>22.41</c:v>
                </c:pt>
                <c:pt idx="367">
                  <c:v>22.32</c:v>
                </c:pt>
                <c:pt idx="368">
                  <c:v>21.97</c:v>
                </c:pt>
                <c:pt idx="369">
                  <c:v>22.59</c:v>
                </c:pt>
                <c:pt idx="370">
                  <c:v>23.03</c:v>
                </c:pt>
                <c:pt idx="371">
                  <c:v>22.68</c:v>
                </c:pt>
                <c:pt idx="372">
                  <c:v>23.47</c:v>
                </c:pt>
                <c:pt idx="373">
                  <c:v>23.12</c:v>
                </c:pt>
                <c:pt idx="374">
                  <c:v>23.47</c:v>
                </c:pt>
                <c:pt idx="375">
                  <c:v>23.47</c:v>
                </c:pt>
                <c:pt idx="376">
                  <c:v>23.47</c:v>
                </c:pt>
                <c:pt idx="377">
                  <c:v>23.91</c:v>
                </c:pt>
                <c:pt idx="378">
                  <c:v>23.38</c:v>
                </c:pt>
                <c:pt idx="379">
                  <c:v>23.47</c:v>
                </c:pt>
                <c:pt idx="380">
                  <c:v>23.82</c:v>
                </c:pt>
                <c:pt idx="381">
                  <c:v>23.64</c:v>
                </c:pt>
                <c:pt idx="382">
                  <c:v>23.91</c:v>
                </c:pt>
                <c:pt idx="383">
                  <c:v>23.91</c:v>
                </c:pt>
                <c:pt idx="384">
                  <c:v>24.52</c:v>
                </c:pt>
                <c:pt idx="385">
                  <c:v>24.26</c:v>
                </c:pt>
                <c:pt idx="386">
                  <c:v>24.43</c:v>
                </c:pt>
                <c:pt idx="387">
                  <c:v>24.35</c:v>
                </c:pt>
                <c:pt idx="388">
                  <c:v>24.79</c:v>
                </c:pt>
                <c:pt idx="389">
                  <c:v>24.79</c:v>
                </c:pt>
                <c:pt idx="390">
                  <c:v>24.79</c:v>
                </c:pt>
                <c:pt idx="391">
                  <c:v>25.66</c:v>
                </c:pt>
                <c:pt idx="392">
                  <c:v>25.22</c:v>
                </c:pt>
                <c:pt idx="393">
                  <c:v>25.22</c:v>
                </c:pt>
                <c:pt idx="394">
                  <c:v>25.22</c:v>
                </c:pt>
                <c:pt idx="395">
                  <c:v>25.75</c:v>
                </c:pt>
                <c:pt idx="396">
                  <c:v>26.1</c:v>
                </c:pt>
                <c:pt idx="397">
                  <c:v>25.93</c:v>
                </c:pt>
                <c:pt idx="398">
                  <c:v>25.75</c:v>
                </c:pt>
                <c:pt idx="399">
                  <c:v>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D-0F41-903D-A87A4BE655AD}"/>
            </c:ext>
          </c:extLst>
        </c:ser>
        <c:ser>
          <c:idx val="1"/>
          <c:order val="1"/>
          <c:tx>
            <c:v>Q1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stiffness!$G$1:$G$15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ED-0F41-903D-A87A4BE655AD}"/>
            </c:ext>
          </c:extLst>
        </c:ser>
        <c:ser>
          <c:idx val="2"/>
          <c:order val="2"/>
          <c:tx>
            <c:v>Q2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stiffness!$F$1:$F$15</c:f>
              <c:numCache>
                <c:formatCode>General</c:formatCode>
                <c:ptCount val="15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ED-0F41-903D-A87A4BE655AD}"/>
            </c:ext>
          </c:extLst>
        </c:ser>
        <c:ser>
          <c:idx val="3"/>
          <c:order val="3"/>
          <c:tx>
            <c:v>Q3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stiffness!$I$1:$I$15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ED-0F41-903D-A87A4BE655AD}"/>
            </c:ext>
          </c:extLst>
        </c:ser>
        <c:ser>
          <c:idx val="4"/>
          <c:order val="4"/>
          <c:tx>
            <c:v>Min</c:v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stiffness!$J$1:$J$15</c:f>
              <c:numCache>
                <c:formatCode>General</c:formatCode>
                <c:ptCount val="15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0.94</c:v>
                </c:pt>
                <c:pt idx="6">
                  <c:v>0.94</c:v>
                </c:pt>
                <c:pt idx="7">
                  <c:v>0.94</c:v>
                </c:pt>
                <c:pt idx="8">
                  <c:v>0.94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ED-0F41-903D-A87A4BE655AD}"/>
            </c:ext>
          </c:extLst>
        </c:ser>
        <c:ser>
          <c:idx val="5"/>
          <c:order val="5"/>
          <c:tx>
            <c:v>Max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stiffness!$H$1:$H$15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stiffness!$K$1:$K$15</c:f>
              <c:numCache>
                <c:formatCode>General</c:formatCode>
                <c:ptCount val="15"/>
                <c:pt idx="0">
                  <c:v>13.98</c:v>
                </c:pt>
                <c:pt idx="1">
                  <c:v>13.98</c:v>
                </c:pt>
                <c:pt idx="2">
                  <c:v>13.98</c:v>
                </c:pt>
                <c:pt idx="3">
                  <c:v>13.98</c:v>
                </c:pt>
                <c:pt idx="4">
                  <c:v>13.98</c:v>
                </c:pt>
                <c:pt idx="5">
                  <c:v>13.98</c:v>
                </c:pt>
                <c:pt idx="6">
                  <c:v>13.98</c:v>
                </c:pt>
                <c:pt idx="7">
                  <c:v>13.98</c:v>
                </c:pt>
                <c:pt idx="8">
                  <c:v>13.98</c:v>
                </c:pt>
                <c:pt idx="9">
                  <c:v>13.98</c:v>
                </c:pt>
                <c:pt idx="10">
                  <c:v>13.98</c:v>
                </c:pt>
                <c:pt idx="11">
                  <c:v>13.98</c:v>
                </c:pt>
                <c:pt idx="12">
                  <c:v>13.98</c:v>
                </c:pt>
                <c:pt idx="13">
                  <c:v>13.98</c:v>
                </c:pt>
                <c:pt idx="14">
                  <c:v>13.98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ED-0F41-903D-A87A4BE6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695663"/>
        <c:axId val="1792254959"/>
      </c:scatterChart>
      <c:valAx>
        <c:axId val="1267695663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Skin Indentation</a:t>
                </a:r>
                <a:r>
                  <a:rPr lang="en-US" baseline="0"/>
                  <a:t> </a:t>
                </a:r>
                <a:r>
                  <a:rPr lang="en-US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92254959"/>
        <c:crosses val="autoZero"/>
        <c:crossBetween val="midCat"/>
      </c:valAx>
      <c:valAx>
        <c:axId val="179225495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6769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4</xdr:row>
      <xdr:rowOff>139700</xdr:rowOff>
    </xdr:from>
    <xdr:to>
      <xdr:col>16</xdr:col>
      <xdr:colOff>95250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064A8-4A8D-C606-D182-665A2A3B3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457658</xdr:colOff>
      <xdr:row>19</xdr:row>
      <xdr:rowOff>102973</xdr:rowOff>
    </xdr:from>
    <xdr:to>
      <xdr:col>16</xdr:col>
      <xdr:colOff>76658</xdr:colOff>
      <xdr:row>33</xdr:row>
      <xdr:rowOff>1373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1E45F3-B7F8-9942-B206-B62E4DE44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80092</xdr:colOff>
      <xdr:row>26</xdr:row>
      <xdr:rowOff>148739</xdr:rowOff>
    </xdr:from>
    <xdr:to>
      <xdr:col>22</xdr:col>
      <xdr:colOff>522876</xdr:colOff>
      <xdr:row>40</xdr:row>
      <xdr:rowOff>47139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723C253-2A7E-804D-EB55-19EE39545CBB}"/>
            </a:ext>
          </a:extLst>
        </xdr:cNvPr>
        <xdr:cNvGrpSpPr/>
      </xdr:nvGrpSpPr>
      <xdr:grpSpPr>
        <a:xfrm>
          <a:off x="12402524" y="5503334"/>
          <a:ext cx="4561703" cy="2781643"/>
          <a:chOff x="12288109" y="4004505"/>
          <a:chExt cx="4561703" cy="2781643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61C1ECAC-1757-4348-AF09-B0787CDA8046}"/>
              </a:ext>
            </a:extLst>
          </xdr:cNvPr>
          <xdr:cNvGraphicFramePr>
            <a:graphicFrameLocks/>
          </xdr:cNvGraphicFramePr>
        </xdr:nvGraphicFramePr>
        <xdr:xfrm>
          <a:off x="12288109" y="4004505"/>
          <a:ext cx="4561703" cy="27816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5664E48-E93D-3440-B413-92C5675DDD02}"/>
              </a:ext>
            </a:extLst>
          </xdr:cNvPr>
          <xdr:cNvSpPr txBox="1"/>
        </xdr:nvSpPr>
        <xdr:spPr>
          <a:xfrm>
            <a:off x="12848739" y="4679550"/>
            <a:ext cx="1171988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 = 7.46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6F9F2A5B-D4FB-7442-99E9-E43449003FEE}"/>
              </a:ext>
            </a:extLst>
          </xdr:cNvPr>
          <xdr:cNvSpPr txBox="1"/>
        </xdr:nvSpPr>
        <xdr:spPr>
          <a:xfrm>
            <a:off x="12840958" y="5049338"/>
            <a:ext cx="837024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 = 6.59</a:t>
            </a:r>
          </a:p>
        </xdr:txBody>
      </xdr:sp>
    </xdr:grpSp>
    <xdr:clientData/>
  </xdr:twoCellAnchor>
  <xdr:twoCellAnchor>
    <xdr:from>
      <xdr:col>20</xdr:col>
      <xdr:colOff>457657</xdr:colOff>
      <xdr:row>6</xdr:row>
      <xdr:rowOff>57207</xdr:rowOff>
    </xdr:from>
    <xdr:to>
      <xdr:col>26</xdr:col>
      <xdr:colOff>76658</xdr:colOff>
      <xdr:row>19</xdr:row>
      <xdr:rowOff>161553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A25BBB5-A9F8-7A46-B39C-2F85C3E64FAB}"/>
            </a:ext>
          </a:extLst>
        </xdr:cNvPr>
        <xdr:cNvGrpSpPr/>
      </xdr:nvGrpSpPr>
      <xdr:grpSpPr>
        <a:xfrm>
          <a:off x="15251441" y="1292883"/>
          <a:ext cx="4561703" cy="2781643"/>
          <a:chOff x="12288109" y="4004505"/>
          <a:chExt cx="4561703" cy="2781643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8431CA9C-9D1E-1C39-751D-B77AE688556E}"/>
              </a:ext>
            </a:extLst>
          </xdr:cNvPr>
          <xdr:cNvGraphicFramePr>
            <a:graphicFrameLocks/>
          </xdr:cNvGraphicFramePr>
        </xdr:nvGraphicFramePr>
        <xdr:xfrm>
          <a:off x="12288109" y="4004505"/>
          <a:ext cx="4561703" cy="27816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D14F5931-AF69-CD05-8505-F9C848529BBF}"/>
              </a:ext>
            </a:extLst>
          </xdr:cNvPr>
          <xdr:cNvSpPr txBox="1"/>
        </xdr:nvSpPr>
        <xdr:spPr>
          <a:xfrm>
            <a:off x="12848739" y="4679550"/>
            <a:ext cx="776238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BB0610DD-3BAA-3223-C5A5-EC0AC30FF2CD}"/>
              </a:ext>
            </a:extLst>
          </xdr:cNvPr>
          <xdr:cNvSpPr txBox="1"/>
        </xdr:nvSpPr>
        <xdr:spPr>
          <a:xfrm>
            <a:off x="12840958" y="5049338"/>
            <a:ext cx="441275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</a:t>
            </a:r>
          </a:p>
        </xdr:txBody>
      </xdr:sp>
    </xdr:grpSp>
    <xdr:clientData/>
  </xdr:twoCellAnchor>
  <xdr:twoCellAnchor>
    <xdr:from>
      <xdr:col>11</xdr:col>
      <xdr:colOff>219675</xdr:colOff>
      <xdr:row>40</xdr:row>
      <xdr:rowOff>127229</xdr:rowOff>
    </xdr:from>
    <xdr:to>
      <xdr:col>16</xdr:col>
      <xdr:colOff>672756</xdr:colOff>
      <xdr:row>53</xdr:row>
      <xdr:rowOff>193132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71496A2-74A2-553A-6997-DA8CC6703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93820</xdr:colOff>
      <xdr:row>41</xdr:row>
      <xdr:rowOff>24257</xdr:rowOff>
    </xdr:from>
    <xdr:to>
      <xdr:col>22</xdr:col>
      <xdr:colOff>546901</xdr:colOff>
      <xdr:row>54</xdr:row>
      <xdr:rowOff>90160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39AEC7-BE1E-2AB5-8F78-26861471E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82377</xdr:colOff>
      <xdr:row>58</xdr:row>
      <xdr:rowOff>127229</xdr:rowOff>
    </xdr:from>
    <xdr:to>
      <xdr:col>16</xdr:col>
      <xdr:colOff>535458</xdr:colOff>
      <xdr:row>71</xdr:row>
      <xdr:rowOff>193132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09131DE-791C-CD2C-8C89-4A6707CAE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3</xdr:row>
      <xdr:rowOff>165100</xdr:rowOff>
    </xdr:from>
    <xdr:to>
      <xdr:col>15</xdr:col>
      <xdr:colOff>654050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7CD070-167F-739A-2334-6215B41DE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241300</xdr:colOff>
      <xdr:row>18</xdr:row>
      <xdr:rowOff>177800</xdr:rowOff>
    </xdr:from>
    <xdr:to>
      <xdr:col>15</xdr:col>
      <xdr:colOff>685800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AB5FA6-A094-C348-A7A2-A845B1362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820581</xdr:colOff>
      <xdr:row>21</xdr:row>
      <xdr:rowOff>63500</xdr:rowOff>
    </xdr:from>
    <xdr:to>
      <xdr:col>12</xdr:col>
      <xdr:colOff>341569</xdr:colOff>
      <xdr:row>23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48F9E01-A961-A847-B790-35C6C305769E}"/>
            </a:ext>
          </a:extLst>
        </xdr:cNvPr>
        <xdr:cNvSpPr txBox="1"/>
      </xdr:nvSpPr>
      <xdr:spPr>
        <a:xfrm>
          <a:off x="7462681" y="43307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10</xdr:col>
      <xdr:colOff>812800</xdr:colOff>
      <xdr:row>23</xdr:row>
      <xdr:rowOff>153888</xdr:rowOff>
    </xdr:from>
    <xdr:to>
      <xdr:col>11</xdr:col>
      <xdr:colOff>824324</xdr:colOff>
      <xdr:row>25</xdr:row>
      <xdr:rowOff>139700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7517D3-031B-9441-89CA-B0624DEF0459}"/>
            </a:ext>
          </a:extLst>
        </xdr:cNvPr>
        <xdr:cNvSpPr txBox="1"/>
      </xdr:nvSpPr>
      <xdr:spPr>
        <a:xfrm>
          <a:off x="7454900" y="48274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9.77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463550</xdr:colOff>
      <xdr:row>6</xdr:row>
      <xdr:rowOff>114300</xdr:rowOff>
    </xdr:from>
    <xdr:to>
      <xdr:col>16</xdr:col>
      <xdr:colOff>82550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34DFF-54FE-C2A1-3916-2ED18C38C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285594</xdr:colOff>
      <xdr:row>8</xdr:row>
      <xdr:rowOff>52916</xdr:rowOff>
    </xdr:from>
    <xdr:to>
      <xdr:col>12</xdr:col>
      <xdr:colOff>637374</xdr:colOff>
      <xdr:row>10</xdr:row>
      <xdr:rowOff>75141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27BD82-2EE7-4446-B781-E71E259926B7}"/>
            </a:ext>
          </a:extLst>
        </xdr:cNvPr>
        <xdr:cNvSpPr txBox="1"/>
      </xdr:nvSpPr>
      <xdr:spPr>
        <a:xfrm>
          <a:off x="7469032" y="1640416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=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4.2</a:t>
          </a:r>
        </a:p>
      </xdr:txBody>
    </xdr:sp>
    <xdr:clientData/>
  </xdr:twoCellAnchor>
  <xdr:twoCellAnchor>
    <xdr:from>
      <xdr:col>11</xdr:col>
      <xdr:colOff>277812</xdr:colOff>
      <xdr:row>10</xdr:row>
      <xdr:rowOff>179288</xdr:rowOff>
    </xdr:from>
    <xdr:to>
      <xdr:col>12</xdr:col>
      <xdr:colOff>701145</xdr:colOff>
      <xdr:row>12</xdr:row>
      <xdr:rowOff>174625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23EFF5-A559-904F-A0A2-3BDC4055459E}"/>
            </a:ext>
          </a:extLst>
        </xdr:cNvPr>
        <xdr:cNvSpPr txBox="1"/>
      </xdr:nvSpPr>
      <xdr:spPr>
        <a:xfrm>
          <a:off x="7461250" y="2163663"/>
          <a:ext cx="1243541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PSE= 3.44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143933</xdr:colOff>
      <xdr:row>3</xdr:row>
      <xdr:rowOff>112184</xdr:rowOff>
    </xdr:from>
    <xdr:to>
      <xdr:col>18</xdr:col>
      <xdr:colOff>785283</xdr:colOff>
      <xdr:row>19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58060-255A-82C1-3702-113EB6F2B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139700</xdr:colOff>
      <xdr:row>11</xdr:row>
      <xdr:rowOff>50800</xdr:rowOff>
    </xdr:from>
    <xdr:to>
      <xdr:col>18</xdr:col>
      <xdr:colOff>584200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9423D-AFD9-617F-B4AF-95C6B654A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807881</xdr:colOff>
      <xdr:row>13</xdr:row>
      <xdr:rowOff>76200</xdr:rowOff>
    </xdr:from>
    <xdr:to>
      <xdr:col>15</xdr:col>
      <xdr:colOff>328869</xdr:colOff>
      <xdr:row>15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5F5C69-FBFE-894E-BC64-1991291F6CE4}"/>
            </a:ext>
          </a:extLst>
        </xdr:cNvPr>
        <xdr:cNvSpPr txBox="1"/>
      </xdr:nvSpPr>
      <xdr:spPr>
        <a:xfrm>
          <a:off x="6891181" y="27178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13</xdr:col>
      <xdr:colOff>774700</xdr:colOff>
      <xdr:row>15</xdr:row>
      <xdr:rowOff>179288</xdr:rowOff>
    </xdr:from>
    <xdr:to>
      <xdr:col>14</xdr:col>
      <xdr:colOff>786224</xdr:colOff>
      <xdr:row>17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C9770A4-021E-E845-A147-413E284A78BB}"/>
            </a:ext>
          </a:extLst>
        </xdr:cNvPr>
        <xdr:cNvSpPr txBox="1"/>
      </xdr:nvSpPr>
      <xdr:spPr>
        <a:xfrm>
          <a:off x="6858000" y="32272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10.30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10</xdr:row>
      <xdr:rowOff>127000</xdr:rowOff>
    </xdr:from>
    <xdr:to>
      <xdr:col>15</xdr:col>
      <xdr:colOff>482600</xdr:colOff>
      <xdr:row>24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AB01E-D07F-259D-850C-3DAE72DAD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617381</xdr:colOff>
      <xdr:row>16</xdr:row>
      <xdr:rowOff>0</xdr:rowOff>
    </xdr:from>
    <xdr:to>
      <xdr:col>12</xdr:col>
      <xdr:colOff>138369</xdr:colOff>
      <xdr:row>18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85C80D-7396-0F46-B0C7-AA3E78CC8BA2}"/>
            </a:ext>
          </a:extLst>
        </xdr:cNvPr>
        <xdr:cNvSpPr txBox="1"/>
      </xdr:nvSpPr>
      <xdr:spPr>
        <a:xfrm>
          <a:off x="7195981" y="32512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10</xdr:col>
      <xdr:colOff>635000</xdr:colOff>
      <xdr:row>14</xdr:row>
      <xdr:rowOff>26888</xdr:rowOff>
    </xdr:from>
    <xdr:to>
      <xdr:col>11</xdr:col>
      <xdr:colOff>646524</xdr:colOff>
      <xdr:row>16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8DB2C0-C23F-7340-BFF7-651AD369D579}"/>
            </a:ext>
          </a:extLst>
        </xdr:cNvPr>
        <xdr:cNvSpPr txBox="1"/>
      </xdr:nvSpPr>
      <xdr:spPr>
        <a:xfrm>
          <a:off x="7213600" y="28716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11.49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24</xdr:row>
      <xdr:rowOff>189012</xdr:rowOff>
    </xdr:from>
    <xdr:to>
      <xdr:col>12</xdr:col>
      <xdr:colOff>727488</xdr:colOff>
      <xdr:row>26</xdr:row>
      <xdr:rowOff>201712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096EE4-673B-3048-874D-567C2C530C8E}"/>
            </a:ext>
          </a:extLst>
        </xdr:cNvPr>
        <xdr:cNvSpPr txBox="1"/>
      </xdr:nvSpPr>
      <xdr:spPr>
        <a:xfrm>
          <a:off x="7785100" y="5065812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11</xdr:col>
      <xdr:colOff>462119</xdr:colOff>
      <xdr:row>22</xdr:row>
      <xdr:rowOff>152400</xdr:rowOff>
    </xdr:from>
    <xdr:to>
      <xdr:col>12</xdr:col>
      <xdr:colOff>473643</xdr:colOff>
      <xdr:row>24</xdr:row>
      <xdr:rowOff>138212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8BEFFD-6F57-F64F-8C5A-0B8CDD50A00D}"/>
            </a:ext>
          </a:extLst>
        </xdr:cNvPr>
        <xdr:cNvSpPr txBox="1"/>
      </xdr:nvSpPr>
      <xdr:spPr>
        <a:xfrm>
          <a:off x="7866219" y="4622800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10.22</a:t>
          </a:r>
        </a:p>
      </xdr:txBody>
    </xdr:sp>
    <xdr:clientData/>
  </xdr:twoCellAnchor>
  <xdr:twoCellAnchor>
    <xdr:from>
      <xdr:col>10</xdr:col>
      <xdr:colOff>533400</xdr:colOff>
      <xdr:row>7</xdr:row>
      <xdr:rowOff>177800</xdr:rowOff>
    </xdr:from>
    <xdr:to>
      <xdr:col>16</xdr:col>
      <xdr:colOff>152400</xdr:colOff>
      <xdr:row>21</xdr:row>
      <xdr:rowOff>76200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02B051A-174B-9BCB-D418-A7FE3792087B}"/>
            </a:ext>
          </a:extLst>
        </xdr:cNvPr>
        <xdr:cNvGrpSpPr/>
      </xdr:nvGrpSpPr>
      <xdr:grpSpPr>
        <a:xfrm>
          <a:off x="7118585" y="1577152"/>
          <a:ext cx="4557889" cy="2697104"/>
          <a:chOff x="7118585" y="1577152"/>
          <a:chExt cx="4557889" cy="269710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CC7F5AF-2115-EAD7-7A8D-AE1299BA519D}"/>
              </a:ext>
            </a:extLst>
          </xdr:cNvPr>
          <xdr:cNvGraphicFramePr/>
        </xdr:nvGraphicFramePr>
        <xdr:xfrm>
          <a:off x="7118585" y="1577152"/>
          <a:ext cx="4557889" cy="26971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E8428C2-EB34-B94D-BCCE-C0BDC71E053B}"/>
              </a:ext>
            </a:extLst>
          </xdr:cNvPr>
          <xdr:cNvSpPr txBox="1"/>
        </xdr:nvSpPr>
        <xdr:spPr>
          <a:xfrm>
            <a:off x="10328133" y="2996859"/>
            <a:ext cx="1166483" cy="4045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10.72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10FD141-2FAF-6C4A-8FC0-7E6D319B3A33}"/>
              </a:ext>
            </a:extLst>
          </xdr:cNvPr>
          <xdr:cNvSpPr txBox="1"/>
        </xdr:nvSpPr>
        <xdr:spPr>
          <a:xfrm>
            <a:off x="10327413" y="3187039"/>
            <a:ext cx="1166483" cy="4045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11.38</a:t>
            </a:r>
          </a:p>
          <a:p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10.22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7</xdr:row>
      <xdr:rowOff>139700</xdr:rowOff>
    </xdr:from>
    <xdr:to>
      <xdr:col>12</xdr:col>
      <xdr:colOff>355600</xdr:colOff>
      <xdr:row>21</xdr:row>
      <xdr:rowOff>38100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6933C35-F7B5-1EC2-7CC9-40D5FA57E5EF}"/>
            </a:ext>
          </a:extLst>
        </xdr:cNvPr>
        <xdr:cNvGrpSpPr/>
      </xdr:nvGrpSpPr>
      <xdr:grpSpPr>
        <a:xfrm>
          <a:off x="4518486" y="1583375"/>
          <a:ext cx="5736601" cy="2785751"/>
          <a:chOff x="6223000" y="2286000"/>
          <a:chExt cx="5740400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2043512-3124-A634-4D26-9C1668124C9C}"/>
              </a:ext>
            </a:extLst>
          </xdr:cNvPr>
          <xdr:cNvGraphicFramePr/>
        </xdr:nvGraphicFramePr>
        <xdr:xfrm>
          <a:off x="6223000" y="2286000"/>
          <a:ext cx="5740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549CB409-95A3-A816-9CA2-372F5004F3FE}"/>
              </a:ext>
            </a:extLst>
          </xdr:cNvPr>
          <xdr:cNvCxnSpPr/>
        </xdr:nvCxnSpPr>
        <xdr:spPr>
          <a:xfrm>
            <a:off x="8206846" y="264821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A3F737A6-EA50-274A-97EF-F7F83A9396AB}"/>
              </a:ext>
            </a:extLst>
          </xdr:cNvPr>
          <xdr:cNvCxnSpPr/>
        </xdr:nvCxnSpPr>
        <xdr:spPr>
          <a:xfrm>
            <a:off x="10048611" y="264186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787400</xdr:colOff>
      <xdr:row>37</xdr:row>
      <xdr:rowOff>101600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E331B1E-1532-B341-BE0F-F461F54CB50E}"/>
            </a:ext>
          </a:extLst>
        </xdr:cNvPr>
        <xdr:cNvGrpSpPr/>
      </xdr:nvGrpSpPr>
      <xdr:grpSpPr>
        <a:xfrm>
          <a:off x="4124786" y="4949744"/>
          <a:ext cx="5737144" cy="2782711"/>
          <a:chOff x="6223000" y="2286000"/>
          <a:chExt cx="5740400" cy="274320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88B9FF1C-2779-B5F5-DCB0-F703473909B2}"/>
              </a:ext>
            </a:extLst>
          </xdr:cNvPr>
          <xdr:cNvGraphicFramePr/>
        </xdr:nvGraphicFramePr>
        <xdr:xfrm>
          <a:off x="6223000" y="2286000"/>
          <a:ext cx="5740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793AA684-9CA8-4159-36E3-2EEFF08D6B8A}"/>
              </a:ext>
            </a:extLst>
          </xdr:cNvPr>
          <xdr:cNvCxnSpPr/>
        </xdr:nvCxnSpPr>
        <xdr:spPr>
          <a:xfrm>
            <a:off x="8206846" y="264821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EFE5D7A-7ADF-B639-67DD-C9ED9B70AE24}"/>
              </a:ext>
            </a:extLst>
          </xdr:cNvPr>
          <xdr:cNvCxnSpPr/>
        </xdr:nvCxnSpPr>
        <xdr:spPr>
          <a:xfrm>
            <a:off x="10048611" y="264186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469900</xdr:colOff>
      <xdr:row>5</xdr:row>
      <xdr:rowOff>139700</xdr:rowOff>
    </xdr:from>
    <xdr:to>
      <xdr:col>16</xdr:col>
      <xdr:colOff>88900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49A72F-CFA8-106C-3F75-919181396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343524</xdr:colOff>
      <xdr:row>4</xdr:row>
      <xdr:rowOff>135328</xdr:rowOff>
    </xdr:from>
    <xdr:to>
      <xdr:col>15</xdr:col>
      <xdr:colOff>773913</xdr:colOff>
      <xdr:row>17</xdr:row>
      <xdr:rowOff>190832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A3EE29D-92BC-4B62-C65E-5A24D3C2A663}"/>
            </a:ext>
          </a:extLst>
        </xdr:cNvPr>
        <xdr:cNvGrpSpPr/>
      </xdr:nvGrpSpPr>
      <xdr:grpSpPr>
        <a:xfrm>
          <a:off x="6707328" y="963589"/>
          <a:ext cx="4571694" cy="2747352"/>
          <a:chOff x="6703935" y="968115"/>
          <a:chExt cx="4542274" cy="2762061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6FEFF24-9A13-2649-8985-AF867A679BEB}"/>
              </a:ext>
            </a:extLst>
          </xdr:cNvPr>
          <xdr:cNvGraphicFramePr>
            <a:graphicFrameLocks/>
          </xdr:cNvGraphicFramePr>
        </xdr:nvGraphicFramePr>
        <xdr:xfrm>
          <a:off x="6703935" y="968115"/>
          <a:ext cx="4542274" cy="27620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C3DD8DF-207A-2C49-B67F-938BF135F222}"/>
              </a:ext>
            </a:extLst>
          </xdr:cNvPr>
          <xdr:cNvSpPr txBox="1"/>
        </xdr:nvSpPr>
        <xdr:spPr>
          <a:xfrm>
            <a:off x="10028652" y="2585313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7.46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4C3B02D-08BA-A645-A2A5-E383EA33D601}"/>
              </a:ext>
            </a:extLst>
          </xdr:cNvPr>
          <xdr:cNvSpPr txBox="1"/>
        </xdr:nvSpPr>
        <xdr:spPr>
          <a:xfrm>
            <a:off x="10020098" y="2736635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6.94</a:t>
            </a:r>
          </a:p>
          <a:p>
            <a:pPr algn="r"/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8.03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0</xdr:rowOff>
    </xdr:from>
    <xdr:to>
      <xdr:col>16</xdr:col>
      <xdr:colOff>444194</xdr:colOff>
      <xdr:row>19</xdr:row>
      <xdr:rowOff>105556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E8FF4F9-D6AE-D346-9759-460C64587A39}"/>
            </a:ext>
          </a:extLst>
        </xdr:cNvPr>
        <xdr:cNvGrpSpPr/>
      </xdr:nvGrpSpPr>
      <xdr:grpSpPr>
        <a:xfrm>
          <a:off x="7191169" y="1237013"/>
          <a:ext cx="4567570" cy="2785751"/>
          <a:chOff x="6703935" y="968115"/>
          <a:chExt cx="4542274" cy="2762061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18FF060-420C-7DB4-5818-CB36736DA891}"/>
              </a:ext>
            </a:extLst>
          </xdr:cNvPr>
          <xdr:cNvGraphicFramePr>
            <a:graphicFrameLocks/>
          </xdr:cNvGraphicFramePr>
        </xdr:nvGraphicFramePr>
        <xdr:xfrm>
          <a:off x="6703935" y="968115"/>
          <a:ext cx="4542274" cy="27620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DFBE12C-2060-77EF-9535-6B5DA75EFD77}"/>
              </a:ext>
            </a:extLst>
          </xdr:cNvPr>
          <xdr:cNvSpPr txBox="1"/>
        </xdr:nvSpPr>
        <xdr:spPr>
          <a:xfrm>
            <a:off x="9980062" y="1838958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4.20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44D54E0-A5E3-AA1F-0050-2B895162FD80}"/>
              </a:ext>
            </a:extLst>
          </xdr:cNvPr>
          <xdr:cNvSpPr txBox="1"/>
        </xdr:nvSpPr>
        <xdr:spPr>
          <a:xfrm>
            <a:off x="9965176" y="1978334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4.61</a:t>
            </a:r>
          </a:p>
          <a:p>
            <a:pPr algn="r"/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3.97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11</xdr:row>
      <xdr:rowOff>50800</xdr:rowOff>
    </xdr:from>
    <xdr:to>
      <xdr:col>14</xdr:col>
      <xdr:colOff>25400</xdr:colOff>
      <xdr:row>29</xdr:row>
      <xdr:rowOff>199848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99BB-FA8F-32BC-99E1-4E4D74666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184578</xdr:colOff>
      <xdr:row>24</xdr:row>
      <xdr:rowOff>109247</xdr:rowOff>
    </xdr:from>
    <xdr:to>
      <xdr:col>10</xdr:col>
      <xdr:colOff>512048</xdr:colOff>
      <xdr:row>27</xdr:row>
      <xdr:rowOff>5226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7A0698C-CA2C-4E33-6DB5-07EC80DB65B5}"/>
            </a:ext>
          </a:extLst>
        </xdr:cNvPr>
        <xdr:cNvCxnSpPr/>
      </xdr:nvCxnSpPr>
      <xdr:spPr>
        <a:xfrm flipV="1">
          <a:off x="6780384" y="5025376"/>
          <a:ext cx="1146825" cy="510495"/>
        </a:xfrm>
        <a:prstGeom prst="line">
          <a:avLst/>
        </a:prstGeom>
        <a:ln>
          <a:solidFill>
            <a:srgbClr val="FF8AAA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723131</xdr:colOff>
      <xdr:row>21</xdr:row>
      <xdr:rowOff>40968</xdr:rowOff>
    </xdr:from>
    <xdr:to>
      <xdr:col>12</xdr:col>
      <xdr:colOff>54624</xdr:colOff>
      <xdr:row>24</xdr:row>
      <xdr:rowOff>41457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5DF2165-71A3-5D46-8DF5-3B9AC5ED4075}"/>
            </a:ext>
          </a:extLst>
        </xdr:cNvPr>
        <xdr:cNvCxnSpPr/>
      </xdr:nvCxnSpPr>
      <xdr:spPr>
        <a:xfrm flipV="1">
          <a:off x="8138292" y="4342581"/>
          <a:ext cx="970203" cy="615005"/>
        </a:xfrm>
        <a:prstGeom prst="line">
          <a:avLst/>
        </a:prstGeom>
        <a:ln>
          <a:solidFill>
            <a:srgbClr val="C00000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223392</xdr:colOff>
      <xdr:row>15</xdr:row>
      <xdr:rowOff>142736</xdr:rowOff>
    </xdr:from>
    <xdr:to>
      <xdr:col>13</xdr:col>
      <xdr:colOff>291671</xdr:colOff>
      <xdr:row>20</xdr:row>
      <xdr:rowOff>80900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A7771AE-D232-A64F-AA6E-179D00DE421C}"/>
            </a:ext>
          </a:extLst>
        </xdr:cNvPr>
        <xdr:cNvCxnSpPr/>
      </xdr:nvCxnSpPr>
      <xdr:spPr>
        <a:xfrm flipV="1">
          <a:off x="9323599" y="3164460"/>
          <a:ext cx="891589" cy="945406"/>
        </a:xfrm>
        <a:prstGeom prst="line">
          <a:avLst/>
        </a:prstGeom>
        <a:ln>
          <a:solidFill>
            <a:srgbClr val="00B0F0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376620</xdr:colOff>
      <xdr:row>24</xdr:row>
      <xdr:rowOff>43793</xdr:rowOff>
    </xdr:from>
    <xdr:to>
      <xdr:col>10</xdr:col>
      <xdr:colOff>724102</xdr:colOff>
      <xdr:row>26</xdr:row>
      <xdr:rowOff>67447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8015A2E-09E8-574B-9A23-969AD647DB6B}"/>
            </a:ext>
          </a:extLst>
        </xdr:cNvPr>
        <xdr:cNvSpPr txBox="1"/>
      </xdr:nvSpPr>
      <xdr:spPr>
        <a:xfrm>
          <a:off x="7006896" y="4878552"/>
          <a:ext cx="1170792" cy="426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1.20 N/mm</a:t>
          </a:r>
        </a:p>
      </xdr:txBody>
    </xdr:sp>
    <xdr:clientData/>
  </xdr:twoCellAnchor>
  <xdr:twoCellAnchor>
    <xdr:from>
      <xdr:col>10</xdr:col>
      <xdr:colOff>555296</xdr:colOff>
      <xdr:row>21</xdr:row>
      <xdr:rowOff>64814</xdr:rowOff>
    </xdr:from>
    <xdr:to>
      <xdr:col>12</xdr:col>
      <xdr:colOff>79467</xdr:colOff>
      <xdr:row>23</xdr:row>
      <xdr:rowOff>88468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79524F9-CE4A-9443-B8A0-C1FB0ECE1591}"/>
            </a:ext>
          </a:extLst>
        </xdr:cNvPr>
        <xdr:cNvSpPr txBox="1"/>
      </xdr:nvSpPr>
      <xdr:spPr>
        <a:xfrm>
          <a:off x="8008882" y="4295228"/>
          <a:ext cx="1170792" cy="426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1.75 N/mm</a:t>
          </a:r>
        </a:p>
      </xdr:txBody>
    </xdr:sp>
    <xdr:clientData/>
  </xdr:twoCellAnchor>
  <xdr:twoCellAnchor>
    <xdr:from>
      <xdr:col>11</xdr:col>
      <xdr:colOff>576316</xdr:colOff>
      <xdr:row>17</xdr:row>
      <xdr:rowOff>199697</xdr:rowOff>
    </xdr:from>
    <xdr:to>
      <xdr:col>13</xdr:col>
      <xdr:colOff>100488</xdr:colOff>
      <xdr:row>20</xdr:row>
      <xdr:rowOff>21902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E2FF6E8-35B9-8D4A-A3CF-41E2D2ABE32B}"/>
            </a:ext>
          </a:extLst>
        </xdr:cNvPr>
        <xdr:cNvSpPr txBox="1"/>
      </xdr:nvSpPr>
      <xdr:spPr>
        <a:xfrm>
          <a:off x="8853213" y="3624318"/>
          <a:ext cx="1170792" cy="426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3.05 N/mm</a:t>
          </a:r>
        </a:p>
      </xdr:txBody>
    </xdr:sp>
    <xdr:clientData/>
  </xdr:twoCellAnchor>
  <xdr:twoCellAnchor>
    <xdr:from>
      <xdr:col>13</xdr:col>
      <xdr:colOff>213710</xdr:colOff>
      <xdr:row>19</xdr:row>
      <xdr:rowOff>187433</xdr:rowOff>
    </xdr:from>
    <xdr:to>
      <xdr:col>14</xdr:col>
      <xdr:colOff>561191</xdr:colOff>
      <xdr:row>27</xdr:row>
      <xdr:rowOff>131378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8817A15-076E-BE47-BC6B-780E7AF86207}"/>
            </a:ext>
          </a:extLst>
        </xdr:cNvPr>
        <xdr:cNvSpPr txBox="1"/>
      </xdr:nvSpPr>
      <xdr:spPr>
        <a:xfrm>
          <a:off x="10137227" y="4014950"/>
          <a:ext cx="1170792" cy="1555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Max</a:t>
          </a:r>
        </a:p>
        <a:p>
          <a:endParaRPr lang="en-US" sz="1000" kern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Q3</a:t>
          </a:r>
        </a:p>
        <a:p>
          <a:endParaRPr lang="en-US" sz="1000" kern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Q2</a:t>
          </a:r>
        </a:p>
        <a:p>
          <a:endParaRPr lang="en-US" sz="1000" kern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Q1</a:t>
          </a:r>
        </a:p>
        <a:p>
          <a:endParaRPr lang="en-US" sz="1000" kern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</a:t>
          </a:r>
        </a:p>
      </xdr:txBody>
    </xdr:sp>
    <xdr:clientData/>
  </xdr:twoCellAnchor>
  <xdr:twoCellAnchor>
    <xdr:from>
      <xdr:col>10</xdr:col>
      <xdr:colOff>474178</xdr:colOff>
      <xdr:row>24</xdr:row>
      <xdr:rowOff>112870</xdr:rowOff>
    </xdr:from>
    <xdr:to>
      <xdr:col>13</xdr:col>
      <xdr:colOff>210207</xdr:colOff>
      <xdr:row>24</xdr:row>
      <xdr:rowOff>112870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E39BD9F-705A-9D45-BF77-39B27C358723}"/>
            </a:ext>
          </a:extLst>
        </xdr:cNvPr>
        <xdr:cNvCxnSpPr/>
      </xdr:nvCxnSpPr>
      <xdr:spPr>
        <a:xfrm>
          <a:off x="7927764" y="4947629"/>
          <a:ext cx="2205960" cy="0"/>
        </a:xfrm>
        <a:prstGeom prst="line">
          <a:avLst/>
        </a:prstGeom>
        <a:ln>
          <a:solidFill>
            <a:srgbClr val="FF8AAA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74784</xdr:colOff>
      <xdr:row>21</xdr:row>
      <xdr:rowOff>20030</xdr:rowOff>
    </xdr:from>
    <xdr:to>
      <xdr:col>13</xdr:col>
      <xdr:colOff>555297</xdr:colOff>
      <xdr:row>21</xdr:row>
      <xdr:rowOff>21021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D11FF95-1E6B-C745-AE23-9D729CA72407}"/>
            </a:ext>
          </a:extLst>
        </xdr:cNvPr>
        <xdr:cNvCxnSpPr/>
      </xdr:nvCxnSpPr>
      <xdr:spPr>
        <a:xfrm>
          <a:off x="9174991" y="4250444"/>
          <a:ext cx="1303823" cy="991"/>
        </a:xfrm>
        <a:prstGeom prst="line">
          <a:avLst/>
        </a:prstGeom>
        <a:ln>
          <a:solidFill>
            <a:srgbClr val="C00000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3_04-17" connectionId="2" xr16:uid="{EF124992-E640-1144-9013-5B2FE4815A3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5_21-53" connectionId="3" xr16:uid="{8EBF191B-B5A6-A54B-A10A-4BE2261B80E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5_23-11" connectionId="5" xr16:uid="{248D5747-F611-714F-947C-83CE4F4549B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5_23-30" connectionId="10" xr16:uid="{474DEE46-F645-6741-86E2-1FA3E6F9B08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6_00-34" connectionId="4" xr16:uid="{7C924CC3-D474-DD4F-9131-9007C1A94AE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2-25" connectionId="11" xr16:uid="{FEBCB47B-5977-9E4C-8A56-269FEEEF10E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2-42" connectionId="12" xr16:uid="{B3139B75-D410-C843-AD23-5F61F39E49A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4-07" connectionId="13" xr16:uid="{58342ACB-2D57-6C46-B02E-8397E8531AF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6_05-13" connectionId="8" xr16:uid="{7C062D2B-6F83-6B4A-AC31-B1BAA2F2E03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6_05-22" connectionId="9" xr16:uid="{FF487923-4F17-7547-BDDA-9068AC01A66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6_05-50" connectionId="6" xr16:uid="{3EF06C6E-7680-C04F-8BA3-5209FFB3C79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6_06-05" connectionId="7" xr16:uid="{241DDB80-A386-6041-9621-A2A46C4E0C4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Stiffness" connectionId="1" xr16:uid="{908F8CF9-B840-1D4D-8FF0-606AECDABA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104-DA81-014E-A968-4E0DBC4780A2}">
  <dimension ref="A1:C12"/>
  <sheetViews>
    <sheetView workbookViewId="0">
      <selection activeCell="F3" sqref="F3"/>
    </sheetView>
  </sheetViews>
  <sheetFormatPr baseColWidth="10" defaultRowHeight="16" x14ac:dyDescent="0.2"/>
  <sheetData>
    <row r="1" spans="1:3" x14ac:dyDescent="0.2">
      <c r="C1">
        <v>0.6</v>
      </c>
    </row>
    <row r="2" spans="1:3" x14ac:dyDescent="0.2">
      <c r="A2">
        <v>1</v>
      </c>
      <c r="C2">
        <f>C1*10^(2/20)</f>
        <v>0.75535524707650037</v>
      </c>
    </row>
    <row r="3" spans="1:3" x14ac:dyDescent="0.2">
      <c r="A3">
        <f>A2*10^((4/(2^0))/20)</f>
        <v>1.5848931924611136</v>
      </c>
      <c r="C3">
        <f t="shared" ref="C3:C7" si="0">C2*10^(2/20)</f>
        <v>0.95093591547666823</v>
      </c>
    </row>
    <row r="4" spans="1:3" x14ac:dyDescent="0.2">
      <c r="A4">
        <f>A3*10^((4/(2^0))/20)</f>
        <v>2.5118864315095806</v>
      </c>
      <c r="C4">
        <f t="shared" si="0"/>
        <v>1.1971573889813281</v>
      </c>
    </row>
    <row r="5" spans="1:3" x14ac:dyDescent="0.2">
      <c r="A5">
        <f>A4*10^((4/(2^0))/20)</f>
        <v>3.9810717055349736</v>
      </c>
      <c r="C5">
        <f t="shared" si="0"/>
        <v>1.5071318589057485</v>
      </c>
    </row>
    <row r="6" spans="1:3" x14ac:dyDescent="0.2">
      <c r="A6">
        <f>A4</f>
        <v>2.5118864315095806</v>
      </c>
      <c r="C6">
        <f t="shared" si="0"/>
        <v>1.8973665961010282</v>
      </c>
    </row>
    <row r="7" spans="1:3" x14ac:dyDescent="0.2">
      <c r="A7">
        <f>A6*10^((4/(2^1))/20)</f>
        <v>3.16227766016838</v>
      </c>
      <c r="C7">
        <f t="shared" si="0"/>
        <v>2.3886430233209843</v>
      </c>
    </row>
    <row r="8" spans="1:3" x14ac:dyDescent="0.2">
      <c r="A8">
        <f>A7*10^((4/(2^1))/20)</f>
        <v>3.9810717055349736</v>
      </c>
    </row>
    <row r="9" spans="1:3" x14ac:dyDescent="0.2">
      <c r="A9">
        <f>A7</f>
        <v>3.16227766016838</v>
      </c>
    </row>
    <row r="10" spans="1:3" x14ac:dyDescent="0.2">
      <c r="A10">
        <f>A9*10^((4/(2^2))/20)</f>
        <v>3.5481338923357555</v>
      </c>
    </row>
    <row r="11" spans="1:3" x14ac:dyDescent="0.2">
      <c r="A11">
        <f>A9</f>
        <v>3.16227766016838</v>
      </c>
    </row>
    <row r="12" spans="1:3" x14ac:dyDescent="0.2">
      <c r="A12">
        <f>A11*10^((4/(2^3))/20)</f>
        <v>3.3496543915782775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49AA-90A8-CE44-BAB7-719E5174DE2F}">
  <dimension ref="A1:D12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1.73</v>
      </c>
      <c r="B2">
        <v>7.46</v>
      </c>
    </row>
    <row r="3" spans="1:4" x14ac:dyDescent="0.2">
      <c r="A3">
        <v>1.73</v>
      </c>
      <c r="B3">
        <v>7.46</v>
      </c>
    </row>
    <row r="4" spans="1:4" x14ac:dyDescent="0.2">
      <c r="A4">
        <v>2.74</v>
      </c>
      <c r="B4">
        <v>7.46</v>
      </c>
    </row>
    <row r="5" spans="1:4" x14ac:dyDescent="0.2">
      <c r="A5">
        <v>2.74</v>
      </c>
      <c r="B5">
        <v>7.46</v>
      </c>
    </row>
    <row r="6" spans="1:4" x14ac:dyDescent="0.2">
      <c r="A6">
        <v>4.34</v>
      </c>
      <c r="B6">
        <v>7.46</v>
      </c>
    </row>
    <row r="7" spans="1:4" x14ac:dyDescent="0.2">
      <c r="A7">
        <v>4.34</v>
      </c>
      <c r="B7">
        <v>7.46</v>
      </c>
    </row>
    <row r="8" spans="1:4" x14ac:dyDescent="0.2">
      <c r="A8">
        <v>6.88</v>
      </c>
      <c r="B8">
        <v>7.46</v>
      </c>
      <c r="C8" t="s">
        <v>3</v>
      </c>
      <c r="D8" t="s">
        <v>2</v>
      </c>
    </row>
    <row r="9" spans="1:4" x14ac:dyDescent="0.2">
      <c r="A9">
        <v>6.88</v>
      </c>
      <c r="B9">
        <v>7.46</v>
      </c>
      <c r="C9" t="s">
        <v>3</v>
      </c>
      <c r="D9" t="s">
        <v>2</v>
      </c>
    </row>
    <row r="10" spans="1:4" x14ac:dyDescent="0.2">
      <c r="A10">
        <v>6.88</v>
      </c>
      <c r="B10">
        <v>7.46</v>
      </c>
    </row>
    <row r="11" spans="1:4" x14ac:dyDescent="0.2">
      <c r="A11">
        <v>6.88</v>
      </c>
      <c r="B11">
        <v>7.46</v>
      </c>
      <c r="C11" t="s">
        <v>3</v>
      </c>
      <c r="D11" t="s">
        <v>2</v>
      </c>
    </row>
    <row r="12" spans="1:4" x14ac:dyDescent="0.2">
      <c r="A12">
        <v>6.88</v>
      </c>
      <c r="B12">
        <v>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450D-3A78-8C47-9F29-729B18B435CD}">
  <dimension ref="A1:C11"/>
  <sheetViews>
    <sheetView workbookViewId="0">
      <selection activeCell="B16" sqref="B16"/>
    </sheetView>
  </sheetViews>
  <sheetFormatPr baseColWidth="10" defaultRowHeight="16" x14ac:dyDescent="0.2"/>
  <sheetData>
    <row r="1" spans="1:3" x14ac:dyDescent="0.2">
      <c r="A1">
        <v>6.93</v>
      </c>
      <c r="B1">
        <v>10.72</v>
      </c>
    </row>
    <row r="2" spans="1:3" x14ac:dyDescent="0.2">
      <c r="A2">
        <v>6.93</v>
      </c>
      <c r="B2">
        <v>10.72</v>
      </c>
    </row>
    <row r="3" spans="1:3" x14ac:dyDescent="0.2">
      <c r="A3">
        <v>10.98</v>
      </c>
      <c r="B3">
        <v>10.72</v>
      </c>
      <c r="C3" t="s">
        <v>3</v>
      </c>
    </row>
    <row r="4" spans="1:3" x14ac:dyDescent="0.2">
      <c r="A4">
        <v>6.93</v>
      </c>
      <c r="B4">
        <v>10.72</v>
      </c>
    </row>
    <row r="5" spans="1:3" x14ac:dyDescent="0.2">
      <c r="A5">
        <v>6.93</v>
      </c>
      <c r="B5">
        <v>10.72</v>
      </c>
    </row>
    <row r="6" spans="1:3" x14ac:dyDescent="0.2">
      <c r="A6">
        <v>8.7200000000000006</v>
      </c>
      <c r="B6">
        <v>10.72</v>
      </c>
    </row>
    <row r="7" spans="1:3" x14ac:dyDescent="0.2">
      <c r="A7">
        <v>8.7200000000000006</v>
      </c>
      <c r="B7">
        <v>10.72</v>
      </c>
    </row>
    <row r="8" spans="1:3" x14ac:dyDescent="0.2">
      <c r="A8">
        <v>10.98</v>
      </c>
      <c r="B8">
        <v>10.72</v>
      </c>
      <c r="C8" t="s">
        <v>3</v>
      </c>
    </row>
    <row r="9" spans="1:3" x14ac:dyDescent="0.2">
      <c r="A9">
        <v>8.7200000000000006</v>
      </c>
      <c r="B9">
        <v>10.72</v>
      </c>
    </row>
    <row r="10" spans="1:3" x14ac:dyDescent="0.2">
      <c r="A10">
        <v>8.7200000000000006</v>
      </c>
      <c r="B10">
        <v>10.72</v>
      </c>
    </row>
    <row r="11" spans="1:3" x14ac:dyDescent="0.2">
      <c r="A11">
        <v>9.7799999999999994</v>
      </c>
      <c r="B11">
        <v>10.72</v>
      </c>
      <c r="C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44A0-AA57-9F4E-AB7F-49211250545D}">
  <dimension ref="A1:N45"/>
  <sheetViews>
    <sheetView zoomScale="111" zoomScaleNormal="111" workbookViewId="0">
      <selection activeCell="Q37" sqref="Q37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" bestFit="1" customWidth="1"/>
    <col min="9" max="9" width="10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4" x14ac:dyDescent="0.2">
      <c r="A2">
        <v>0</v>
      </c>
      <c r="B2">
        <v>2.25</v>
      </c>
      <c r="C2">
        <v>7.46</v>
      </c>
      <c r="D2">
        <v>7.46</v>
      </c>
      <c r="E2">
        <v>2.25</v>
      </c>
      <c r="F2">
        <v>1</v>
      </c>
      <c r="G2">
        <v>1</v>
      </c>
      <c r="H2">
        <v>0</v>
      </c>
      <c r="I2">
        <v>1</v>
      </c>
      <c r="J2">
        <f t="shared" ref="J2:J24" si="0">AVERAGE($B$18:$B$22)</f>
        <v>6.588000000000001</v>
      </c>
      <c r="L2" cm="1">
        <f t="array" ref="L2:L24">B2:B24-C2</f>
        <v>-5.21</v>
      </c>
      <c r="M2" cm="1">
        <f t="array" ref="M2:M24">C2:C24-C2</f>
        <v>0</v>
      </c>
      <c r="N2">
        <f>J2-C2</f>
        <v>-0.871999999999999</v>
      </c>
    </row>
    <row r="3" spans="1:14" x14ac:dyDescent="0.2">
      <c r="A3">
        <v>1</v>
      </c>
      <c r="B3">
        <v>2.25</v>
      </c>
      <c r="C3">
        <v>7.46</v>
      </c>
      <c r="D3">
        <v>2.25</v>
      </c>
      <c r="E3">
        <v>7.46</v>
      </c>
      <c r="F3">
        <v>3</v>
      </c>
      <c r="G3">
        <v>3</v>
      </c>
      <c r="H3">
        <v>0</v>
      </c>
      <c r="I3">
        <v>0</v>
      </c>
      <c r="J3">
        <f t="shared" si="0"/>
        <v>6.588000000000001</v>
      </c>
      <c r="L3">
        <v>-5.21</v>
      </c>
      <c r="M3">
        <v>0</v>
      </c>
      <c r="N3">
        <f t="shared" ref="N3:N24" si="1">J3-C3</f>
        <v>-0.871999999999999</v>
      </c>
    </row>
    <row r="4" spans="1:14" x14ac:dyDescent="0.2">
      <c r="A4">
        <v>2</v>
      </c>
      <c r="B4">
        <v>3.57</v>
      </c>
      <c r="C4">
        <v>7.46</v>
      </c>
      <c r="D4">
        <v>3.57</v>
      </c>
      <c r="E4">
        <v>7.46</v>
      </c>
      <c r="F4">
        <v>3</v>
      </c>
      <c r="G4">
        <v>3</v>
      </c>
      <c r="H4">
        <v>0</v>
      </c>
      <c r="I4">
        <v>1</v>
      </c>
      <c r="J4">
        <f t="shared" si="0"/>
        <v>6.588000000000001</v>
      </c>
      <c r="L4">
        <v>-3.89</v>
      </c>
      <c r="M4">
        <v>0</v>
      </c>
      <c r="N4">
        <f t="shared" si="1"/>
        <v>-0.871999999999999</v>
      </c>
    </row>
    <row r="5" spans="1:14" x14ac:dyDescent="0.2">
      <c r="A5">
        <v>3</v>
      </c>
      <c r="B5">
        <v>3.57</v>
      </c>
      <c r="C5">
        <v>7.46</v>
      </c>
      <c r="D5">
        <v>3.57</v>
      </c>
      <c r="E5">
        <v>7.46</v>
      </c>
      <c r="F5">
        <v>3</v>
      </c>
      <c r="G5">
        <v>3</v>
      </c>
      <c r="H5">
        <v>0</v>
      </c>
      <c r="I5">
        <v>0</v>
      </c>
      <c r="J5">
        <f t="shared" si="0"/>
        <v>6.588000000000001</v>
      </c>
      <c r="L5">
        <v>-3.89</v>
      </c>
      <c r="M5">
        <v>0</v>
      </c>
      <c r="N5">
        <f t="shared" si="1"/>
        <v>-0.871999999999999</v>
      </c>
    </row>
    <row r="6" spans="1:14" x14ac:dyDescent="0.2">
      <c r="A6">
        <v>4</v>
      </c>
      <c r="B6">
        <v>5.66</v>
      </c>
      <c r="C6">
        <v>7.46</v>
      </c>
      <c r="D6">
        <v>5.66</v>
      </c>
      <c r="E6">
        <v>7.46</v>
      </c>
      <c r="F6">
        <v>3</v>
      </c>
      <c r="G6">
        <v>3</v>
      </c>
      <c r="H6">
        <v>0</v>
      </c>
      <c r="I6">
        <v>1</v>
      </c>
      <c r="J6">
        <f t="shared" si="0"/>
        <v>6.588000000000001</v>
      </c>
      <c r="L6">
        <v>-1.7999999999999998</v>
      </c>
      <c r="M6">
        <v>0</v>
      </c>
      <c r="N6">
        <f t="shared" si="1"/>
        <v>-0.871999999999999</v>
      </c>
    </row>
    <row r="7" spans="1:14" x14ac:dyDescent="0.2">
      <c r="A7">
        <v>5</v>
      </c>
      <c r="B7">
        <v>5.66</v>
      </c>
      <c r="C7">
        <v>7.46</v>
      </c>
      <c r="D7">
        <v>7.46</v>
      </c>
      <c r="E7">
        <v>5.66</v>
      </c>
      <c r="F7">
        <v>1</v>
      </c>
      <c r="G7">
        <v>1</v>
      </c>
      <c r="H7">
        <v>0</v>
      </c>
      <c r="I7">
        <v>0</v>
      </c>
      <c r="J7">
        <f t="shared" si="0"/>
        <v>6.588000000000001</v>
      </c>
      <c r="L7">
        <v>-1.7999999999999998</v>
      </c>
      <c r="M7">
        <v>0</v>
      </c>
      <c r="N7">
        <f t="shared" si="1"/>
        <v>-0.871999999999999</v>
      </c>
    </row>
    <row r="8" spans="1:14" x14ac:dyDescent="0.2">
      <c r="A8">
        <v>6</v>
      </c>
      <c r="B8">
        <v>8.9700000000000006</v>
      </c>
      <c r="C8">
        <v>7.46</v>
      </c>
      <c r="D8">
        <v>8.9700000000000006</v>
      </c>
      <c r="E8">
        <v>7.46</v>
      </c>
      <c r="F8">
        <v>1</v>
      </c>
      <c r="G8">
        <v>1</v>
      </c>
      <c r="H8">
        <v>1</v>
      </c>
      <c r="I8">
        <v>0</v>
      </c>
      <c r="J8">
        <f t="shared" si="0"/>
        <v>6.588000000000001</v>
      </c>
      <c r="L8">
        <v>1.5100000000000007</v>
      </c>
      <c r="M8">
        <v>0</v>
      </c>
      <c r="N8">
        <f t="shared" si="1"/>
        <v>-0.871999999999999</v>
      </c>
    </row>
    <row r="9" spans="1:14" x14ac:dyDescent="0.2">
      <c r="A9">
        <v>7</v>
      </c>
      <c r="B9">
        <v>5.66</v>
      </c>
      <c r="C9">
        <v>7.46</v>
      </c>
      <c r="D9">
        <v>7.46</v>
      </c>
      <c r="E9">
        <v>5.66</v>
      </c>
      <c r="F9">
        <v>1</v>
      </c>
      <c r="G9">
        <v>1</v>
      </c>
      <c r="H9">
        <v>1</v>
      </c>
      <c r="I9">
        <v>1</v>
      </c>
      <c r="J9">
        <f t="shared" si="0"/>
        <v>6.588000000000001</v>
      </c>
      <c r="L9">
        <v>-1.7999999999999998</v>
      </c>
      <c r="M9">
        <v>0</v>
      </c>
      <c r="N9">
        <f t="shared" si="1"/>
        <v>-0.871999999999999</v>
      </c>
    </row>
    <row r="10" spans="1:14" x14ac:dyDescent="0.2">
      <c r="A10">
        <v>8</v>
      </c>
      <c r="B10">
        <v>5.66</v>
      </c>
      <c r="C10">
        <v>7.46</v>
      </c>
      <c r="D10">
        <v>7.46</v>
      </c>
      <c r="E10">
        <v>5.66</v>
      </c>
      <c r="F10">
        <v>1</v>
      </c>
      <c r="G10">
        <v>2</v>
      </c>
      <c r="H10">
        <v>1</v>
      </c>
      <c r="I10">
        <v>1</v>
      </c>
      <c r="J10">
        <f t="shared" si="0"/>
        <v>6.588000000000001</v>
      </c>
      <c r="L10">
        <v>-1.7999999999999998</v>
      </c>
      <c r="M10">
        <v>0</v>
      </c>
      <c r="N10">
        <f t="shared" si="1"/>
        <v>-0.871999999999999</v>
      </c>
    </row>
    <row r="11" spans="1:14" x14ac:dyDescent="0.2">
      <c r="A11">
        <v>9</v>
      </c>
      <c r="B11">
        <v>7.13</v>
      </c>
      <c r="C11">
        <v>7.46</v>
      </c>
      <c r="D11">
        <v>7.13</v>
      </c>
      <c r="E11">
        <v>7.46</v>
      </c>
      <c r="F11">
        <v>3</v>
      </c>
      <c r="G11">
        <v>1</v>
      </c>
      <c r="H11">
        <v>2</v>
      </c>
      <c r="I11">
        <v>1</v>
      </c>
      <c r="J11">
        <f t="shared" si="0"/>
        <v>6.588000000000001</v>
      </c>
      <c r="L11">
        <v>-0.33000000000000007</v>
      </c>
      <c r="M11">
        <v>0</v>
      </c>
      <c r="N11">
        <f t="shared" si="1"/>
        <v>-0.871999999999999</v>
      </c>
    </row>
    <row r="12" spans="1:14" x14ac:dyDescent="0.2">
      <c r="A12">
        <v>10</v>
      </c>
      <c r="B12">
        <v>5.66</v>
      </c>
      <c r="C12">
        <v>7.46</v>
      </c>
      <c r="D12">
        <v>7.46</v>
      </c>
      <c r="E12">
        <v>5.66</v>
      </c>
      <c r="F12">
        <v>1</v>
      </c>
      <c r="G12">
        <v>3</v>
      </c>
      <c r="H12">
        <v>3</v>
      </c>
      <c r="I12">
        <v>1</v>
      </c>
      <c r="J12">
        <f t="shared" si="0"/>
        <v>6.588000000000001</v>
      </c>
      <c r="L12">
        <v>-1.7999999999999998</v>
      </c>
      <c r="M12">
        <v>0</v>
      </c>
      <c r="N12">
        <f t="shared" si="1"/>
        <v>-0.871999999999999</v>
      </c>
    </row>
    <row r="13" spans="1:14" x14ac:dyDescent="0.2">
      <c r="A13">
        <v>11</v>
      </c>
      <c r="B13">
        <v>7.13</v>
      </c>
      <c r="C13">
        <v>7.46</v>
      </c>
      <c r="D13">
        <v>7.13</v>
      </c>
      <c r="E13">
        <v>7.46</v>
      </c>
      <c r="F13">
        <v>3</v>
      </c>
      <c r="G13">
        <v>1</v>
      </c>
      <c r="H13">
        <v>4</v>
      </c>
      <c r="I13">
        <v>1</v>
      </c>
      <c r="J13">
        <f t="shared" si="0"/>
        <v>6.588000000000001</v>
      </c>
      <c r="L13">
        <v>-0.33000000000000007</v>
      </c>
      <c r="M13">
        <v>0</v>
      </c>
      <c r="N13">
        <f t="shared" si="1"/>
        <v>-0.871999999999999</v>
      </c>
    </row>
    <row r="14" spans="1:14" x14ac:dyDescent="0.2">
      <c r="A14">
        <v>12</v>
      </c>
      <c r="B14">
        <v>5.66</v>
      </c>
      <c r="C14">
        <v>7.46</v>
      </c>
      <c r="D14">
        <v>7.46</v>
      </c>
      <c r="E14">
        <v>5.66</v>
      </c>
      <c r="F14">
        <v>1</v>
      </c>
      <c r="G14">
        <v>1</v>
      </c>
      <c r="H14">
        <v>4</v>
      </c>
      <c r="I14">
        <v>0</v>
      </c>
      <c r="J14">
        <f t="shared" si="0"/>
        <v>6.588000000000001</v>
      </c>
      <c r="L14">
        <v>-1.7999999999999998</v>
      </c>
      <c r="M14">
        <v>0</v>
      </c>
      <c r="N14">
        <f t="shared" si="1"/>
        <v>-0.871999999999999</v>
      </c>
    </row>
    <row r="15" spans="1:14" x14ac:dyDescent="0.2">
      <c r="A15">
        <v>13</v>
      </c>
      <c r="B15">
        <v>6</v>
      </c>
      <c r="C15">
        <v>7.46</v>
      </c>
      <c r="D15">
        <v>7.46</v>
      </c>
      <c r="E15">
        <v>6</v>
      </c>
      <c r="F15">
        <v>1</v>
      </c>
      <c r="G15">
        <v>2</v>
      </c>
      <c r="H15">
        <v>4</v>
      </c>
      <c r="I15">
        <v>0</v>
      </c>
      <c r="J15">
        <f t="shared" si="0"/>
        <v>6.588000000000001</v>
      </c>
      <c r="L15">
        <v>-1.46</v>
      </c>
      <c r="M15">
        <v>0</v>
      </c>
      <c r="N15">
        <f t="shared" si="1"/>
        <v>-0.871999999999999</v>
      </c>
    </row>
    <row r="16" spans="1:14" x14ac:dyDescent="0.2">
      <c r="A16">
        <v>14</v>
      </c>
      <c r="B16">
        <v>6</v>
      </c>
      <c r="C16">
        <v>7.46</v>
      </c>
      <c r="D16">
        <v>7.46</v>
      </c>
      <c r="E16">
        <v>6</v>
      </c>
      <c r="F16">
        <v>1</v>
      </c>
      <c r="G16">
        <v>1</v>
      </c>
      <c r="H16">
        <v>4</v>
      </c>
      <c r="I16">
        <v>1</v>
      </c>
      <c r="J16">
        <f t="shared" si="0"/>
        <v>6.588000000000001</v>
      </c>
      <c r="L16">
        <v>-1.46</v>
      </c>
      <c r="M16">
        <v>0</v>
      </c>
      <c r="N16">
        <f t="shared" si="1"/>
        <v>-0.871999999999999</v>
      </c>
    </row>
    <row r="17" spans="1:14" x14ac:dyDescent="0.2">
      <c r="A17">
        <v>15</v>
      </c>
      <c r="B17">
        <v>6</v>
      </c>
      <c r="C17">
        <v>7.46</v>
      </c>
      <c r="D17">
        <v>7.46</v>
      </c>
      <c r="E17">
        <v>6</v>
      </c>
      <c r="F17">
        <v>1</v>
      </c>
      <c r="G17">
        <v>1</v>
      </c>
      <c r="H17">
        <v>4</v>
      </c>
      <c r="I17">
        <v>0</v>
      </c>
      <c r="J17">
        <f t="shared" si="0"/>
        <v>6.588000000000001</v>
      </c>
      <c r="L17">
        <v>-1.46</v>
      </c>
      <c r="M17">
        <v>0</v>
      </c>
      <c r="N17">
        <f t="shared" si="1"/>
        <v>-0.871999999999999</v>
      </c>
    </row>
    <row r="18" spans="1:14" x14ac:dyDescent="0.2">
      <c r="A18">
        <v>16</v>
      </c>
      <c r="B18">
        <v>6.36</v>
      </c>
      <c r="C18">
        <v>7.46</v>
      </c>
      <c r="D18">
        <v>6.36</v>
      </c>
      <c r="E18">
        <v>7.46</v>
      </c>
      <c r="F18">
        <v>3</v>
      </c>
      <c r="G18">
        <v>3</v>
      </c>
      <c r="H18">
        <v>4</v>
      </c>
      <c r="I18">
        <v>1</v>
      </c>
      <c r="J18">
        <f t="shared" si="0"/>
        <v>6.588000000000001</v>
      </c>
      <c r="L18">
        <v>-1.0999999999999996</v>
      </c>
      <c r="M18">
        <v>0</v>
      </c>
      <c r="N18">
        <f t="shared" si="1"/>
        <v>-0.871999999999999</v>
      </c>
    </row>
    <row r="19" spans="1:14" x14ac:dyDescent="0.2">
      <c r="A19">
        <v>17</v>
      </c>
      <c r="B19">
        <v>6.36</v>
      </c>
      <c r="C19">
        <v>7.46</v>
      </c>
      <c r="D19">
        <v>6.36</v>
      </c>
      <c r="E19">
        <v>7.46</v>
      </c>
      <c r="F19">
        <v>3</v>
      </c>
      <c r="G19">
        <v>3</v>
      </c>
      <c r="H19">
        <v>4</v>
      </c>
      <c r="I19">
        <v>0</v>
      </c>
      <c r="J19">
        <f t="shared" si="0"/>
        <v>6.588000000000001</v>
      </c>
      <c r="L19">
        <v>-1.0999999999999996</v>
      </c>
      <c r="M19">
        <v>0</v>
      </c>
      <c r="N19">
        <f t="shared" si="1"/>
        <v>-0.871999999999999</v>
      </c>
    </row>
    <row r="20" spans="1:14" x14ac:dyDescent="0.2">
      <c r="A20">
        <v>18</v>
      </c>
      <c r="B20">
        <v>6.74</v>
      </c>
      <c r="C20">
        <v>7.46</v>
      </c>
      <c r="D20">
        <v>7.46</v>
      </c>
      <c r="E20">
        <v>6.74</v>
      </c>
      <c r="F20">
        <v>1</v>
      </c>
      <c r="G20">
        <v>1</v>
      </c>
      <c r="H20">
        <v>4</v>
      </c>
      <c r="I20">
        <v>1</v>
      </c>
      <c r="J20">
        <f t="shared" si="0"/>
        <v>6.588000000000001</v>
      </c>
      <c r="L20">
        <v>-0.71999999999999975</v>
      </c>
      <c r="M20">
        <v>0</v>
      </c>
      <c r="N20">
        <f t="shared" si="1"/>
        <v>-0.871999999999999</v>
      </c>
    </row>
    <row r="21" spans="1:14" x14ac:dyDescent="0.2">
      <c r="A21">
        <v>19</v>
      </c>
      <c r="B21">
        <v>6.74</v>
      </c>
      <c r="C21">
        <v>7.46</v>
      </c>
      <c r="D21">
        <v>6.74</v>
      </c>
      <c r="E21">
        <v>7.46</v>
      </c>
      <c r="F21">
        <v>3</v>
      </c>
      <c r="G21">
        <v>1</v>
      </c>
      <c r="H21">
        <v>5</v>
      </c>
      <c r="I21">
        <v>1</v>
      </c>
      <c r="J21">
        <f t="shared" si="0"/>
        <v>6.588000000000001</v>
      </c>
      <c r="L21">
        <v>-0.71999999999999975</v>
      </c>
      <c r="M21">
        <v>0</v>
      </c>
      <c r="N21">
        <f t="shared" si="1"/>
        <v>-0.871999999999999</v>
      </c>
    </row>
    <row r="22" spans="1:14" x14ac:dyDescent="0.2">
      <c r="A22">
        <v>20</v>
      </c>
      <c r="B22">
        <v>6.74</v>
      </c>
      <c r="C22">
        <v>7.46</v>
      </c>
      <c r="D22">
        <v>7.46</v>
      </c>
      <c r="E22">
        <v>6.74</v>
      </c>
      <c r="F22">
        <v>1</v>
      </c>
      <c r="G22">
        <v>3</v>
      </c>
      <c r="H22">
        <v>6</v>
      </c>
      <c r="I22">
        <v>1</v>
      </c>
      <c r="J22">
        <f t="shared" si="0"/>
        <v>6.588000000000001</v>
      </c>
      <c r="L22">
        <v>-0.71999999999999975</v>
      </c>
      <c r="M22">
        <v>0</v>
      </c>
      <c r="N22">
        <f t="shared" si="1"/>
        <v>-0.871999999999999</v>
      </c>
    </row>
    <row r="23" spans="1:14" x14ac:dyDescent="0.2">
      <c r="A23">
        <v>21</v>
      </c>
      <c r="B23">
        <v>6.74</v>
      </c>
      <c r="C23">
        <v>7.46</v>
      </c>
      <c r="D23">
        <v>6.74</v>
      </c>
      <c r="E23">
        <v>7.46</v>
      </c>
      <c r="F23">
        <v>3</v>
      </c>
      <c r="G23">
        <v>3</v>
      </c>
      <c r="H23">
        <v>6</v>
      </c>
      <c r="I23">
        <v>0</v>
      </c>
      <c r="J23">
        <f>AVERAGE($B$18:$B$22)</f>
        <v>6.588000000000001</v>
      </c>
      <c r="L23">
        <v>-0.71999999999999975</v>
      </c>
      <c r="M23">
        <v>0</v>
      </c>
      <c r="N23">
        <f t="shared" si="1"/>
        <v>-0.871999999999999</v>
      </c>
    </row>
    <row r="24" spans="1:14" x14ac:dyDescent="0.2">
      <c r="A24">
        <v>22</v>
      </c>
      <c r="B24">
        <v>7.14</v>
      </c>
      <c r="C24">
        <v>7.46</v>
      </c>
      <c r="D24">
        <v>7.14</v>
      </c>
      <c r="E24">
        <v>7.46</v>
      </c>
      <c r="F24">
        <v>3</v>
      </c>
      <c r="G24">
        <v>1</v>
      </c>
      <c r="H24">
        <v>7</v>
      </c>
      <c r="I24">
        <v>0</v>
      </c>
      <c r="J24">
        <f t="shared" si="0"/>
        <v>6.588000000000001</v>
      </c>
      <c r="L24">
        <v>-0.32000000000000028</v>
      </c>
      <c r="M24">
        <v>0</v>
      </c>
      <c r="N24">
        <f t="shared" si="1"/>
        <v>-0.871999999999999</v>
      </c>
    </row>
    <row r="27" spans="1:14" x14ac:dyDescent="0.2">
      <c r="B27" t="s">
        <v>11</v>
      </c>
      <c r="H27" t="s">
        <v>23</v>
      </c>
      <c r="I27">
        <f>C24-J24</f>
        <v>0.871999999999999</v>
      </c>
    </row>
    <row r="28" spans="1:14" x14ac:dyDescent="0.2">
      <c r="B28" t="s">
        <v>12</v>
      </c>
      <c r="H28" t="s">
        <v>26</v>
      </c>
      <c r="I28">
        <f>C24-J2</f>
        <v>0.871999999999999</v>
      </c>
    </row>
    <row r="29" spans="1:14" x14ac:dyDescent="0.2">
      <c r="B29" t="s">
        <v>13</v>
      </c>
    </row>
    <row r="30" spans="1:14" x14ac:dyDescent="0.2">
      <c r="B30" t="s">
        <v>14</v>
      </c>
    </row>
    <row r="31" spans="1:14" x14ac:dyDescent="0.2">
      <c r="B31" t="s">
        <v>15</v>
      </c>
    </row>
    <row r="32" spans="1:14" x14ac:dyDescent="0.2">
      <c r="B32" t="s">
        <v>16</v>
      </c>
    </row>
    <row r="33" spans="2:10" x14ac:dyDescent="0.2">
      <c r="B33" t="s">
        <v>17</v>
      </c>
    </row>
    <row r="34" spans="2:10" x14ac:dyDescent="0.2">
      <c r="B34" t="s">
        <v>18</v>
      </c>
    </row>
    <row r="35" spans="2:10" x14ac:dyDescent="0.2">
      <c r="B35" t="s">
        <v>19</v>
      </c>
    </row>
    <row r="36" spans="2:10" x14ac:dyDescent="0.2">
      <c r="B36" t="s">
        <v>20</v>
      </c>
    </row>
    <row r="37" spans="2:10" x14ac:dyDescent="0.2">
      <c r="B37" t="s">
        <v>21</v>
      </c>
    </row>
    <row r="38" spans="2:10" x14ac:dyDescent="0.2">
      <c r="B38" t="s">
        <v>22</v>
      </c>
    </row>
    <row r="39" spans="2:10" x14ac:dyDescent="0.2">
      <c r="F39">
        <v>0.53</v>
      </c>
      <c r="G39">
        <v>0.79</v>
      </c>
      <c r="H39">
        <v>1.49</v>
      </c>
      <c r="I39">
        <f>AVERAGE(F39:H39)</f>
        <v>0.93666666666666665</v>
      </c>
      <c r="J39">
        <v>0</v>
      </c>
    </row>
    <row r="40" spans="2:10" x14ac:dyDescent="0.2">
      <c r="F40">
        <v>14.24</v>
      </c>
      <c r="G40">
        <v>14.24</v>
      </c>
      <c r="H40">
        <v>13.45</v>
      </c>
      <c r="I40">
        <f>AVERAGE(F40:H40)</f>
        <v>13.976666666666667</v>
      </c>
      <c r="J40">
        <v>0</v>
      </c>
    </row>
    <row r="41" spans="2:10" x14ac:dyDescent="0.2">
      <c r="F41">
        <v>0</v>
      </c>
      <c r="G41">
        <v>0</v>
      </c>
      <c r="H41">
        <v>0</v>
      </c>
      <c r="I41">
        <v>4.2</v>
      </c>
    </row>
    <row r="42" spans="2:10" x14ac:dyDescent="0.2">
      <c r="F42">
        <v>0</v>
      </c>
      <c r="G42">
        <v>0</v>
      </c>
      <c r="H42">
        <v>0</v>
      </c>
      <c r="I42">
        <v>7.46</v>
      </c>
    </row>
    <row r="43" spans="2:10" x14ac:dyDescent="0.2">
      <c r="F43">
        <v>0</v>
      </c>
      <c r="G43">
        <v>0</v>
      </c>
      <c r="H43">
        <v>0</v>
      </c>
      <c r="I43">
        <v>10.72</v>
      </c>
    </row>
    <row r="45" spans="2:10" x14ac:dyDescent="0.2">
      <c r="F45">
        <v>1</v>
      </c>
      <c r="G45">
        <v>2</v>
      </c>
      <c r="H45">
        <v>3</v>
      </c>
      <c r="I45" t="s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0271-FD44-FB45-A295-09FE07D082A6}">
  <dimension ref="A1:J20"/>
  <sheetViews>
    <sheetView zoomScaleNormal="100" workbookViewId="0">
      <selection activeCell="I32" sqref="I3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10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10</v>
      </c>
    </row>
    <row r="2" spans="1:10" x14ac:dyDescent="0.2">
      <c r="A2">
        <v>0</v>
      </c>
      <c r="B2">
        <v>4.6100000000000003</v>
      </c>
      <c r="C2">
        <v>10.72</v>
      </c>
      <c r="D2">
        <v>4.6100000000000003</v>
      </c>
      <c r="E2">
        <v>10.72</v>
      </c>
      <c r="F2">
        <v>3</v>
      </c>
      <c r="G2">
        <v>3</v>
      </c>
      <c r="H2">
        <v>0</v>
      </c>
      <c r="I2">
        <v>1</v>
      </c>
      <c r="J2">
        <f>AVERAGE($B$13:$B$17)</f>
        <v>9.77</v>
      </c>
    </row>
    <row r="3" spans="1:10" x14ac:dyDescent="0.2">
      <c r="A3">
        <v>1</v>
      </c>
      <c r="B3">
        <v>4.6100000000000003</v>
      </c>
      <c r="C3">
        <v>10.72</v>
      </c>
      <c r="D3">
        <v>4.6100000000000003</v>
      </c>
      <c r="E3">
        <v>10.72</v>
      </c>
      <c r="F3">
        <v>3</v>
      </c>
      <c r="G3">
        <v>3</v>
      </c>
      <c r="H3">
        <v>0</v>
      </c>
      <c r="I3">
        <v>0</v>
      </c>
      <c r="J3">
        <f t="shared" ref="J3:J17" si="0">AVERAGE($B$13:$B$17)</f>
        <v>9.77</v>
      </c>
    </row>
    <row r="4" spans="1:10" x14ac:dyDescent="0.2">
      <c r="A4">
        <v>2</v>
      </c>
      <c r="B4">
        <v>7.31</v>
      </c>
      <c r="C4">
        <v>10.72</v>
      </c>
      <c r="D4">
        <v>10.72</v>
      </c>
      <c r="E4">
        <v>7.31</v>
      </c>
      <c r="F4">
        <v>1</v>
      </c>
      <c r="G4">
        <v>1</v>
      </c>
      <c r="H4">
        <v>0</v>
      </c>
      <c r="I4">
        <v>1</v>
      </c>
      <c r="J4">
        <f t="shared" si="0"/>
        <v>9.77</v>
      </c>
    </row>
    <row r="5" spans="1:10" x14ac:dyDescent="0.2">
      <c r="A5">
        <v>3</v>
      </c>
      <c r="B5">
        <v>7.31</v>
      </c>
      <c r="C5">
        <v>10.72</v>
      </c>
      <c r="D5">
        <v>7.31</v>
      </c>
      <c r="E5">
        <v>10.72</v>
      </c>
      <c r="F5">
        <v>3</v>
      </c>
      <c r="G5">
        <v>3</v>
      </c>
      <c r="H5">
        <v>0</v>
      </c>
      <c r="I5">
        <v>0</v>
      </c>
      <c r="J5">
        <f t="shared" si="0"/>
        <v>9.77</v>
      </c>
    </row>
    <row r="6" spans="1:10" x14ac:dyDescent="0.2">
      <c r="A6">
        <v>4</v>
      </c>
      <c r="B6">
        <v>11.59</v>
      </c>
      <c r="C6">
        <v>10.72</v>
      </c>
      <c r="D6">
        <v>11.59</v>
      </c>
      <c r="E6">
        <v>10.72</v>
      </c>
      <c r="F6">
        <v>1</v>
      </c>
      <c r="G6">
        <v>1</v>
      </c>
      <c r="H6">
        <v>1</v>
      </c>
      <c r="I6">
        <v>0</v>
      </c>
      <c r="J6">
        <f t="shared" si="0"/>
        <v>9.77</v>
      </c>
    </row>
    <row r="7" spans="1:10" x14ac:dyDescent="0.2">
      <c r="A7">
        <v>5</v>
      </c>
      <c r="B7">
        <v>7.31</v>
      </c>
      <c r="C7">
        <v>10.72</v>
      </c>
      <c r="D7">
        <v>10.72</v>
      </c>
      <c r="E7">
        <v>7.31</v>
      </c>
      <c r="F7">
        <v>1</v>
      </c>
      <c r="G7">
        <v>1</v>
      </c>
      <c r="H7">
        <v>1</v>
      </c>
      <c r="I7">
        <v>1</v>
      </c>
      <c r="J7">
        <f t="shared" si="0"/>
        <v>9.77</v>
      </c>
    </row>
    <row r="8" spans="1:10" x14ac:dyDescent="0.2">
      <c r="A8">
        <v>6</v>
      </c>
      <c r="B8">
        <v>7.31</v>
      </c>
      <c r="C8">
        <v>10.72</v>
      </c>
      <c r="D8">
        <v>10.72</v>
      </c>
      <c r="E8">
        <v>7.31</v>
      </c>
      <c r="F8">
        <v>1</v>
      </c>
      <c r="G8">
        <v>1</v>
      </c>
      <c r="H8">
        <v>1</v>
      </c>
      <c r="I8">
        <v>0</v>
      </c>
      <c r="J8">
        <f t="shared" si="0"/>
        <v>9.77</v>
      </c>
    </row>
    <row r="9" spans="1:10" x14ac:dyDescent="0.2">
      <c r="A9">
        <v>7</v>
      </c>
      <c r="B9">
        <v>9.1999999999999993</v>
      </c>
      <c r="C9">
        <v>10.72</v>
      </c>
      <c r="D9">
        <v>9.1999999999999993</v>
      </c>
      <c r="E9">
        <v>10.72</v>
      </c>
      <c r="F9">
        <v>3</v>
      </c>
      <c r="G9">
        <v>3</v>
      </c>
      <c r="H9">
        <v>1</v>
      </c>
      <c r="I9">
        <v>1</v>
      </c>
      <c r="J9">
        <f t="shared" si="0"/>
        <v>9.77</v>
      </c>
    </row>
    <row r="10" spans="1:10" x14ac:dyDescent="0.2">
      <c r="A10">
        <v>8</v>
      </c>
      <c r="B10">
        <v>9.1999999999999993</v>
      </c>
      <c r="C10">
        <v>10.72</v>
      </c>
      <c r="D10">
        <v>9.1999999999999993</v>
      </c>
      <c r="E10">
        <v>10.72</v>
      </c>
      <c r="F10">
        <v>3</v>
      </c>
      <c r="G10">
        <v>3</v>
      </c>
      <c r="H10">
        <v>1</v>
      </c>
      <c r="I10">
        <v>0</v>
      </c>
      <c r="J10">
        <f t="shared" si="0"/>
        <v>9.77</v>
      </c>
    </row>
    <row r="11" spans="1:10" x14ac:dyDescent="0.2">
      <c r="A11">
        <v>9</v>
      </c>
      <c r="B11">
        <v>11.58</v>
      </c>
      <c r="C11">
        <v>10.72</v>
      </c>
      <c r="D11">
        <v>11.58</v>
      </c>
      <c r="E11">
        <v>10.72</v>
      </c>
      <c r="F11">
        <v>1</v>
      </c>
      <c r="G11">
        <v>1</v>
      </c>
      <c r="H11">
        <v>2</v>
      </c>
      <c r="I11">
        <v>0</v>
      </c>
      <c r="J11">
        <f t="shared" si="0"/>
        <v>9.77</v>
      </c>
    </row>
    <row r="12" spans="1:10" x14ac:dyDescent="0.2">
      <c r="A12">
        <v>10</v>
      </c>
      <c r="B12">
        <v>9.1999999999999993</v>
      </c>
      <c r="C12">
        <v>10.72</v>
      </c>
      <c r="D12">
        <v>9.1999999999999993</v>
      </c>
      <c r="E12">
        <v>10.72</v>
      </c>
      <c r="F12">
        <v>3</v>
      </c>
      <c r="G12">
        <v>3</v>
      </c>
      <c r="H12">
        <v>2</v>
      </c>
      <c r="I12">
        <v>1</v>
      </c>
      <c r="J12">
        <f t="shared" si="0"/>
        <v>9.77</v>
      </c>
    </row>
    <row r="13" spans="1:10" x14ac:dyDescent="0.2">
      <c r="A13">
        <v>11</v>
      </c>
      <c r="B13">
        <v>9.1999999999999993</v>
      </c>
      <c r="C13">
        <v>10.72</v>
      </c>
      <c r="D13">
        <v>9.1999999999999993</v>
      </c>
      <c r="E13">
        <v>10.72</v>
      </c>
      <c r="F13">
        <v>3</v>
      </c>
      <c r="G13">
        <v>3</v>
      </c>
      <c r="H13">
        <v>2</v>
      </c>
      <c r="I13">
        <v>0</v>
      </c>
      <c r="J13">
        <f t="shared" si="0"/>
        <v>9.77</v>
      </c>
    </row>
    <row r="14" spans="1:10" x14ac:dyDescent="0.2">
      <c r="A14">
        <v>12</v>
      </c>
      <c r="B14">
        <v>10.32</v>
      </c>
      <c r="C14">
        <v>10.72</v>
      </c>
      <c r="D14">
        <v>10.72</v>
      </c>
      <c r="E14">
        <v>10.32</v>
      </c>
      <c r="F14">
        <v>1</v>
      </c>
      <c r="G14">
        <v>3</v>
      </c>
      <c r="H14">
        <v>3</v>
      </c>
      <c r="I14">
        <v>0</v>
      </c>
      <c r="J14">
        <f t="shared" si="0"/>
        <v>9.77</v>
      </c>
    </row>
    <row r="15" spans="1:10" x14ac:dyDescent="0.2">
      <c r="A15">
        <v>13</v>
      </c>
      <c r="B15">
        <v>9.1999999999999993</v>
      </c>
      <c r="C15">
        <v>10.72</v>
      </c>
      <c r="D15">
        <v>10.72</v>
      </c>
      <c r="E15">
        <v>9.1999999999999993</v>
      </c>
      <c r="F15">
        <v>1</v>
      </c>
      <c r="G15">
        <v>2</v>
      </c>
      <c r="H15">
        <v>3</v>
      </c>
      <c r="I15">
        <v>0</v>
      </c>
      <c r="J15">
        <f t="shared" si="0"/>
        <v>9.77</v>
      </c>
    </row>
    <row r="16" spans="1:10" x14ac:dyDescent="0.2">
      <c r="A16">
        <v>14</v>
      </c>
      <c r="B16">
        <v>10.93</v>
      </c>
      <c r="C16">
        <v>10.72</v>
      </c>
      <c r="D16">
        <v>10.72</v>
      </c>
      <c r="E16">
        <v>10.93</v>
      </c>
      <c r="F16">
        <v>3</v>
      </c>
      <c r="G16">
        <v>3</v>
      </c>
      <c r="H16">
        <v>4</v>
      </c>
      <c r="I16">
        <v>0</v>
      </c>
      <c r="J16">
        <f t="shared" si="0"/>
        <v>9.77</v>
      </c>
    </row>
    <row r="17" spans="1:10" x14ac:dyDescent="0.2">
      <c r="A17">
        <v>15</v>
      </c>
      <c r="B17">
        <v>9.1999999999999993</v>
      </c>
      <c r="C17">
        <v>10.72</v>
      </c>
      <c r="D17">
        <v>10.72</v>
      </c>
      <c r="E17">
        <v>9.1999999999999993</v>
      </c>
      <c r="F17">
        <v>1</v>
      </c>
      <c r="G17">
        <v>1</v>
      </c>
      <c r="H17">
        <v>4</v>
      </c>
      <c r="I17">
        <v>1</v>
      </c>
      <c r="J17">
        <f t="shared" si="0"/>
        <v>9.77</v>
      </c>
    </row>
    <row r="20" spans="1:10" x14ac:dyDescent="0.2">
      <c r="G20" t="s">
        <v>27</v>
      </c>
      <c r="H20">
        <f>D17-J17</f>
        <v>0.95000000000000107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D6B1-FF2D-EA47-8919-B87C9FD29E0F}">
  <dimension ref="A1:J15"/>
  <sheetViews>
    <sheetView zoomScale="96" zoomScaleNormal="96" workbookViewId="0">
      <selection activeCell="M3" sqref="M3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1.37</v>
      </c>
      <c r="C2">
        <v>4.2</v>
      </c>
      <c r="D2">
        <v>4.2</v>
      </c>
      <c r="E2">
        <v>1.37</v>
      </c>
      <c r="F2">
        <v>1</v>
      </c>
      <c r="G2">
        <v>1</v>
      </c>
      <c r="H2">
        <v>0</v>
      </c>
      <c r="I2">
        <v>1</v>
      </c>
      <c r="J2">
        <f>AVERAGE($B$11:$B$15)</f>
        <v>3.44</v>
      </c>
    </row>
    <row r="3" spans="1:10" x14ac:dyDescent="0.2">
      <c r="A3">
        <v>1</v>
      </c>
      <c r="B3">
        <v>1.37</v>
      </c>
      <c r="C3">
        <v>4.2</v>
      </c>
      <c r="D3">
        <v>1.37</v>
      </c>
      <c r="E3">
        <v>4.2</v>
      </c>
      <c r="F3">
        <v>3</v>
      </c>
      <c r="G3">
        <v>3</v>
      </c>
      <c r="H3">
        <v>0</v>
      </c>
      <c r="I3">
        <v>1</v>
      </c>
      <c r="J3">
        <f t="shared" ref="J3:J15" si="0">AVERAGE($B$11:$B$15)</f>
        <v>3.44</v>
      </c>
    </row>
    <row r="4" spans="1:10" x14ac:dyDescent="0.2">
      <c r="A4">
        <v>2</v>
      </c>
      <c r="B4">
        <v>2.17</v>
      </c>
      <c r="C4">
        <v>4.2</v>
      </c>
      <c r="D4">
        <v>2.17</v>
      </c>
      <c r="E4">
        <v>4.2</v>
      </c>
      <c r="F4">
        <v>3</v>
      </c>
      <c r="G4">
        <v>3</v>
      </c>
      <c r="H4">
        <v>0</v>
      </c>
      <c r="I4">
        <v>1</v>
      </c>
      <c r="J4">
        <f t="shared" si="0"/>
        <v>3.44</v>
      </c>
    </row>
    <row r="5" spans="1:10" x14ac:dyDescent="0.2">
      <c r="A5">
        <v>3</v>
      </c>
      <c r="B5">
        <v>2.17</v>
      </c>
      <c r="C5">
        <v>4.2</v>
      </c>
      <c r="D5">
        <v>4.2</v>
      </c>
      <c r="E5">
        <v>2.17</v>
      </c>
      <c r="F5">
        <v>1</v>
      </c>
      <c r="G5">
        <v>1</v>
      </c>
      <c r="H5">
        <v>0</v>
      </c>
      <c r="I5">
        <v>1</v>
      </c>
      <c r="J5">
        <f t="shared" si="0"/>
        <v>3.44</v>
      </c>
    </row>
    <row r="6" spans="1:10" x14ac:dyDescent="0.2">
      <c r="A6">
        <v>4</v>
      </c>
      <c r="B6">
        <v>3.44</v>
      </c>
      <c r="C6">
        <v>4.2</v>
      </c>
      <c r="D6">
        <v>4.2</v>
      </c>
      <c r="E6">
        <v>3.44</v>
      </c>
      <c r="F6">
        <v>1</v>
      </c>
      <c r="G6">
        <v>3</v>
      </c>
      <c r="H6">
        <v>1</v>
      </c>
      <c r="I6">
        <v>3</v>
      </c>
      <c r="J6">
        <f t="shared" si="0"/>
        <v>3.44</v>
      </c>
    </row>
    <row r="7" spans="1:10" x14ac:dyDescent="0.2">
      <c r="A7">
        <v>5</v>
      </c>
      <c r="B7">
        <v>2.17</v>
      </c>
      <c r="C7">
        <v>4.2</v>
      </c>
      <c r="D7">
        <v>4.2</v>
      </c>
      <c r="E7">
        <v>2.17</v>
      </c>
      <c r="F7">
        <v>1</v>
      </c>
      <c r="G7">
        <v>1</v>
      </c>
      <c r="H7">
        <v>1</v>
      </c>
      <c r="I7">
        <v>1</v>
      </c>
      <c r="J7">
        <f t="shared" si="0"/>
        <v>3.44</v>
      </c>
    </row>
    <row r="8" spans="1:10" x14ac:dyDescent="0.2">
      <c r="A8">
        <v>6</v>
      </c>
      <c r="B8">
        <v>2.17</v>
      </c>
      <c r="C8">
        <v>4.2</v>
      </c>
      <c r="D8">
        <v>4.2</v>
      </c>
      <c r="E8">
        <v>2.17</v>
      </c>
      <c r="F8">
        <v>1</v>
      </c>
      <c r="G8">
        <v>1</v>
      </c>
      <c r="H8">
        <v>1</v>
      </c>
      <c r="I8">
        <v>1</v>
      </c>
      <c r="J8">
        <f t="shared" si="0"/>
        <v>3.44</v>
      </c>
    </row>
    <row r="9" spans="1:10" x14ac:dyDescent="0.2">
      <c r="A9">
        <v>7</v>
      </c>
      <c r="B9">
        <v>2.73</v>
      </c>
      <c r="C9">
        <v>4.2</v>
      </c>
      <c r="D9">
        <v>4.2</v>
      </c>
      <c r="E9">
        <v>2.73</v>
      </c>
      <c r="F9">
        <v>1</v>
      </c>
      <c r="G9">
        <v>1</v>
      </c>
      <c r="H9">
        <v>1</v>
      </c>
      <c r="I9">
        <v>1</v>
      </c>
      <c r="J9">
        <f t="shared" si="0"/>
        <v>3.44</v>
      </c>
    </row>
    <row r="10" spans="1:10" x14ac:dyDescent="0.2">
      <c r="A10">
        <v>8</v>
      </c>
      <c r="B10">
        <v>2.73</v>
      </c>
      <c r="C10">
        <v>4.2</v>
      </c>
      <c r="D10">
        <v>2.73</v>
      </c>
      <c r="E10">
        <v>4.2</v>
      </c>
      <c r="F10">
        <v>3</v>
      </c>
      <c r="G10">
        <v>3</v>
      </c>
      <c r="H10">
        <v>1</v>
      </c>
      <c r="I10">
        <v>1</v>
      </c>
      <c r="J10">
        <f t="shared" si="0"/>
        <v>3.44</v>
      </c>
    </row>
    <row r="11" spans="1:10" x14ac:dyDescent="0.2">
      <c r="A11">
        <v>9</v>
      </c>
      <c r="B11">
        <v>3.44</v>
      </c>
      <c r="C11">
        <v>4.2</v>
      </c>
      <c r="D11">
        <v>3.44</v>
      </c>
      <c r="E11">
        <v>4.2</v>
      </c>
      <c r="F11">
        <v>3</v>
      </c>
      <c r="G11">
        <v>2</v>
      </c>
      <c r="H11">
        <v>1</v>
      </c>
      <c r="I11">
        <v>2</v>
      </c>
      <c r="J11">
        <f t="shared" si="0"/>
        <v>3.44</v>
      </c>
    </row>
    <row r="12" spans="1:10" x14ac:dyDescent="0.2">
      <c r="A12">
        <v>10</v>
      </c>
      <c r="B12">
        <v>3.44</v>
      </c>
      <c r="C12">
        <v>4.2</v>
      </c>
      <c r="D12">
        <v>3.44</v>
      </c>
      <c r="E12">
        <v>4.2</v>
      </c>
      <c r="F12">
        <v>3</v>
      </c>
      <c r="G12">
        <v>1</v>
      </c>
      <c r="H12">
        <v>2</v>
      </c>
      <c r="I12">
        <v>3</v>
      </c>
      <c r="J12">
        <f t="shared" si="0"/>
        <v>3.44</v>
      </c>
    </row>
    <row r="13" spans="1:10" x14ac:dyDescent="0.2">
      <c r="A13">
        <v>11</v>
      </c>
      <c r="B13">
        <v>3.44</v>
      </c>
      <c r="C13">
        <v>4.2</v>
      </c>
      <c r="D13">
        <v>4.2</v>
      </c>
      <c r="E13">
        <v>3.44</v>
      </c>
      <c r="F13">
        <v>1</v>
      </c>
      <c r="G13">
        <v>3</v>
      </c>
      <c r="H13">
        <v>3</v>
      </c>
      <c r="I13">
        <v>3</v>
      </c>
      <c r="J13">
        <f t="shared" si="0"/>
        <v>3.44</v>
      </c>
    </row>
    <row r="14" spans="1:10" x14ac:dyDescent="0.2">
      <c r="A14">
        <v>12</v>
      </c>
      <c r="B14">
        <v>3.44</v>
      </c>
      <c r="C14">
        <v>4.2</v>
      </c>
      <c r="D14">
        <v>3.44</v>
      </c>
      <c r="E14">
        <v>4.2</v>
      </c>
      <c r="F14">
        <v>3</v>
      </c>
      <c r="G14">
        <v>3</v>
      </c>
      <c r="H14">
        <v>3</v>
      </c>
      <c r="I14">
        <v>1</v>
      </c>
      <c r="J14">
        <f t="shared" si="0"/>
        <v>3.44</v>
      </c>
    </row>
    <row r="15" spans="1:10" x14ac:dyDescent="0.2">
      <c r="A15">
        <v>13</v>
      </c>
      <c r="B15">
        <v>3.44</v>
      </c>
      <c r="C15">
        <v>4.2</v>
      </c>
      <c r="D15">
        <v>4.2</v>
      </c>
      <c r="E15">
        <v>3.44</v>
      </c>
      <c r="F15">
        <v>1</v>
      </c>
      <c r="G15">
        <v>2</v>
      </c>
      <c r="H15">
        <v>3</v>
      </c>
      <c r="I15">
        <v>2</v>
      </c>
      <c r="J15">
        <f t="shared" si="0"/>
        <v>3.44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84A1-3107-4E48-B6D5-15F04C6375BA}">
  <dimension ref="A1:K41"/>
  <sheetViews>
    <sheetView zoomScale="120" zoomScaleNormal="120" workbookViewId="0">
      <selection activeCell="K21" sqref="K21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1" x14ac:dyDescent="0.2">
      <c r="A2">
        <v>0</v>
      </c>
      <c r="B2">
        <v>6.78</v>
      </c>
      <c r="C2">
        <v>10.72</v>
      </c>
      <c r="D2">
        <v>6.78</v>
      </c>
      <c r="E2">
        <v>10.72</v>
      </c>
      <c r="F2">
        <v>3</v>
      </c>
      <c r="G2">
        <v>3</v>
      </c>
      <c r="H2">
        <v>0</v>
      </c>
      <c r="I2">
        <v>1</v>
      </c>
      <c r="J2" t="b">
        <f>(F2=G2)</f>
        <v>1</v>
      </c>
      <c r="K2">
        <v>6.78</v>
      </c>
    </row>
    <row r="3" spans="1:11" x14ac:dyDescent="0.2">
      <c r="A3">
        <v>1</v>
      </c>
      <c r="B3">
        <v>6.78</v>
      </c>
      <c r="C3">
        <v>10.72</v>
      </c>
      <c r="D3">
        <v>10.72</v>
      </c>
      <c r="E3">
        <v>6.78</v>
      </c>
      <c r="F3">
        <v>1</v>
      </c>
      <c r="G3">
        <v>1</v>
      </c>
      <c r="H3">
        <v>0</v>
      </c>
      <c r="I3">
        <v>1</v>
      </c>
      <c r="J3" t="b">
        <f t="shared" ref="J3:J41" si="0">(F3=G3)</f>
        <v>1</v>
      </c>
      <c r="K3">
        <f>K2* 10^(4/20)</f>
        <v>10.74557584488635</v>
      </c>
    </row>
    <row r="4" spans="1:11" x14ac:dyDescent="0.2">
      <c r="A4">
        <v>2</v>
      </c>
      <c r="B4">
        <v>10.75</v>
      </c>
      <c r="C4">
        <v>10.72</v>
      </c>
      <c r="D4">
        <v>10.72</v>
      </c>
      <c r="E4">
        <v>10.75</v>
      </c>
      <c r="F4">
        <v>3</v>
      </c>
      <c r="G4">
        <v>1</v>
      </c>
      <c r="H4">
        <v>0</v>
      </c>
      <c r="I4">
        <v>1</v>
      </c>
      <c r="J4" t="b">
        <f t="shared" si="0"/>
        <v>0</v>
      </c>
      <c r="K4">
        <f>K3* 10^(4/20)</f>
        <v>17.030590005634956</v>
      </c>
    </row>
    <row r="5" spans="1:11" x14ac:dyDescent="0.2">
      <c r="A5">
        <v>3</v>
      </c>
      <c r="B5">
        <v>10.75</v>
      </c>
      <c r="C5">
        <v>10.72</v>
      </c>
      <c r="D5">
        <v>10.75</v>
      </c>
      <c r="E5">
        <v>10.72</v>
      </c>
      <c r="F5">
        <v>1</v>
      </c>
      <c r="G5">
        <v>2</v>
      </c>
      <c r="H5">
        <v>0</v>
      </c>
      <c r="I5">
        <v>2</v>
      </c>
      <c r="J5" t="b">
        <f t="shared" si="0"/>
        <v>0</v>
      </c>
      <c r="K5">
        <f>K3</f>
        <v>10.74557584488635</v>
      </c>
    </row>
    <row r="6" spans="1:11" x14ac:dyDescent="0.2">
      <c r="A6">
        <v>4</v>
      </c>
      <c r="B6">
        <v>17.04</v>
      </c>
      <c r="C6">
        <v>10.72</v>
      </c>
      <c r="D6">
        <v>17.04</v>
      </c>
      <c r="E6">
        <v>10.72</v>
      </c>
      <c r="F6">
        <v>1</v>
      </c>
      <c r="G6">
        <v>1</v>
      </c>
      <c r="H6">
        <v>1</v>
      </c>
      <c r="I6">
        <v>3</v>
      </c>
      <c r="J6" t="b">
        <f t="shared" si="0"/>
        <v>1</v>
      </c>
      <c r="K6">
        <f>K4*10^(2/20)</f>
        <v>21.440242535941618</v>
      </c>
    </row>
    <row r="7" spans="1:11" x14ac:dyDescent="0.2">
      <c r="A7">
        <v>5</v>
      </c>
      <c r="B7">
        <v>10.75</v>
      </c>
      <c r="C7">
        <v>10.72</v>
      </c>
      <c r="D7">
        <v>10.72</v>
      </c>
      <c r="E7">
        <v>10.75</v>
      </c>
      <c r="F7">
        <v>3</v>
      </c>
      <c r="G7">
        <v>2</v>
      </c>
      <c r="H7">
        <v>1</v>
      </c>
      <c r="I7">
        <v>2</v>
      </c>
      <c r="J7" t="b">
        <f t="shared" si="0"/>
        <v>0</v>
      </c>
      <c r="K7">
        <f>K5</f>
        <v>10.74557584488635</v>
      </c>
    </row>
    <row r="8" spans="1:11" x14ac:dyDescent="0.2">
      <c r="A8">
        <v>6</v>
      </c>
      <c r="B8">
        <v>21.45</v>
      </c>
      <c r="C8">
        <v>10.72</v>
      </c>
      <c r="D8">
        <v>21.45</v>
      </c>
      <c r="E8">
        <v>10.72</v>
      </c>
      <c r="F8">
        <v>1</v>
      </c>
      <c r="G8">
        <v>1</v>
      </c>
      <c r="H8">
        <v>2</v>
      </c>
      <c r="I8">
        <v>3</v>
      </c>
      <c r="J8" t="b">
        <f t="shared" si="0"/>
        <v>1</v>
      </c>
      <c r="K8">
        <f>K7</f>
        <v>10.74557584488635</v>
      </c>
    </row>
    <row r="9" spans="1:11" x14ac:dyDescent="0.2">
      <c r="A9" s="1">
        <v>7</v>
      </c>
      <c r="B9" s="1">
        <v>10.75</v>
      </c>
      <c r="C9" s="1">
        <v>10.72</v>
      </c>
      <c r="D9" s="1">
        <v>10.75</v>
      </c>
      <c r="E9" s="1">
        <v>10.72</v>
      </c>
      <c r="F9" s="1">
        <v>1</v>
      </c>
      <c r="G9" s="1">
        <v>3</v>
      </c>
      <c r="H9" s="1">
        <v>2</v>
      </c>
      <c r="I9" s="1">
        <v>1</v>
      </c>
      <c r="J9" t="b">
        <f t="shared" si="0"/>
        <v>0</v>
      </c>
      <c r="K9">
        <f>K8*10^(1/20)</f>
        <v>12.056734400063899</v>
      </c>
    </row>
    <row r="10" spans="1:11" x14ac:dyDescent="0.2">
      <c r="A10">
        <v>8</v>
      </c>
      <c r="B10">
        <v>12.06</v>
      </c>
      <c r="C10">
        <v>10.72</v>
      </c>
      <c r="D10">
        <v>12.06</v>
      </c>
      <c r="E10">
        <v>10.72</v>
      </c>
      <c r="F10">
        <v>1</v>
      </c>
      <c r="G10">
        <v>2</v>
      </c>
      <c r="H10">
        <v>2</v>
      </c>
      <c r="I10">
        <v>2</v>
      </c>
      <c r="J10" t="b">
        <f t="shared" si="0"/>
        <v>0</v>
      </c>
      <c r="K10">
        <f>K8*10^(1/20)</f>
        <v>12.056734400063899</v>
      </c>
    </row>
    <row r="11" spans="1:11" x14ac:dyDescent="0.2">
      <c r="A11">
        <v>9</v>
      </c>
      <c r="B11">
        <v>12.06</v>
      </c>
      <c r="C11">
        <v>10.72</v>
      </c>
      <c r="D11">
        <v>10.72</v>
      </c>
      <c r="E11">
        <v>12.06</v>
      </c>
      <c r="F11">
        <v>3</v>
      </c>
      <c r="G11">
        <v>3</v>
      </c>
      <c r="H11">
        <v>3</v>
      </c>
      <c r="I11">
        <v>3</v>
      </c>
      <c r="J11" t="b">
        <f t="shared" si="0"/>
        <v>1</v>
      </c>
    </row>
    <row r="12" spans="1:11" x14ac:dyDescent="0.2">
      <c r="A12">
        <v>10</v>
      </c>
      <c r="B12">
        <v>12.06</v>
      </c>
      <c r="C12">
        <v>10.72</v>
      </c>
      <c r="D12">
        <v>12.06</v>
      </c>
      <c r="E12">
        <v>10.72</v>
      </c>
      <c r="F12">
        <v>1</v>
      </c>
      <c r="G12">
        <v>1</v>
      </c>
      <c r="H12">
        <v>4</v>
      </c>
      <c r="I12">
        <v>3</v>
      </c>
      <c r="J12" t="b">
        <f t="shared" si="0"/>
        <v>1</v>
      </c>
    </row>
    <row r="13" spans="1:11" x14ac:dyDescent="0.2">
      <c r="A13">
        <v>11</v>
      </c>
      <c r="B13">
        <v>12.06</v>
      </c>
      <c r="C13">
        <v>10.72</v>
      </c>
      <c r="D13">
        <v>10.72</v>
      </c>
      <c r="E13">
        <v>12.06</v>
      </c>
      <c r="F13">
        <v>3</v>
      </c>
      <c r="G13">
        <v>3</v>
      </c>
      <c r="H13">
        <v>5</v>
      </c>
      <c r="I13">
        <v>3</v>
      </c>
      <c r="J13" t="b">
        <f t="shared" si="0"/>
        <v>1</v>
      </c>
    </row>
    <row r="14" spans="1:11" x14ac:dyDescent="0.2">
      <c r="A14">
        <v>12</v>
      </c>
      <c r="B14">
        <v>12.06</v>
      </c>
      <c r="C14">
        <v>10.72</v>
      </c>
      <c r="D14">
        <v>12.06</v>
      </c>
      <c r="E14">
        <v>10.72</v>
      </c>
      <c r="F14">
        <v>1</v>
      </c>
      <c r="G14">
        <v>2</v>
      </c>
      <c r="H14">
        <v>5</v>
      </c>
      <c r="I14">
        <v>2</v>
      </c>
      <c r="J14" t="b">
        <f t="shared" si="0"/>
        <v>0</v>
      </c>
    </row>
    <row r="15" spans="1:11" x14ac:dyDescent="0.2">
      <c r="A15">
        <v>13</v>
      </c>
      <c r="B15">
        <v>12.23</v>
      </c>
      <c r="C15">
        <v>10.72</v>
      </c>
      <c r="D15">
        <v>12.23</v>
      </c>
      <c r="E15">
        <v>10.72</v>
      </c>
      <c r="F15">
        <v>1</v>
      </c>
      <c r="G15">
        <v>1</v>
      </c>
      <c r="H15">
        <v>6</v>
      </c>
      <c r="I15">
        <v>3</v>
      </c>
      <c r="J15" t="b">
        <f t="shared" si="0"/>
        <v>1</v>
      </c>
    </row>
    <row r="16" spans="1:11" x14ac:dyDescent="0.2">
      <c r="A16">
        <v>14</v>
      </c>
      <c r="B16">
        <v>12.06</v>
      </c>
      <c r="C16">
        <v>10.72</v>
      </c>
      <c r="D16">
        <v>12.06</v>
      </c>
      <c r="E16">
        <v>10.72</v>
      </c>
      <c r="F16">
        <v>1</v>
      </c>
      <c r="G16">
        <v>1</v>
      </c>
      <c r="H16">
        <v>7</v>
      </c>
      <c r="I16">
        <v>3</v>
      </c>
      <c r="J16" t="b">
        <f t="shared" si="0"/>
        <v>1</v>
      </c>
    </row>
    <row r="17" spans="1:10" x14ac:dyDescent="0.2">
      <c r="A17">
        <v>15</v>
      </c>
      <c r="B17">
        <v>12.23</v>
      </c>
      <c r="C17">
        <v>10.72</v>
      </c>
      <c r="D17">
        <v>12.23</v>
      </c>
      <c r="E17">
        <v>10.72</v>
      </c>
      <c r="F17">
        <v>1</v>
      </c>
      <c r="G17">
        <v>3</v>
      </c>
      <c r="H17">
        <v>7</v>
      </c>
      <c r="I17">
        <v>1</v>
      </c>
      <c r="J17" t="b">
        <f t="shared" si="0"/>
        <v>0</v>
      </c>
    </row>
    <row r="18" spans="1:10" x14ac:dyDescent="0.2">
      <c r="A18">
        <v>16</v>
      </c>
      <c r="B18">
        <v>12.23</v>
      </c>
      <c r="C18">
        <v>10.72</v>
      </c>
      <c r="D18">
        <v>12.23</v>
      </c>
      <c r="E18">
        <v>10.72</v>
      </c>
      <c r="F18">
        <v>1</v>
      </c>
      <c r="G18">
        <v>1</v>
      </c>
      <c r="H18">
        <v>8</v>
      </c>
      <c r="I18">
        <v>3</v>
      </c>
      <c r="J18" t="b">
        <f t="shared" si="0"/>
        <v>1</v>
      </c>
    </row>
    <row r="19" spans="1:10" x14ac:dyDescent="0.2">
      <c r="A19">
        <v>17</v>
      </c>
      <c r="B19">
        <v>12.23</v>
      </c>
      <c r="C19">
        <v>10.72</v>
      </c>
      <c r="D19">
        <v>10.72</v>
      </c>
      <c r="E19">
        <v>12.23</v>
      </c>
      <c r="F19">
        <v>3</v>
      </c>
      <c r="G19">
        <v>3</v>
      </c>
      <c r="H19">
        <v>9</v>
      </c>
      <c r="I19">
        <v>3</v>
      </c>
      <c r="J19" t="b">
        <f t="shared" si="0"/>
        <v>1</v>
      </c>
    </row>
    <row r="20" spans="1:10" x14ac:dyDescent="0.2">
      <c r="A20">
        <v>18</v>
      </c>
      <c r="B20">
        <v>12.23</v>
      </c>
      <c r="C20">
        <v>10.72</v>
      </c>
      <c r="D20">
        <v>12.23</v>
      </c>
      <c r="E20">
        <v>10.72</v>
      </c>
      <c r="F20">
        <v>1</v>
      </c>
      <c r="G20">
        <v>1</v>
      </c>
      <c r="H20">
        <v>10</v>
      </c>
      <c r="I20">
        <v>3</v>
      </c>
      <c r="J20" t="b">
        <f t="shared" si="0"/>
        <v>1</v>
      </c>
    </row>
    <row r="21" spans="1:10" x14ac:dyDescent="0.2">
      <c r="A21">
        <v>19</v>
      </c>
      <c r="B21">
        <v>12.23</v>
      </c>
      <c r="C21">
        <v>10.72</v>
      </c>
      <c r="D21">
        <v>10.72</v>
      </c>
      <c r="E21">
        <v>12.23</v>
      </c>
      <c r="F21">
        <v>3</v>
      </c>
      <c r="G21">
        <v>1</v>
      </c>
      <c r="H21">
        <v>10</v>
      </c>
      <c r="I21">
        <v>1</v>
      </c>
      <c r="J21" t="b">
        <f t="shared" si="0"/>
        <v>0</v>
      </c>
    </row>
    <row r="22" spans="1:10" x14ac:dyDescent="0.2">
      <c r="A22">
        <v>20</v>
      </c>
      <c r="B22">
        <v>12.24</v>
      </c>
      <c r="C22">
        <v>10.72</v>
      </c>
      <c r="D22">
        <v>12.24</v>
      </c>
      <c r="E22">
        <v>10.72</v>
      </c>
      <c r="F22">
        <v>1</v>
      </c>
      <c r="G22">
        <v>2</v>
      </c>
      <c r="H22">
        <v>10</v>
      </c>
      <c r="I22">
        <v>2</v>
      </c>
      <c r="J22" t="b">
        <f t="shared" si="0"/>
        <v>0</v>
      </c>
    </row>
    <row r="23" spans="1:10" x14ac:dyDescent="0.2">
      <c r="A23">
        <v>21</v>
      </c>
      <c r="B23">
        <v>12.24</v>
      </c>
      <c r="C23">
        <v>10.72</v>
      </c>
      <c r="D23">
        <v>12.24</v>
      </c>
      <c r="E23">
        <v>10.72</v>
      </c>
      <c r="F23">
        <v>1</v>
      </c>
      <c r="G23">
        <v>3</v>
      </c>
      <c r="H23">
        <v>10</v>
      </c>
      <c r="I23">
        <v>1</v>
      </c>
      <c r="J23" t="b">
        <f t="shared" si="0"/>
        <v>0</v>
      </c>
    </row>
    <row r="24" spans="1:10" x14ac:dyDescent="0.2">
      <c r="A24">
        <v>22</v>
      </c>
      <c r="B24">
        <v>12.24</v>
      </c>
      <c r="C24">
        <v>10.72</v>
      </c>
      <c r="D24">
        <v>12.24</v>
      </c>
      <c r="E24">
        <v>10.72</v>
      </c>
      <c r="F24">
        <v>1</v>
      </c>
      <c r="G24">
        <v>1</v>
      </c>
      <c r="H24">
        <v>11</v>
      </c>
      <c r="I24">
        <v>3</v>
      </c>
      <c r="J24" t="b">
        <f t="shared" si="0"/>
        <v>1</v>
      </c>
    </row>
    <row r="25" spans="1:10" x14ac:dyDescent="0.2">
      <c r="A25">
        <v>23</v>
      </c>
      <c r="B25">
        <v>12.24</v>
      </c>
      <c r="C25">
        <v>10.72</v>
      </c>
      <c r="D25">
        <v>10.72</v>
      </c>
      <c r="E25">
        <v>12.24</v>
      </c>
      <c r="F25">
        <v>3</v>
      </c>
      <c r="G25">
        <v>3</v>
      </c>
      <c r="H25">
        <v>12</v>
      </c>
      <c r="I25">
        <v>3</v>
      </c>
      <c r="J25" t="b">
        <f>(F25=G25)</f>
        <v>1</v>
      </c>
    </row>
    <row r="26" spans="1:10" x14ac:dyDescent="0.2">
      <c r="A26">
        <v>24</v>
      </c>
      <c r="B26">
        <v>12.24</v>
      </c>
      <c r="C26">
        <v>10.72</v>
      </c>
      <c r="D26">
        <v>12.24</v>
      </c>
      <c r="E26">
        <v>10.72</v>
      </c>
      <c r="F26">
        <v>1</v>
      </c>
      <c r="G26">
        <v>1</v>
      </c>
      <c r="H26">
        <v>13</v>
      </c>
      <c r="I26">
        <v>3</v>
      </c>
      <c r="J26" t="b">
        <f t="shared" si="0"/>
        <v>1</v>
      </c>
    </row>
    <row r="27" spans="1:10" x14ac:dyDescent="0.2">
      <c r="A27">
        <v>25</v>
      </c>
      <c r="B27">
        <v>12.24</v>
      </c>
      <c r="C27">
        <v>10.72</v>
      </c>
      <c r="D27">
        <v>12.24</v>
      </c>
      <c r="E27">
        <v>10.72</v>
      </c>
      <c r="F27">
        <v>1</v>
      </c>
      <c r="G27">
        <v>1</v>
      </c>
      <c r="H27">
        <v>14</v>
      </c>
      <c r="I27">
        <v>3</v>
      </c>
      <c r="J27" t="b">
        <f t="shared" si="0"/>
        <v>1</v>
      </c>
    </row>
    <row r="28" spans="1:10" x14ac:dyDescent="0.2">
      <c r="A28">
        <v>26</v>
      </c>
      <c r="B28">
        <v>12.24</v>
      </c>
      <c r="C28">
        <v>10.72</v>
      </c>
      <c r="D28">
        <v>12.24</v>
      </c>
      <c r="E28">
        <v>10.72</v>
      </c>
      <c r="F28">
        <v>1</v>
      </c>
      <c r="G28">
        <v>3</v>
      </c>
      <c r="H28">
        <v>14</v>
      </c>
      <c r="I28">
        <v>1</v>
      </c>
      <c r="J28" t="b">
        <f t="shared" si="0"/>
        <v>0</v>
      </c>
    </row>
    <row r="29" spans="1:10" x14ac:dyDescent="0.2">
      <c r="A29">
        <v>27</v>
      </c>
      <c r="B29">
        <v>12.24</v>
      </c>
      <c r="C29">
        <v>10.72</v>
      </c>
      <c r="D29">
        <v>10.72</v>
      </c>
      <c r="E29">
        <v>12.24</v>
      </c>
      <c r="F29">
        <v>3</v>
      </c>
      <c r="G29">
        <v>3</v>
      </c>
      <c r="H29">
        <v>15</v>
      </c>
      <c r="I29">
        <v>3</v>
      </c>
      <c r="J29" t="b">
        <f t="shared" si="0"/>
        <v>1</v>
      </c>
    </row>
    <row r="30" spans="1:10" x14ac:dyDescent="0.2">
      <c r="A30">
        <v>28</v>
      </c>
      <c r="B30">
        <v>12.24</v>
      </c>
      <c r="C30">
        <v>10.72</v>
      </c>
      <c r="D30">
        <v>10.72</v>
      </c>
      <c r="E30">
        <v>12.24</v>
      </c>
      <c r="F30">
        <v>3</v>
      </c>
      <c r="G30">
        <v>3</v>
      </c>
      <c r="H30">
        <v>16</v>
      </c>
      <c r="I30">
        <v>3</v>
      </c>
      <c r="J30" t="b">
        <f t="shared" si="0"/>
        <v>1</v>
      </c>
    </row>
    <row r="31" spans="1:10" x14ac:dyDescent="0.2">
      <c r="A31">
        <v>29</v>
      </c>
      <c r="B31">
        <v>12.24</v>
      </c>
      <c r="C31">
        <v>10.72</v>
      </c>
      <c r="D31">
        <v>10.72</v>
      </c>
      <c r="E31">
        <v>12.24</v>
      </c>
      <c r="F31">
        <v>3</v>
      </c>
      <c r="G31">
        <v>3</v>
      </c>
      <c r="H31">
        <v>17</v>
      </c>
      <c r="I31">
        <v>3</v>
      </c>
      <c r="J31" t="b">
        <f t="shared" si="0"/>
        <v>1</v>
      </c>
    </row>
    <row r="32" spans="1:10" x14ac:dyDescent="0.2">
      <c r="A32">
        <v>30</v>
      </c>
      <c r="B32">
        <v>12.24</v>
      </c>
      <c r="C32">
        <v>10.72</v>
      </c>
      <c r="D32">
        <v>12.24</v>
      </c>
      <c r="E32">
        <v>10.72</v>
      </c>
      <c r="F32">
        <v>1</v>
      </c>
      <c r="G32">
        <v>1</v>
      </c>
      <c r="H32">
        <v>18</v>
      </c>
      <c r="I32">
        <v>3</v>
      </c>
      <c r="J32" t="b">
        <f t="shared" si="0"/>
        <v>1</v>
      </c>
    </row>
    <row r="33" spans="1:10" x14ac:dyDescent="0.2">
      <c r="A33">
        <v>31</v>
      </c>
      <c r="B33">
        <v>12.24</v>
      </c>
      <c r="C33">
        <v>10.72</v>
      </c>
      <c r="D33">
        <v>10.72</v>
      </c>
      <c r="E33">
        <v>12.24</v>
      </c>
      <c r="F33">
        <v>3</v>
      </c>
      <c r="G33">
        <v>3</v>
      </c>
      <c r="H33">
        <v>19</v>
      </c>
      <c r="I33">
        <v>3</v>
      </c>
      <c r="J33" t="b">
        <f t="shared" si="0"/>
        <v>1</v>
      </c>
    </row>
    <row r="34" spans="1:10" x14ac:dyDescent="0.2">
      <c r="A34">
        <v>32</v>
      </c>
      <c r="B34">
        <v>12.24</v>
      </c>
      <c r="C34">
        <v>10.72</v>
      </c>
      <c r="D34">
        <v>10.72</v>
      </c>
      <c r="E34">
        <v>12.24</v>
      </c>
      <c r="F34">
        <v>3</v>
      </c>
      <c r="G34">
        <v>3</v>
      </c>
      <c r="H34">
        <v>20</v>
      </c>
      <c r="I34">
        <v>3</v>
      </c>
      <c r="J34" t="b">
        <f t="shared" si="0"/>
        <v>1</v>
      </c>
    </row>
    <row r="35" spans="1:10" x14ac:dyDescent="0.2">
      <c r="A35">
        <v>33</v>
      </c>
      <c r="B35">
        <v>12.24</v>
      </c>
      <c r="C35">
        <v>10.72</v>
      </c>
      <c r="D35">
        <v>10.72</v>
      </c>
      <c r="E35">
        <v>12.24</v>
      </c>
      <c r="F35">
        <v>3</v>
      </c>
      <c r="G35">
        <v>3</v>
      </c>
      <c r="H35">
        <v>21</v>
      </c>
      <c r="I35">
        <v>3</v>
      </c>
      <c r="J35" t="b">
        <f t="shared" si="0"/>
        <v>1</v>
      </c>
    </row>
    <row r="36" spans="1:10" x14ac:dyDescent="0.2">
      <c r="A36">
        <v>34</v>
      </c>
      <c r="B36">
        <v>12.24</v>
      </c>
      <c r="C36">
        <v>10.72</v>
      </c>
      <c r="D36">
        <v>10.72</v>
      </c>
      <c r="E36">
        <v>12.24</v>
      </c>
      <c r="F36">
        <v>3</v>
      </c>
      <c r="G36">
        <v>3</v>
      </c>
      <c r="H36">
        <v>22</v>
      </c>
      <c r="I36">
        <v>3</v>
      </c>
      <c r="J36" t="b">
        <f t="shared" si="0"/>
        <v>1</v>
      </c>
    </row>
    <row r="37" spans="1:10" x14ac:dyDescent="0.2">
      <c r="A37">
        <v>35</v>
      </c>
      <c r="B37">
        <v>12.24</v>
      </c>
      <c r="C37">
        <v>10.72</v>
      </c>
      <c r="D37">
        <v>10.72</v>
      </c>
      <c r="E37">
        <v>12.24</v>
      </c>
      <c r="F37">
        <v>3</v>
      </c>
      <c r="G37">
        <v>3</v>
      </c>
      <c r="H37">
        <v>23</v>
      </c>
      <c r="I37">
        <v>3</v>
      </c>
      <c r="J37" t="b">
        <f t="shared" si="0"/>
        <v>1</v>
      </c>
    </row>
    <row r="38" spans="1:10" x14ac:dyDescent="0.2">
      <c r="A38">
        <v>36</v>
      </c>
      <c r="B38">
        <v>12.24</v>
      </c>
      <c r="C38">
        <v>10.72</v>
      </c>
      <c r="D38">
        <v>12.24</v>
      </c>
      <c r="E38">
        <v>10.72</v>
      </c>
      <c r="F38">
        <v>1</v>
      </c>
      <c r="G38">
        <v>1</v>
      </c>
      <c r="H38">
        <v>24</v>
      </c>
      <c r="I38">
        <v>3</v>
      </c>
      <c r="J38" t="b">
        <f t="shared" si="0"/>
        <v>1</v>
      </c>
    </row>
    <row r="39" spans="1:10" x14ac:dyDescent="0.2">
      <c r="A39">
        <v>37</v>
      </c>
      <c r="B39">
        <v>12.24</v>
      </c>
      <c r="C39">
        <v>10.72</v>
      </c>
      <c r="D39">
        <v>12.24</v>
      </c>
      <c r="E39">
        <v>10.72</v>
      </c>
      <c r="F39">
        <v>1</v>
      </c>
      <c r="G39">
        <v>1</v>
      </c>
      <c r="H39">
        <v>25</v>
      </c>
      <c r="I39">
        <v>3</v>
      </c>
      <c r="J39" t="b">
        <f t="shared" si="0"/>
        <v>1</v>
      </c>
    </row>
    <row r="40" spans="1:10" x14ac:dyDescent="0.2">
      <c r="A40">
        <v>38</v>
      </c>
      <c r="B40">
        <v>12.24</v>
      </c>
      <c r="C40">
        <v>10.72</v>
      </c>
      <c r="D40">
        <v>12.24</v>
      </c>
      <c r="E40">
        <v>10.72</v>
      </c>
      <c r="F40">
        <v>1</v>
      </c>
      <c r="G40">
        <v>1</v>
      </c>
      <c r="H40">
        <v>26</v>
      </c>
      <c r="I40">
        <v>3</v>
      </c>
      <c r="J40" t="b">
        <f t="shared" si="0"/>
        <v>1</v>
      </c>
    </row>
    <row r="41" spans="1:10" x14ac:dyDescent="0.2">
      <c r="A41">
        <v>39</v>
      </c>
      <c r="B41">
        <v>12.24</v>
      </c>
      <c r="C41">
        <v>10.72</v>
      </c>
      <c r="D41">
        <v>12.24</v>
      </c>
      <c r="E41">
        <v>10.72</v>
      </c>
      <c r="F41">
        <v>1</v>
      </c>
      <c r="G41">
        <v>1</v>
      </c>
      <c r="H41">
        <v>27</v>
      </c>
      <c r="I41">
        <v>3</v>
      </c>
      <c r="J41" t="b">
        <f t="shared" si="0"/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CAE-668E-DB4B-9F5D-4DD561C2F7CF}">
  <dimension ref="A1:J16"/>
  <sheetViews>
    <sheetView workbookViewId="0">
      <selection activeCell="M24" sqref="M24"/>
    </sheetView>
  </sheetViews>
  <sheetFormatPr baseColWidth="10" defaultRowHeight="16" x14ac:dyDescent="0.2"/>
  <cols>
    <col min="1" max="1" width="3.1640625" bestFit="1" customWidth="1"/>
    <col min="2" max="5" width="6.1640625" bestFit="1" customWidth="1"/>
    <col min="6" max="9" width="2.1640625" bestFit="1" customWidth="1"/>
  </cols>
  <sheetData>
    <row r="1" spans="1:10" x14ac:dyDescent="0.2">
      <c r="A1">
        <v>0</v>
      </c>
      <c r="B1">
        <v>7.6</v>
      </c>
      <c r="C1">
        <v>10.72</v>
      </c>
      <c r="D1">
        <v>10.72</v>
      </c>
      <c r="E1">
        <v>7.6</v>
      </c>
      <c r="F1">
        <v>1</v>
      </c>
      <c r="G1">
        <v>1</v>
      </c>
      <c r="H1">
        <v>0</v>
      </c>
      <c r="I1">
        <v>1</v>
      </c>
      <c r="J1">
        <f>$D$15</f>
        <v>10.3</v>
      </c>
    </row>
    <row r="2" spans="1:10" x14ac:dyDescent="0.2">
      <c r="A2">
        <v>1</v>
      </c>
      <c r="B2">
        <v>7.6</v>
      </c>
      <c r="C2">
        <v>10.72</v>
      </c>
      <c r="D2">
        <v>10.72</v>
      </c>
      <c r="E2">
        <v>7.6</v>
      </c>
      <c r="F2">
        <v>1</v>
      </c>
      <c r="G2">
        <v>1</v>
      </c>
      <c r="H2">
        <v>0</v>
      </c>
      <c r="I2">
        <v>1</v>
      </c>
      <c r="J2">
        <f t="shared" ref="J2:J11" si="0">$D$15</f>
        <v>10.3</v>
      </c>
    </row>
    <row r="3" spans="1:10" x14ac:dyDescent="0.2">
      <c r="A3">
        <v>2</v>
      </c>
      <c r="B3">
        <v>12.05</v>
      </c>
      <c r="C3">
        <v>10.72</v>
      </c>
      <c r="D3">
        <v>10.72</v>
      </c>
      <c r="E3">
        <v>12.05</v>
      </c>
      <c r="F3">
        <v>3</v>
      </c>
      <c r="G3">
        <v>3</v>
      </c>
      <c r="H3">
        <v>1</v>
      </c>
      <c r="I3">
        <v>3</v>
      </c>
      <c r="J3">
        <f t="shared" si="0"/>
        <v>10.3</v>
      </c>
    </row>
    <row r="4" spans="1:10" x14ac:dyDescent="0.2">
      <c r="A4">
        <v>3</v>
      </c>
      <c r="B4">
        <v>7.6</v>
      </c>
      <c r="C4">
        <v>10.72</v>
      </c>
      <c r="D4">
        <v>10.72</v>
      </c>
      <c r="E4">
        <v>7.6</v>
      </c>
      <c r="F4">
        <v>1</v>
      </c>
      <c r="G4">
        <v>1</v>
      </c>
      <c r="H4">
        <v>1</v>
      </c>
      <c r="I4">
        <v>1</v>
      </c>
      <c r="J4">
        <f t="shared" si="0"/>
        <v>10.3</v>
      </c>
    </row>
    <row r="5" spans="1:10" x14ac:dyDescent="0.2">
      <c r="A5">
        <v>4</v>
      </c>
      <c r="B5">
        <v>7.6</v>
      </c>
      <c r="C5">
        <v>10.72</v>
      </c>
      <c r="D5">
        <v>10.72</v>
      </c>
      <c r="E5">
        <v>7.6</v>
      </c>
      <c r="F5">
        <v>1</v>
      </c>
      <c r="G5">
        <v>1</v>
      </c>
      <c r="H5">
        <v>1</v>
      </c>
      <c r="I5">
        <v>1</v>
      </c>
      <c r="J5">
        <f t="shared" si="0"/>
        <v>10.3</v>
      </c>
    </row>
    <row r="6" spans="1:10" x14ac:dyDescent="0.2">
      <c r="A6">
        <v>5</v>
      </c>
      <c r="B6">
        <v>9.57</v>
      </c>
      <c r="C6">
        <v>10.72</v>
      </c>
      <c r="D6">
        <v>9.57</v>
      </c>
      <c r="E6">
        <v>10.72</v>
      </c>
      <c r="F6">
        <v>3</v>
      </c>
      <c r="G6">
        <v>3</v>
      </c>
      <c r="H6">
        <v>1</v>
      </c>
      <c r="I6">
        <v>1</v>
      </c>
      <c r="J6">
        <f t="shared" si="0"/>
        <v>10.3</v>
      </c>
    </row>
    <row r="7" spans="1:10" x14ac:dyDescent="0.2">
      <c r="A7">
        <v>6</v>
      </c>
      <c r="B7">
        <v>9.57</v>
      </c>
      <c r="C7">
        <v>10.72</v>
      </c>
      <c r="D7">
        <v>10.72</v>
      </c>
      <c r="E7">
        <v>9.57</v>
      </c>
      <c r="F7">
        <v>1</v>
      </c>
      <c r="G7">
        <v>2</v>
      </c>
      <c r="H7">
        <v>1</v>
      </c>
      <c r="I7">
        <v>2</v>
      </c>
      <c r="J7">
        <f t="shared" si="0"/>
        <v>10.3</v>
      </c>
    </row>
    <row r="8" spans="1:10" x14ac:dyDescent="0.2">
      <c r="A8">
        <v>7</v>
      </c>
      <c r="B8">
        <v>12.05</v>
      </c>
      <c r="C8">
        <v>10.72</v>
      </c>
      <c r="D8">
        <v>10.72</v>
      </c>
      <c r="E8">
        <v>12.05</v>
      </c>
      <c r="F8">
        <v>3</v>
      </c>
      <c r="G8">
        <v>3</v>
      </c>
      <c r="H8">
        <v>2</v>
      </c>
      <c r="I8">
        <v>3</v>
      </c>
      <c r="J8">
        <f t="shared" si="0"/>
        <v>10.3</v>
      </c>
    </row>
    <row r="9" spans="1:10" x14ac:dyDescent="0.2">
      <c r="A9">
        <v>8</v>
      </c>
      <c r="B9">
        <v>9.57</v>
      </c>
      <c r="C9">
        <v>10.72</v>
      </c>
      <c r="D9">
        <v>10.72</v>
      </c>
      <c r="E9">
        <v>9.57</v>
      </c>
      <c r="F9">
        <v>1</v>
      </c>
      <c r="G9">
        <v>1</v>
      </c>
      <c r="H9">
        <v>2</v>
      </c>
      <c r="I9">
        <v>1</v>
      </c>
      <c r="J9">
        <f t="shared" si="0"/>
        <v>10.3</v>
      </c>
    </row>
    <row r="10" spans="1:10" x14ac:dyDescent="0.2">
      <c r="A10">
        <v>9</v>
      </c>
      <c r="B10">
        <v>9.57</v>
      </c>
      <c r="C10">
        <v>10.72</v>
      </c>
      <c r="D10">
        <v>9.57</v>
      </c>
      <c r="E10">
        <v>10.72</v>
      </c>
      <c r="F10">
        <v>3</v>
      </c>
      <c r="G10">
        <v>3</v>
      </c>
      <c r="H10">
        <v>2</v>
      </c>
      <c r="I10">
        <v>1</v>
      </c>
      <c r="J10">
        <f t="shared" si="0"/>
        <v>10.3</v>
      </c>
    </row>
    <row r="11" spans="1:10" x14ac:dyDescent="0.2">
      <c r="A11">
        <v>10</v>
      </c>
      <c r="B11">
        <v>10.74</v>
      </c>
      <c r="C11">
        <v>10.72</v>
      </c>
      <c r="D11">
        <v>10.74</v>
      </c>
      <c r="E11">
        <v>10.72</v>
      </c>
      <c r="F11">
        <v>1</v>
      </c>
      <c r="G11">
        <v>2</v>
      </c>
      <c r="H11">
        <v>2</v>
      </c>
      <c r="I11">
        <v>2</v>
      </c>
      <c r="J11">
        <f t="shared" si="0"/>
        <v>10.3</v>
      </c>
    </row>
    <row r="15" spans="1:10" x14ac:dyDescent="0.2">
      <c r="D15">
        <f>AVERAGE(B7:B11)</f>
        <v>10.3</v>
      </c>
    </row>
    <row r="16" spans="1:10" x14ac:dyDescent="0.2">
      <c r="D16" t="s">
        <v>27</v>
      </c>
      <c r="E16">
        <f>C11-D15</f>
        <v>0.41999999999999993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B323-5FE3-D442-AB1F-503A7045C407}">
  <dimension ref="A1:J21"/>
  <sheetViews>
    <sheetView workbookViewId="0">
      <selection activeCell="M32" sqref="M3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6.46</v>
      </c>
      <c r="C2">
        <v>10.72</v>
      </c>
      <c r="D2">
        <v>6.46</v>
      </c>
      <c r="E2">
        <v>10.72</v>
      </c>
      <c r="F2">
        <v>3</v>
      </c>
      <c r="G2">
        <v>3</v>
      </c>
      <c r="H2">
        <v>0</v>
      </c>
      <c r="I2">
        <v>1</v>
      </c>
      <c r="J2">
        <f>$C$20</f>
        <v>11.49</v>
      </c>
    </row>
    <row r="3" spans="1:10" x14ac:dyDescent="0.2">
      <c r="A3">
        <v>1</v>
      </c>
      <c r="B3">
        <v>6.46</v>
      </c>
      <c r="C3">
        <v>10.72</v>
      </c>
      <c r="D3">
        <v>6.46</v>
      </c>
      <c r="E3">
        <v>10.72</v>
      </c>
      <c r="F3">
        <v>3</v>
      </c>
      <c r="G3">
        <v>3</v>
      </c>
      <c r="H3">
        <v>0</v>
      </c>
      <c r="I3">
        <v>1</v>
      </c>
      <c r="J3">
        <f t="shared" ref="J3:J16" si="0">$C$20</f>
        <v>11.49</v>
      </c>
    </row>
    <row r="4" spans="1:10" x14ac:dyDescent="0.2">
      <c r="A4">
        <v>2</v>
      </c>
      <c r="B4">
        <v>10.24</v>
      </c>
      <c r="C4">
        <v>10.72</v>
      </c>
      <c r="D4">
        <v>10.72</v>
      </c>
      <c r="E4">
        <v>10.24</v>
      </c>
      <c r="F4">
        <v>1</v>
      </c>
      <c r="G4">
        <v>1</v>
      </c>
      <c r="H4">
        <v>0</v>
      </c>
      <c r="I4">
        <v>1</v>
      </c>
      <c r="J4">
        <f t="shared" si="0"/>
        <v>11.49</v>
      </c>
    </row>
    <row r="5" spans="1:10" x14ac:dyDescent="0.2">
      <c r="A5">
        <v>3</v>
      </c>
      <c r="B5">
        <v>10.24</v>
      </c>
      <c r="C5">
        <v>10.72</v>
      </c>
      <c r="D5">
        <v>10.72</v>
      </c>
      <c r="E5">
        <v>10.24</v>
      </c>
      <c r="F5">
        <v>1</v>
      </c>
      <c r="G5">
        <v>2</v>
      </c>
      <c r="H5">
        <v>0</v>
      </c>
      <c r="I5">
        <v>2</v>
      </c>
      <c r="J5">
        <f t="shared" si="0"/>
        <v>11.49</v>
      </c>
    </row>
    <row r="6" spans="1:10" x14ac:dyDescent="0.2">
      <c r="A6">
        <v>4</v>
      </c>
      <c r="B6">
        <v>13.98</v>
      </c>
      <c r="C6">
        <v>10.72</v>
      </c>
      <c r="D6">
        <v>13.98</v>
      </c>
      <c r="E6">
        <v>10.72</v>
      </c>
      <c r="F6">
        <v>1</v>
      </c>
      <c r="G6">
        <v>1</v>
      </c>
      <c r="H6">
        <v>1</v>
      </c>
      <c r="I6">
        <v>3</v>
      </c>
      <c r="J6">
        <f t="shared" si="0"/>
        <v>11.49</v>
      </c>
    </row>
    <row r="7" spans="1:10" x14ac:dyDescent="0.2">
      <c r="A7">
        <v>5</v>
      </c>
      <c r="B7">
        <v>10.24</v>
      </c>
      <c r="C7">
        <v>10.72</v>
      </c>
      <c r="D7">
        <v>10.72</v>
      </c>
      <c r="E7">
        <v>10.24</v>
      </c>
      <c r="F7">
        <v>1</v>
      </c>
      <c r="G7">
        <v>1</v>
      </c>
      <c r="H7">
        <v>1</v>
      </c>
      <c r="I7">
        <v>1</v>
      </c>
      <c r="J7">
        <f t="shared" si="0"/>
        <v>11.49</v>
      </c>
    </row>
    <row r="8" spans="1:10" x14ac:dyDescent="0.2">
      <c r="A8">
        <v>6</v>
      </c>
      <c r="B8">
        <v>10.24</v>
      </c>
      <c r="C8">
        <v>10.72</v>
      </c>
      <c r="D8">
        <v>10.72</v>
      </c>
      <c r="E8">
        <v>10.24</v>
      </c>
      <c r="F8">
        <v>1</v>
      </c>
      <c r="G8">
        <v>3</v>
      </c>
      <c r="H8">
        <v>2</v>
      </c>
      <c r="I8">
        <v>3</v>
      </c>
      <c r="J8">
        <f t="shared" si="0"/>
        <v>11.49</v>
      </c>
    </row>
    <row r="9" spans="1:10" x14ac:dyDescent="0.2">
      <c r="A9">
        <v>7</v>
      </c>
      <c r="B9">
        <v>10.24</v>
      </c>
      <c r="C9">
        <v>10.72</v>
      </c>
      <c r="D9">
        <v>10.72</v>
      </c>
      <c r="E9">
        <v>10.24</v>
      </c>
      <c r="F9">
        <v>1</v>
      </c>
      <c r="G9">
        <v>2</v>
      </c>
      <c r="H9">
        <v>2</v>
      </c>
      <c r="I9">
        <v>2</v>
      </c>
      <c r="J9">
        <f t="shared" si="0"/>
        <v>11.49</v>
      </c>
    </row>
    <row r="10" spans="1:10" x14ac:dyDescent="0.2">
      <c r="A10">
        <v>8</v>
      </c>
      <c r="B10">
        <v>11.49</v>
      </c>
      <c r="C10">
        <v>10.72</v>
      </c>
      <c r="D10">
        <v>11.49</v>
      </c>
      <c r="E10">
        <v>10.72</v>
      </c>
      <c r="F10">
        <v>1</v>
      </c>
      <c r="G10">
        <v>2</v>
      </c>
      <c r="H10">
        <v>2</v>
      </c>
      <c r="I10">
        <v>2</v>
      </c>
      <c r="J10">
        <f t="shared" si="0"/>
        <v>11.49</v>
      </c>
    </row>
    <row r="11" spans="1:10" x14ac:dyDescent="0.2">
      <c r="A11">
        <v>9</v>
      </c>
      <c r="B11">
        <v>11.49</v>
      </c>
      <c r="C11">
        <v>10.72</v>
      </c>
      <c r="D11">
        <v>11.49</v>
      </c>
      <c r="E11">
        <v>10.72</v>
      </c>
      <c r="F11">
        <v>1</v>
      </c>
      <c r="G11">
        <v>1</v>
      </c>
      <c r="H11">
        <v>3</v>
      </c>
      <c r="I11">
        <v>3</v>
      </c>
      <c r="J11">
        <f t="shared" si="0"/>
        <v>11.49</v>
      </c>
    </row>
    <row r="12" spans="1:10" x14ac:dyDescent="0.2">
      <c r="A12">
        <v>10</v>
      </c>
      <c r="B12">
        <v>11.49</v>
      </c>
      <c r="C12">
        <v>10.72</v>
      </c>
      <c r="D12">
        <v>11.49</v>
      </c>
      <c r="E12">
        <v>10.72</v>
      </c>
      <c r="F12">
        <v>1</v>
      </c>
      <c r="G12">
        <v>1</v>
      </c>
      <c r="H12">
        <v>4</v>
      </c>
      <c r="I12">
        <v>3</v>
      </c>
      <c r="J12">
        <f t="shared" si="0"/>
        <v>11.49</v>
      </c>
    </row>
    <row r="13" spans="1:10" x14ac:dyDescent="0.2">
      <c r="A13">
        <v>11</v>
      </c>
      <c r="B13">
        <v>11.49</v>
      </c>
      <c r="C13">
        <v>10.72</v>
      </c>
      <c r="D13">
        <v>10.72</v>
      </c>
      <c r="E13">
        <v>11.49</v>
      </c>
      <c r="F13">
        <v>3</v>
      </c>
      <c r="G13">
        <v>1</v>
      </c>
      <c r="H13">
        <v>4</v>
      </c>
      <c r="I13">
        <v>1</v>
      </c>
      <c r="J13">
        <f t="shared" si="0"/>
        <v>11.49</v>
      </c>
    </row>
    <row r="14" spans="1:10" x14ac:dyDescent="0.2">
      <c r="A14">
        <v>12</v>
      </c>
      <c r="B14">
        <v>11.49</v>
      </c>
      <c r="C14">
        <v>10.72</v>
      </c>
      <c r="D14">
        <v>11.49</v>
      </c>
      <c r="E14">
        <v>10.72</v>
      </c>
      <c r="F14">
        <v>1</v>
      </c>
      <c r="G14">
        <v>3</v>
      </c>
      <c r="H14">
        <v>4</v>
      </c>
      <c r="I14">
        <v>1</v>
      </c>
      <c r="J14">
        <f t="shared" si="0"/>
        <v>11.49</v>
      </c>
    </row>
    <row r="15" spans="1:10" x14ac:dyDescent="0.2">
      <c r="A15">
        <v>13</v>
      </c>
      <c r="B15">
        <v>11.49</v>
      </c>
      <c r="C15">
        <v>10.72</v>
      </c>
      <c r="D15">
        <v>11.49</v>
      </c>
      <c r="E15">
        <v>10.72</v>
      </c>
      <c r="F15">
        <v>1</v>
      </c>
      <c r="G15">
        <v>3</v>
      </c>
      <c r="H15">
        <v>4</v>
      </c>
      <c r="I15">
        <v>1</v>
      </c>
      <c r="J15">
        <f t="shared" si="0"/>
        <v>11.49</v>
      </c>
    </row>
    <row r="16" spans="1:10" x14ac:dyDescent="0.2">
      <c r="A16">
        <v>14</v>
      </c>
      <c r="B16">
        <v>11.49</v>
      </c>
      <c r="C16">
        <v>10.72</v>
      </c>
      <c r="D16">
        <v>10.72</v>
      </c>
      <c r="E16">
        <v>11.49</v>
      </c>
      <c r="F16">
        <v>3</v>
      </c>
      <c r="G16">
        <v>3</v>
      </c>
      <c r="H16">
        <v>5</v>
      </c>
      <c r="I16">
        <v>3</v>
      </c>
      <c r="J16">
        <f t="shared" si="0"/>
        <v>11.49</v>
      </c>
    </row>
    <row r="20" spans="3:4" x14ac:dyDescent="0.2">
      <c r="C20">
        <f>AVERAGE(B12:B16)</f>
        <v>11.49</v>
      </c>
    </row>
    <row r="21" spans="3:4" x14ac:dyDescent="0.2">
      <c r="C21" t="s">
        <v>27</v>
      </c>
      <c r="D21">
        <f>C20-C16</f>
        <v>0.76999999999999957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641C-2EA4-FE45-86B2-1598DC097010}">
  <dimension ref="A1:T34"/>
  <sheetViews>
    <sheetView zoomScale="108" zoomScaleNormal="108" workbookViewId="0">
      <selection activeCell="P8" sqref="P8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5.68</v>
      </c>
      <c r="C2">
        <v>10.72</v>
      </c>
      <c r="D2">
        <v>10.72</v>
      </c>
      <c r="E2">
        <v>5.68</v>
      </c>
      <c r="F2">
        <v>1</v>
      </c>
      <c r="G2">
        <v>1</v>
      </c>
      <c r="H2">
        <v>0</v>
      </c>
      <c r="I2">
        <v>1</v>
      </c>
      <c r="J2">
        <f>AVERAGE(B12:B16)</f>
        <v>10.218</v>
      </c>
    </row>
    <row r="3" spans="1:10" x14ac:dyDescent="0.2">
      <c r="A3">
        <v>1</v>
      </c>
      <c r="B3">
        <v>5.68</v>
      </c>
      <c r="C3">
        <v>10.72</v>
      </c>
      <c r="D3">
        <v>5.68</v>
      </c>
      <c r="E3">
        <v>10.72</v>
      </c>
      <c r="F3">
        <v>3</v>
      </c>
      <c r="G3">
        <v>3</v>
      </c>
      <c r="H3">
        <v>0</v>
      </c>
      <c r="I3">
        <v>1</v>
      </c>
      <c r="J3">
        <f>$J$2</f>
        <v>10.218</v>
      </c>
    </row>
    <row r="4" spans="1:10" x14ac:dyDescent="0.2">
      <c r="A4">
        <v>2</v>
      </c>
      <c r="B4">
        <v>9</v>
      </c>
      <c r="C4">
        <v>10.72</v>
      </c>
      <c r="D4">
        <v>9</v>
      </c>
      <c r="E4">
        <v>10.72</v>
      </c>
      <c r="F4">
        <v>3</v>
      </c>
      <c r="G4">
        <v>3</v>
      </c>
      <c r="H4">
        <v>0</v>
      </c>
      <c r="I4">
        <v>1</v>
      </c>
      <c r="J4">
        <f t="shared" ref="J4:J16" si="0">$J$2</f>
        <v>10.218</v>
      </c>
    </row>
    <row r="5" spans="1:10" x14ac:dyDescent="0.2">
      <c r="A5">
        <v>3</v>
      </c>
      <c r="B5">
        <v>9</v>
      </c>
      <c r="C5">
        <v>10.72</v>
      </c>
      <c r="D5">
        <v>10.72</v>
      </c>
      <c r="E5">
        <v>9</v>
      </c>
      <c r="F5">
        <v>1</v>
      </c>
      <c r="G5">
        <v>1</v>
      </c>
      <c r="H5">
        <v>0</v>
      </c>
      <c r="I5">
        <v>1</v>
      </c>
      <c r="J5">
        <f t="shared" si="0"/>
        <v>10.218</v>
      </c>
    </row>
    <row r="6" spans="1:10" x14ac:dyDescent="0.2">
      <c r="A6">
        <v>4</v>
      </c>
      <c r="B6">
        <v>13.98</v>
      </c>
      <c r="C6">
        <v>10.72</v>
      </c>
      <c r="D6">
        <v>10.72</v>
      </c>
      <c r="E6">
        <v>13.98</v>
      </c>
      <c r="F6">
        <v>3</v>
      </c>
      <c r="G6">
        <v>3</v>
      </c>
      <c r="H6">
        <v>1</v>
      </c>
      <c r="I6">
        <v>3</v>
      </c>
      <c r="J6">
        <f t="shared" si="0"/>
        <v>10.218</v>
      </c>
    </row>
    <row r="7" spans="1:10" x14ac:dyDescent="0.2">
      <c r="A7">
        <v>5</v>
      </c>
      <c r="B7">
        <v>9</v>
      </c>
      <c r="C7">
        <v>10.72</v>
      </c>
      <c r="D7">
        <v>10.72</v>
      </c>
      <c r="E7">
        <v>9</v>
      </c>
      <c r="F7">
        <v>1</v>
      </c>
      <c r="G7">
        <v>3</v>
      </c>
      <c r="H7">
        <v>2</v>
      </c>
      <c r="I7">
        <v>3</v>
      </c>
      <c r="J7">
        <f t="shared" si="0"/>
        <v>10.218</v>
      </c>
    </row>
    <row r="8" spans="1:10" x14ac:dyDescent="0.2">
      <c r="A8">
        <v>6</v>
      </c>
      <c r="B8">
        <v>13.98</v>
      </c>
      <c r="C8">
        <v>10.72</v>
      </c>
      <c r="D8">
        <v>13.98</v>
      </c>
      <c r="E8">
        <v>10.72</v>
      </c>
      <c r="F8">
        <v>1</v>
      </c>
      <c r="G8">
        <v>1</v>
      </c>
      <c r="H8">
        <v>3</v>
      </c>
      <c r="I8">
        <v>3</v>
      </c>
      <c r="J8">
        <f t="shared" si="0"/>
        <v>10.218</v>
      </c>
    </row>
    <row r="9" spans="1:10" x14ac:dyDescent="0.2">
      <c r="A9">
        <v>7</v>
      </c>
      <c r="B9">
        <v>9</v>
      </c>
      <c r="C9">
        <v>10.72</v>
      </c>
      <c r="D9">
        <v>9</v>
      </c>
      <c r="E9">
        <v>10.72</v>
      </c>
      <c r="F9">
        <v>3</v>
      </c>
      <c r="G9">
        <v>3</v>
      </c>
      <c r="H9">
        <v>3</v>
      </c>
      <c r="I9">
        <v>1</v>
      </c>
      <c r="J9">
        <f t="shared" si="0"/>
        <v>10.218</v>
      </c>
    </row>
    <row r="10" spans="1:10" x14ac:dyDescent="0.2">
      <c r="A10">
        <v>8</v>
      </c>
      <c r="B10">
        <v>9</v>
      </c>
      <c r="C10">
        <v>10.72</v>
      </c>
      <c r="D10">
        <v>9</v>
      </c>
      <c r="E10">
        <v>10.72</v>
      </c>
      <c r="F10">
        <v>3</v>
      </c>
      <c r="G10">
        <v>3</v>
      </c>
      <c r="H10">
        <v>3</v>
      </c>
      <c r="I10">
        <v>1</v>
      </c>
      <c r="J10">
        <f t="shared" si="0"/>
        <v>10.218</v>
      </c>
    </row>
    <row r="11" spans="1:10" x14ac:dyDescent="0.2">
      <c r="A11">
        <v>9</v>
      </c>
      <c r="B11">
        <v>9.5299999999999994</v>
      </c>
      <c r="C11">
        <v>10.72</v>
      </c>
      <c r="D11">
        <v>10.72</v>
      </c>
      <c r="E11">
        <v>9.5299999999999994</v>
      </c>
      <c r="F11">
        <v>1</v>
      </c>
      <c r="G11">
        <v>1</v>
      </c>
      <c r="H11">
        <v>3</v>
      </c>
      <c r="I11">
        <v>1</v>
      </c>
      <c r="J11">
        <f t="shared" si="0"/>
        <v>10.218</v>
      </c>
    </row>
    <row r="12" spans="1:10" x14ac:dyDescent="0.2">
      <c r="A12">
        <v>10</v>
      </c>
      <c r="B12">
        <v>9.5299999999999994</v>
      </c>
      <c r="C12">
        <v>10.72</v>
      </c>
      <c r="D12">
        <v>9.5299999999999994</v>
      </c>
      <c r="E12">
        <v>10.72</v>
      </c>
      <c r="F12">
        <v>3</v>
      </c>
      <c r="G12">
        <v>3</v>
      </c>
      <c r="H12">
        <v>3</v>
      </c>
      <c r="I12">
        <v>1</v>
      </c>
      <c r="J12">
        <f t="shared" si="0"/>
        <v>10.218</v>
      </c>
    </row>
    <row r="13" spans="1:10" x14ac:dyDescent="0.2">
      <c r="A13">
        <v>11</v>
      </c>
      <c r="B13">
        <v>10.09</v>
      </c>
      <c r="C13">
        <v>10.72</v>
      </c>
      <c r="D13">
        <v>10.09</v>
      </c>
      <c r="E13">
        <v>10.72</v>
      </c>
      <c r="F13">
        <v>3</v>
      </c>
      <c r="G13">
        <v>3</v>
      </c>
      <c r="H13">
        <v>3</v>
      </c>
      <c r="I13">
        <v>1</v>
      </c>
      <c r="J13">
        <f t="shared" si="0"/>
        <v>10.218</v>
      </c>
    </row>
    <row r="14" spans="1:10" x14ac:dyDescent="0.2">
      <c r="A14">
        <v>12</v>
      </c>
      <c r="B14">
        <v>10.09</v>
      </c>
      <c r="C14">
        <v>10.72</v>
      </c>
      <c r="D14">
        <v>10.09</v>
      </c>
      <c r="E14">
        <v>10.72</v>
      </c>
      <c r="F14">
        <v>3</v>
      </c>
      <c r="G14">
        <v>3</v>
      </c>
      <c r="H14">
        <v>3</v>
      </c>
      <c r="I14">
        <v>1</v>
      </c>
      <c r="J14">
        <f t="shared" si="0"/>
        <v>10.218</v>
      </c>
    </row>
    <row r="15" spans="1:10" x14ac:dyDescent="0.2">
      <c r="A15">
        <v>13</v>
      </c>
      <c r="B15">
        <v>10.69</v>
      </c>
      <c r="C15">
        <v>10.72</v>
      </c>
      <c r="D15">
        <v>10.72</v>
      </c>
      <c r="E15">
        <v>10.69</v>
      </c>
      <c r="F15">
        <v>1</v>
      </c>
      <c r="G15">
        <v>2</v>
      </c>
      <c r="H15">
        <v>3</v>
      </c>
      <c r="I15">
        <v>2</v>
      </c>
      <c r="J15">
        <f t="shared" si="0"/>
        <v>10.218</v>
      </c>
    </row>
    <row r="16" spans="1:10" x14ac:dyDescent="0.2">
      <c r="A16">
        <v>14</v>
      </c>
      <c r="B16">
        <v>10.69</v>
      </c>
      <c r="C16">
        <v>10.72</v>
      </c>
      <c r="D16">
        <v>10.72</v>
      </c>
      <c r="E16">
        <v>10.69</v>
      </c>
      <c r="F16">
        <v>1</v>
      </c>
      <c r="G16">
        <v>3</v>
      </c>
      <c r="H16">
        <v>4</v>
      </c>
      <c r="I16">
        <v>3</v>
      </c>
      <c r="J16">
        <f t="shared" si="0"/>
        <v>10.218</v>
      </c>
    </row>
    <row r="20" spans="6:20" x14ac:dyDescent="0.2">
      <c r="F20" t="s">
        <v>27</v>
      </c>
      <c r="G20">
        <f>B16-J16</f>
        <v>0.47199999999999953</v>
      </c>
      <c r="J20">
        <f>AVERAGE(G20,Q3_1_decreasing!E20)</f>
        <v>0.56799999999999873</v>
      </c>
    </row>
    <row r="24" spans="6:20" x14ac:dyDescent="0.2">
      <c r="O24" s="2"/>
      <c r="P24" s="5"/>
      <c r="Q24" s="7"/>
      <c r="R24" s="10"/>
      <c r="S24" s="13"/>
      <c r="T24" s="16"/>
    </row>
    <row r="25" spans="6:20" x14ac:dyDescent="0.2">
      <c r="O25" s="3"/>
      <c r="Q25" s="9"/>
      <c r="R25" s="11"/>
      <c r="S25" s="14"/>
      <c r="T25" s="17"/>
    </row>
    <row r="26" spans="6:20" x14ac:dyDescent="0.2">
      <c r="O26" s="4"/>
      <c r="Q26" s="8"/>
      <c r="R26" s="12"/>
      <c r="S26" s="15"/>
      <c r="T26" s="18"/>
    </row>
    <row r="27" spans="6:20" x14ac:dyDescent="0.2">
      <c r="O27" s="6"/>
      <c r="T27" s="19"/>
    </row>
    <row r="29" spans="6:20" x14ac:dyDescent="0.2">
      <c r="R29" s="20"/>
      <c r="S29" s="23"/>
    </row>
    <row r="30" spans="6:20" x14ac:dyDescent="0.2">
      <c r="R30" s="21"/>
      <c r="S30" s="24"/>
    </row>
    <row r="31" spans="6:20" x14ac:dyDescent="0.2">
      <c r="R31" s="22"/>
      <c r="S31" s="25"/>
    </row>
    <row r="32" spans="6:20" x14ac:dyDescent="0.2">
      <c r="R32" s="26"/>
      <c r="S32" s="27"/>
    </row>
    <row r="34" spans="18:18" x14ac:dyDescent="0.2">
      <c r="R34" s="2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B0CD-97A6-CF42-87BA-3154D3CBF2A1}">
  <dimension ref="A1:E41"/>
  <sheetViews>
    <sheetView topLeftCell="B3" zoomScale="117" zoomScaleNormal="117" workbookViewId="0">
      <selection activeCell="N22" sqref="N22"/>
    </sheetView>
  </sheetViews>
  <sheetFormatPr baseColWidth="10" defaultRowHeight="16" x14ac:dyDescent="0.2"/>
  <sheetData>
    <row r="1" spans="1:5" x14ac:dyDescent="0.2">
      <c r="A1" cm="1">
        <f t="array" ref="A1:A11">Q3_v2!B1:B11</f>
        <v>7.6</v>
      </c>
      <c r="B1" cm="1">
        <f t="array" ref="B1:B11">Q3_v2!C1:C11</f>
        <v>10.72</v>
      </c>
      <c r="C1" cm="1">
        <f t="array" ref="C1:C11">Q3_v2!I1:I11</f>
        <v>1</v>
      </c>
      <c r="D1">
        <f>AVERAGE(Q3_v2!D15,Q3_V3!C20,Q3_V4!J2)</f>
        <v>10.669333333333332</v>
      </c>
      <c r="E1">
        <f>AVERAGE(Q3_v2!E16,Q3_V3!D21,Q3_V4!G20)</f>
        <v>0.55399999999999971</v>
      </c>
    </row>
    <row r="2" spans="1:5" x14ac:dyDescent="0.2">
      <c r="A2">
        <v>7.6</v>
      </c>
      <c r="B2">
        <v>10.72</v>
      </c>
      <c r="C2">
        <v>1</v>
      </c>
      <c r="D2">
        <f>$D$1</f>
        <v>10.669333333333332</v>
      </c>
      <c r="E2">
        <f>$E$1</f>
        <v>0.55399999999999971</v>
      </c>
    </row>
    <row r="3" spans="1:5" x14ac:dyDescent="0.2">
      <c r="A3">
        <v>12.05</v>
      </c>
      <c r="B3">
        <v>10.72</v>
      </c>
      <c r="C3">
        <v>3</v>
      </c>
      <c r="D3">
        <f t="shared" ref="D3:D41" si="0">$D$1</f>
        <v>10.669333333333332</v>
      </c>
    </row>
    <row r="4" spans="1:5" x14ac:dyDescent="0.2">
      <c r="A4">
        <v>7.6</v>
      </c>
      <c r="B4">
        <v>10.72</v>
      </c>
      <c r="C4">
        <v>1</v>
      </c>
      <c r="D4">
        <f t="shared" si="0"/>
        <v>10.669333333333332</v>
      </c>
    </row>
    <row r="5" spans="1:5" x14ac:dyDescent="0.2">
      <c r="A5">
        <v>7.6</v>
      </c>
      <c r="B5">
        <v>10.72</v>
      </c>
      <c r="C5">
        <v>1</v>
      </c>
      <c r="D5">
        <f t="shared" si="0"/>
        <v>10.669333333333332</v>
      </c>
    </row>
    <row r="6" spans="1:5" x14ac:dyDescent="0.2">
      <c r="A6">
        <v>9.57</v>
      </c>
      <c r="B6">
        <v>10.72</v>
      </c>
      <c r="C6">
        <v>1</v>
      </c>
      <c r="D6">
        <f t="shared" si="0"/>
        <v>10.669333333333332</v>
      </c>
    </row>
    <row r="7" spans="1:5" x14ac:dyDescent="0.2">
      <c r="A7">
        <v>9.57</v>
      </c>
      <c r="B7">
        <v>10.72</v>
      </c>
      <c r="C7">
        <v>2</v>
      </c>
      <c r="D7">
        <f t="shared" si="0"/>
        <v>10.669333333333332</v>
      </c>
    </row>
    <row r="8" spans="1:5" x14ac:dyDescent="0.2">
      <c r="A8">
        <v>12.05</v>
      </c>
      <c r="B8">
        <v>10.72</v>
      </c>
      <c r="C8">
        <v>3</v>
      </c>
      <c r="D8">
        <f t="shared" si="0"/>
        <v>10.669333333333332</v>
      </c>
    </row>
    <row r="9" spans="1:5" x14ac:dyDescent="0.2">
      <c r="A9">
        <v>9.57</v>
      </c>
      <c r="B9">
        <v>10.72</v>
      </c>
      <c r="C9">
        <v>1</v>
      </c>
      <c r="D9">
        <f t="shared" si="0"/>
        <v>10.669333333333332</v>
      </c>
    </row>
    <row r="10" spans="1:5" x14ac:dyDescent="0.2">
      <c r="A10">
        <v>9.57</v>
      </c>
      <c r="B10">
        <v>10.72</v>
      </c>
      <c r="C10">
        <v>1</v>
      </c>
      <c r="D10">
        <f t="shared" si="0"/>
        <v>10.669333333333332</v>
      </c>
    </row>
    <row r="11" spans="1:5" x14ac:dyDescent="0.2">
      <c r="A11">
        <v>10.74</v>
      </c>
      <c r="B11">
        <v>10.72</v>
      </c>
      <c r="C11">
        <v>2</v>
      </c>
      <c r="D11">
        <f t="shared" si="0"/>
        <v>10.669333333333332</v>
      </c>
    </row>
    <row r="12" spans="1:5" x14ac:dyDescent="0.2">
      <c r="A12" cm="1">
        <f t="array" ref="A12:A26">Q3_V3!B2:B16</f>
        <v>6.46</v>
      </c>
      <c r="B12" cm="1">
        <f t="array" ref="B12:B26">Q3_V3!C2:C16</f>
        <v>10.72</v>
      </c>
      <c r="C12" cm="1">
        <f t="array" ref="C12:C26">Q3_V3!I2:I16</f>
        <v>1</v>
      </c>
      <c r="D12">
        <f t="shared" si="0"/>
        <v>10.669333333333332</v>
      </c>
    </row>
    <row r="13" spans="1:5" x14ac:dyDescent="0.2">
      <c r="A13">
        <v>6.46</v>
      </c>
      <c r="B13">
        <v>10.72</v>
      </c>
      <c r="C13">
        <v>1</v>
      </c>
      <c r="D13">
        <f t="shared" si="0"/>
        <v>10.669333333333332</v>
      </c>
    </row>
    <row r="14" spans="1:5" x14ac:dyDescent="0.2">
      <c r="A14">
        <v>10.24</v>
      </c>
      <c r="B14">
        <v>10.72</v>
      </c>
      <c r="C14">
        <v>1</v>
      </c>
      <c r="D14">
        <f t="shared" si="0"/>
        <v>10.669333333333332</v>
      </c>
    </row>
    <row r="15" spans="1:5" x14ac:dyDescent="0.2">
      <c r="A15">
        <v>10.24</v>
      </c>
      <c r="B15">
        <v>10.72</v>
      </c>
      <c r="C15">
        <v>2</v>
      </c>
      <c r="D15">
        <f t="shared" si="0"/>
        <v>10.669333333333332</v>
      </c>
    </row>
    <row r="16" spans="1:5" x14ac:dyDescent="0.2">
      <c r="A16">
        <v>13.98</v>
      </c>
      <c r="B16">
        <v>10.72</v>
      </c>
      <c r="C16">
        <v>3</v>
      </c>
      <c r="D16">
        <f t="shared" si="0"/>
        <v>10.669333333333332</v>
      </c>
    </row>
    <row r="17" spans="1:4" x14ac:dyDescent="0.2">
      <c r="A17">
        <v>10.24</v>
      </c>
      <c r="B17">
        <v>10.72</v>
      </c>
      <c r="C17">
        <v>1</v>
      </c>
      <c r="D17">
        <f t="shared" si="0"/>
        <v>10.669333333333332</v>
      </c>
    </row>
    <row r="18" spans="1:4" x14ac:dyDescent="0.2">
      <c r="A18">
        <v>10.24</v>
      </c>
      <c r="B18">
        <v>10.72</v>
      </c>
      <c r="C18">
        <v>3</v>
      </c>
      <c r="D18">
        <f t="shared" si="0"/>
        <v>10.669333333333332</v>
      </c>
    </row>
    <row r="19" spans="1:4" x14ac:dyDescent="0.2">
      <c r="A19">
        <v>10.24</v>
      </c>
      <c r="B19">
        <v>10.72</v>
      </c>
      <c r="C19">
        <v>2</v>
      </c>
      <c r="D19">
        <f t="shared" si="0"/>
        <v>10.669333333333332</v>
      </c>
    </row>
    <row r="20" spans="1:4" x14ac:dyDescent="0.2">
      <c r="A20">
        <v>11.49</v>
      </c>
      <c r="B20">
        <v>10.72</v>
      </c>
      <c r="C20">
        <v>2</v>
      </c>
      <c r="D20">
        <f t="shared" si="0"/>
        <v>10.669333333333332</v>
      </c>
    </row>
    <row r="21" spans="1:4" x14ac:dyDescent="0.2">
      <c r="A21">
        <v>11.49</v>
      </c>
      <c r="B21">
        <v>10.72</v>
      </c>
      <c r="C21">
        <v>3</v>
      </c>
      <c r="D21">
        <f t="shared" si="0"/>
        <v>10.669333333333332</v>
      </c>
    </row>
    <row r="22" spans="1:4" x14ac:dyDescent="0.2">
      <c r="A22">
        <v>11.49</v>
      </c>
      <c r="B22">
        <v>10.72</v>
      </c>
      <c r="C22">
        <v>3</v>
      </c>
      <c r="D22">
        <f t="shared" si="0"/>
        <v>10.669333333333332</v>
      </c>
    </row>
    <row r="23" spans="1:4" x14ac:dyDescent="0.2">
      <c r="A23">
        <v>11.49</v>
      </c>
      <c r="B23">
        <v>10.72</v>
      </c>
      <c r="C23">
        <v>1</v>
      </c>
      <c r="D23">
        <f t="shared" si="0"/>
        <v>10.669333333333332</v>
      </c>
    </row>
    <row r="24" spans="1:4" x14ac:dyDescent="0.2">
      <c r="A24">
        <v>11.49</v>
      </c>
      <c r="B24">
        <v>10.72</v>
      </c>
      <c r="C24">
        <v>1</v>
      </c>
      <c r="D24">
        <f t="shared" si="0"/>
        <v>10.669333333333332</v>
      </c>
    </row>
    <row r="25" spans="1:4" x14ac:dyDescent="0.2">
      <c r="A25">
        <v>11.49</v>
      </c>
      <c r="B25">
        <v>10.72</v>
      </c>
      <c r="C25">
        <v>1</v>
      </c>
      <c r="D25">
        <f t="shared" si="0"/>
        <v>10.669333333333332</v>
      </c>
    </row>
    <row r="26" spans="1:4" x14ac:dyDescent="0.2">
      <c r="A26">
        <v>11.49</v>
      </c>
      <c r="B26">
        <v>10.72</v>
      </c>
      <c r="C26">
        <v>3</v>
      </c>
      <c r="D26">
        <f t="shared" si="0"/>
        <v>10.669333333333332</v>
      </c>
    </row>
    <row r="27" spans="1:4" x14ac:dyDescent="0.2">
      <c r="A27" cm="1">
        <f t="array" ref="A27:A41">Q3_V4!B2:B16</f>
        <v>5.68</v>
      </c>
      <c r="B27" cm="1">
        <f t="array" ref="B27:B41">Q3_V4!C2:C16</f>
        <v>10.72</v>
      </c>
      <c r="C27" cm="1">
        <f t="array" ref="C27:C41">Q3_V4!I2:I16</f>
        <v>1</v>
      </c>
      <c r="D27">
        <f t="shared" si="0"/>
        <v>10.669333333333332</v>
      </c>
    </row>
    <row r="28" spans="1:4" x14ac:dyDescent="0.2">
      <c r="A28">
        <v>5.68</v>
      </c>
      <c r="B28">
        <v>10.72</v>
      </c>
      <c r="C28">
        <v>1</v>
      </c>
      <c r="D28">
        <f t="shared" si="0"/>
        <v>10.669333333333332</v>
      </c>
    </row>
    <row r="29" spans="1:4" x14ac:dyDescent="0.2">
      <c r="A29">
        <v>9</v>
      </c>
      <c r="B29">
        <v>10.72</v>
      </c>
      <c r="C29">
        <v>1</v>
      </c>
      <c r="D29">
        <f t="shared" si="0"/>
        <v>10.669333333333332</v>
      </c>
    </row>
    <row r="30" spans="1:4" x14ac:dyDescent="0.2">
      <c r="A30">
        <v>9</v>
      </c>
      <c r="B30">
        <v>10.72</v>
      </c>
      <c r="C30">
        <v>1</v>
      </c>
      <c r="D30">
        <f t="shared" si="0"/>
        <v>10.669333333333332</v>
      </c>
    </row>
    <row r="31" spans="1:4" x14ac:dyDescent="0.2">
      <c r="A31">
        <v>13.98</v>
      </c>
      <c r="B31">
        <v>10.72</v>
      </c>
      <c r="C31">
        <v>3</v>
      </c>
      <c r="D31">
        <f t="shared" si="0"/>
        <v>10.669333333333332</v>
      </c>
    </row>
    <row r="32" spans="1:4" x14ac:dyDescent="0.2">
      <c r="A32">
        <v>9</v>
      </c>
      <c r="B32">
        <v>10.72</v>
      </c>
      <c r="C32">
        <v>3</v>
      </c>
      <c r="D32">
        <f t="shared" si="0"/>
        <v>10.669333333333332</v>
      </c>
    </row>
    <row r="33" spans="1:4" x14ac:dyDescent="0.2">
      <c r="A33">
        <v>13.98</v>
      </c>
      <c r="B33">
        <v>10.72</v>
      </c>
      <c r="C33">
        <v>3</v>
      </c>
      <c r="D33">
        <f t="shared" si="0"/>
        <v>10.669333333333332</v>
      </c>
    </row>
    <row r="34" spans="1:4" x14ac:dyDescent="0.2">
      <c r="A34">
        <v>9</v>
      </c>
      <c r="B34">
        <v>10.72</v>
      </c>
      <c r="C34">
        <v>1</v>
      </c>
      <c r="D34">
        <f t="shared" si="0"/>
        <v>10.669333333333332</v>
      </c>
    </row>
    <row r="35" spans="1:4" x14ac:dyDescent="0.2">
      <c r="A35">
        <v>9</v>
      </c>
      <c r="B35">
        <v>10.72</v>
      </c>
      <c r="C35">
        <v>1</v>
      </c>
      <c r="D35">
        <f t="shared" si="0"/>
        <v>10.669333333333332</v>
      </c>
    </row>
    <row r="36" spans="1:4" x14ac:dyDescent="0.2">
      <c r="A36">
        <v>9.5299999999999994</v>
      </c>
      <c r="B36">
        <v>10.72</v>
      </c>
      <c r="C36">
        <v>1</v>
      </c>
      <c r="D36">
        <f t="shared" si="0"/>
        <v>10.669333333333332</v>
      </c>
    </row>
    <row r="37" spans="1:4" x14ac:dyDescent="0.2">
      <c r="A37">
        <v>9.5299999999999994</v>
      </c>
      <c r="B37">
        <v>10.72</v>
      </c>
      <c r="C37">
        <v>1</v>
      </c>
      <c r="D37">
        <f t="shared" si="0"/>
        <v>10.669333333333332</v>
      </c>
    </row>
    <row r="38" spans="1:4" x14ac:dyDescent="0.2">
      <c r="A38">
        <v>10.09</v>
      </c>
      <c r="B38">
        <v>10.72</v>
      </c>
      <c r="C38">
        <v>1</v>
      </c>
      <c r="D38">
        <f t="shared" si="0"/>
        <v>10.669333333333332</v>
      </c>
    </row>
    <row r="39" spans="1:4" x14ac:dyDescent="0.2">
      <c r="A39">
        <v>10.09</v>
      </c>
      <c r="B39">
        <v>10.72</v>
      </c>
      <c r="C39">
        <v>1</v>
      </c>
      <c r="D39">
        <f t="shared" si="0"/>
        <v>10.669333333333332</v>
      </c>
    </row>
    <row r="40" spans="1:4" x14ac:dyDescent="0.2">
      <c r="A40">
        <v>10.69</v>
      </c>
      <c r="B40">
        <v>10.72</v>
      </c>
      <c r="C40">
        <v>2</v>
      </c>
      <c r="D40">
        <f t="shared" si="0"/>
        <v>10.669333333333332</v>
      </c>
    </row>
    <row r="41" spans="1:4" x14ac:dyDescent="0.2">
      <c r="A41">
        <v>10.69</v>
      </c>
      <c r="B41">
        <v>10.72</v>
      </c>
      <c r="C41">
        <v>3</v>
      </c>
      <c r="D41">
        <f t="shared" si="0"/>
        <v>10.669333333333332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34EE-9C23-B546-AB82-6F70BE64AA4C}">
  <dimension ref="A1:J20"/>
  <sheetViews>
    <sheetView zoomScale="118" zoomScaleNormal="118" workbookViewId="0">
      <selection activeCell="J22" sqref="J2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13.01</v>
      </c>
      <c r="C2">
        <v>10.72</v>
      </c>
      <c r="D2">
        <v>10.72</v>
      </c>
      <c r="E2">
        <v>13.01</v>
      </c>
      <c r="F2">
        <v>3</v>
      </c>
      <c r="G2">
        <v>1</v>
      </c>
      <c r="H2">
        <v>1</v>
      </c>
      <c r="I2">
        <v>3</v>
      </c>
      <c r="J2">
        <f>D19</f>
        <v>11.383999999999999</v>
      </c>
    </row>
    <row r="3" spans="1:10" x14ac:dyDescent="0.2">
      <c r="A3">
        <v>1</v>
      </c>
      <c r="B3">
        <v>13.01</v>
      </c>
      <c r="C3">
        <v>10.72</v>
      </c>
      <c r="D3">
        <v>10.72</v>
      </c>
      <c r="E3">
        <v>13.01</v>
      </c>
      <c r="F3">
        <v>3</v>
      </c>
      <c r="G3">
        <v>3</v>
      </c>
      <c r="H3">
        <v>1</v>
      </c>
      <c r="I3">
        <v>1</v>
      </c>
      <c r="J3">
        <f>$J$2</f>
        <v>11.383999999999999</v>
      </c>
    </row>
    <row r="4" spans="1:10" x14ac:dyDescent="0.2">
      <c r="A4">
        <v>2</v>
      </c>
      <c r="B4">
        <v>13.01</v>
      </c>
      <c r="C4">
        <v>10.72</v>
      </c>
      <c r="D4">
        <v>10.72</v>
      </c>
      <c r="E4">
        <v>13.01</v>
      </c>
      <c r="F4">
        <v>3</v>
      </c>
      <c r="G4">
        <v>3</v>
      </c>
      <c r="H4">
        <v>1</v>
      </c>
      <c r="I4">
        <v>1</v>
      </c>
      <c r="J4">
        <f t="shared" ref="J4:J16" si="0">$J$2</f>
        <v>11.383999999999999</v>
      </c>
    </row>
    <row r="5" spans="1:10" x14ac:dyDescent="0.2">
      <c r="A5">
        <v>3</v>
      </c>
      <c r="B5">
        <v>9.64</v>
      </c>
      <c r="C5">
        <v>10.72</v>
      </c>
      <c r="D5">
        <v>10.72</v>
      </c>
      <c r="E5">
        <v>9.64</v>
      </c>
      <c r="F5">
        <v>1</v>
      </c>
      <c r="G5">
        <v>1</v>
      </c>
      <c r="H5">
        <v>2</v>
      </c>
      <c r="I5">
        <v>3</v>
      </c>
      <c r="J5">
        <f t="shared" si="0"/>
        <v>11.383999999999999</v>
      </c>
    </row>
    <row r="6" spans="1:10" x14ac:dyDescent="0.2">
      <c r="A6">
        <v>4</v>
      </c>
      <c r="B6">
        <v>13.01</v>
      </c>
      <c r="C6">
        <v>10.72</v>
      </c>
      <c r="D6">
        <v>10.72</v>
      </c>
      <c r="E6">
        <v>13.01</v>
      </c>
      <c r="F6">
        <v>3</v>
      </c>
      <c r="G6">
        <v>3</v>
      </c>
      <c r="H6">
        <v>2</v>
      </c>
      <c r="I6">
        <v>1</v>
      </c>
      <c r="J6">
        <f t="shared" si="0"/>
        <v>11.383999999999999</v>
      </c>
    </row>
    <row r="7" spans="1:10" x14ac:dyDescent="0.2">
      <c r="A7">
        <v>5</v>
      </c>
      <c r="B7">
        <v>13.01</v>
      </c>
      <c r="C7">
        <v>10.72</v>
      </c>
      <c r="D7">
        <v>10.72</v>
      </c>
      <c r="E7">
        <v>13.01</v>
      </c>
      <c r="F7">
        <v>3</v>
      </c>
      <c r="G7">
        <v>3</v>
      </c>
      <c r="H7">
        <v>2</v>
      </c>
      <c r="I7">
        <v>1</v>
      </c>
      <c r="J7">
        <f t="shared" si="0"/>
        <v>11.383999999999999</v>
      </c>
    </row>
    <row r="8" spans="1:10" x14ac:dyDescent="0.2">
      <c r="A8">
        <v>6</v>
      </c>
      <c r="B8">
        <v>11.42</v>
      </c>
      <c r="C8">
        <v>10.72</v>
      </c>
      <c r="D8">
        <v>11.42</v>
      </c>
      <c r="E8">
        <v>10.72</v>
      </c>
      <c r="F8">
        <v>1</v>
      </c>
      <c r="G8">
        <v>3</v>
      </c>
      <c r="H8">
        <v>3</v>
      </c>
      <c r="I8">
        <v>3</v>
      </c>
      <c r="J8">
        <f t="shared" si="0"/>
        <v>11.383999999999999</v>
      </c>
    </row>
    <row r="9" spans="1:10" x14ac:dyDescent="0.2">
      <c r="A9">
        <v>7</v>
      </c>
      <c r="B9">
        <v>13.01</v>
      </c>
      <c r="C9">
        <v>10.72</v>
      </c>
      <c r="D9">
        <v>10.72</v>
      </c>
      <c r="E9">
        <v>13.01</v>
      </c>
      <c r="F9">
        <v>3</v>
      </c>
      <c r="G9">
        <v>3</v>
      </c>
      <c r="H9">
        <v>3</v>
      </c>
      <c r="I9">
        <v>1</v>
      </c>
      <c r="J9">
        <f t="shared" si="0"/>
        <v>11.383999999999999</v>
      </c>
    </row>
    <row r="10" spans="1:10" x14ac:dyDescent="0.2">
      <c r="A10">
        <v>8</v>
      </c>
      <c r="B10">
        <v>13.01</v>
      </c>
      <c r="C10">
        <v>10.72</v>
      </c>
      <c r="D10">
        <v>10.72</v>
      </c>
      <c r="E10">
        <v>13.01</v>
      </c>
      <c r="F10">
        <v>3</v>
      </c>
      <c r="G10">
        <v>3</v>
      </c>
      <c r="H10">
        <v>3</v>
      </c>
      <c r="I10">
        <v>1</v>
      </c>
      <c r="J10">
        <f t="shared" si="0"/>
        <v>11.383999999999999</v>
      </c>
    </row>
    <row r="11" spans="1:10" x14ac:dyDescent="0.2">
      <c r="A11">
        <v>9</v>
      </c>
      <c r="B11">
        <v>12.24</v>
      </c>
      <c r="C11">
        <v>10.72</v>
      </c>
      <c r="D11">
        <v>10.72</v>
      </c>
      <c r="E11">
        <v>12.24</v>
      </c>
      <c r="F11">
        <v>3</v>
      </c>
      <c r="G11">
        <v>3</v>
      </c>
      <c r="H11">
        <v>3</v>
      </c>
      <c r="I11">
        <v>1</v>
      </c>
      <c r="J11">
        <f t="shared" si="0"/>
        <v>11.383999999999999</v>
      </c>
    </row>
    <row r="12" spans="1:10" x14ac:dyDescent="0.2">
      <c r="A12">
        <v>10</v>
      </c>
      <c r="B12">
        <v>12.24</v>
      </c>
      <c r="C12">
        <v>10.72</v>
      </c>
      <c r="D12">
        <v>10.72</v>
      </c>
      <c r="E12">
        <v>12.24</v>
      </c>
      <c r="F12">
        <v>3</v>
      </c>
      <c r="G12">
        <v>3</v>
      </c>
      <c r="H12">
        <v>3</v>
      </c>
      <c r="I12">
        <v>1</v>
      </c>
      <c r="J12">
        <f t="shared" si="0"/>
        <v>11.383999999999999</v>
      </c>
    </row>
    <row r="13" spans="1:10" x14ac:dyDescent="0.2">
      <c r="A13">
        <v>11</v>
      </c>
      <c r="B13">
        <v>11.51</v>
      </c>
      <c r="C13">
        <v>10.72</v>
      </c>
      <c r="D13">
        <v>10.72</v>
      </c>
      <c r="E13">
        <v>11.51</v>
      </c>
      <c r="F13">
        <v>3</v>
      </c>
      <c r="G13">
        <v>3</v>
      </c>
      <c r="H13">
        <v>3</v>
      </c>
      <c r="I13">
        <v>1</v>
      </c>
      <c r="J13">
        <f t="shared" si="0"/>
        <v>11.383999999999999</v>
      </c>
    </row>
    <row r="14" spans="1:10" x14ac:dyDescent="0.2">
      <c r="A14">
        <v>12</v>
      </c>
      <c r="B14">
        <v>11.51</v>
      </c>
      <c r="C14">
        <v>10.72</v>
      </c>
      <c r="D14">
        <v>10.72</v>
      </c>
      <c r="E14">
        <v>11.51</v>
      </c>
      <c r="F14">
        <v>3</v>
      </c>
      <c r="G14">
        <v>3</v>
      </c>
      <c r="H14">
        <v>3</v>
      </c>
      <c r="I14">
        <v>1</v>
      </c>
      <c r="J14">
        <f t="shared" si="0"/>
        <v>11.383999999999999</v>
      </c>
    </row>
    <row r="15" spans="1:10" x14ac:dyDescent="0.2">
      <c r="A15">
        <v>13</v>
      </c>
      <c r="B15">
        <v>10.83</v>
      </c>
      <c r="C15">
        <v>10.72</v>
      </c>
      <c r="D15">
        <v>10.83</v>
      </c>
      <c r="E15">
        <v>10.72</v>
      </c>
      <c r="F15">
        <v>1</v>
      </c>
      <c r="G15">
        <v>1</v>
      </c>
      <c r="H15">
        <v>3</v>
      </c>
      <c r="I15">
        <v>1</v>
      </c>
      <c r="J15">
        <f t="shared" si="0"/>
        <v>11.383999999999999</v>
      </c>
    </row>
    <row r="16" spans="1:10" x14ac:dyDescent="0.2">
      <c r="A16">
        <v>14</v>
      </c>
      <c r="B16">
        <v>10.83</v>
      </c>
      <c r="C16">
        <v>10.72</v>
      </c>
      <c r="D16">
        <v>10.72</v>
      </c>
      <c r="E16">
        <v>10.83</v>
      </c>
      <c r="F16">
        <v>3</v>
      </c>
      <c r="G16">
        <v>3</v>
      </c>
      <c r="H16">
        <v>3</v>
      </c>
      <c r="I16">
        <v>1</v>
      </c>
      <c r="J16">
        <f t="shared" si="0"/>
        <v>11.383999999999999</v>
      </c>
    </row>
    <row r="19" spans="4:5" x14ac:dyDescent="0.2">
      <c r="D19">
        <f>AVERAGE(B12:B16)</f>
        <v>11.383999999999999</v>
      </c>
    </row>
    <row r="20" spans="4:5" x14ac:dyDescent="0.2">
      <c r="D20" t="s">
        <v>27</v>
      </c>
      <c r="E20">
        <f>D19-C16</f>
        <v>0.66399999999999793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AD61-8DAD-3B44-9CAE-08F57BBC0E91}">
  <dimension ref="A1:J21"/>
  <sheetViews>
    <sheetView zoomScale="92" zoomScaleNormal="92" workbookViewId="0">
      <selection activeCell="O24" sqref="O24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3.16</v>
      </c>
      <c r="C2">
        <v>7.46</v>
      </c>
      <c r="D2">
        <v>7.46</v>
      </c>
      <c r="E2">
        <v>3.16</v>
      </c>
      <c r="F2">
        <v>1</v>
      </c>
      <c r="G2">
        <v>1</v>
      </c>
      <c r="H2">
        <v>0</v>
      </c>
      <c r="I2">
        <v>1</v>
      </c>
      <c r="J2">
        <f>E19</f>
        <v>8.0340000000000007</v>
      </c>
    </row>
    <row r="3" spans="1:10" x14ac:dyDescent="0.2">
      <c r="A3">
        <v>1</v>
      </c>
      <c r="B3">
        <v>3.16</v>
      </c>
      <c r="C3">
        <v>7.46</v>
      </c>
      <c r="D3">
        <v>7.46</v>
      </c>
      <c r="E3">
        <v>3.16</v>
      </c>
      <c r="F3">
        <v>1</v>
      </c>
      <c r="G3">
        <v>1</v>
      </c>
      <c r="H3">
        <v>0</v>
      </c>
      <c r="I3">
        <v>1</v>
      </c>
      <c r="J3">
        <f>$J$2</f>
        <v>8.0340000000000007</v>
      </c>
    </row>
    <row r="4" spans="1:10" x14ac:dyDescent="0.2">
      <c r="A4">
        <v>2</v>
      </c>
      <c r="B4">
        <v>5.01</v>
      </c>
      <c r="C4">
        <v>7.46</v>
      </c>
      <c r="D4">
        <v>7.46</v>
      </c>
      <c r="E4">
        <v>5.01</v>
      </c>
      <c r="F4">
        <v>1</v>
      </c>
      <c r="G4">
        <v>1</v>
      </c>
      <c r="H4">
        <v>0</v>
      </c>
      <c r="I4">
        <v>1</v>
      </c>
      <c r="J4">
        <f t="shared" ref="J4:J16" si="0">$J$2</f>
        <v>8.0340000000000007</v>
      </c>
    </row>
    <row r="5" spans="1:10" x14ac:dyDescent="0.2">
      <c r="A5">
        <v>3</v>
      </c>
      <c r="B5">
        <v>5.01</v>
      </c>
      <c r="C5">
        <v>7.46</v>
      </c>
      <c r="D5">
        <v>5.01</v>
      </c>
      <c r="E5">
        <v>7.46</v>
      </c>
      <c r="F5">
        <v>3</v>
      </c>
      <c r="G5">
        <v>3</v>
      </c>
      <c r="H5">
        <v>0</v>
      </c>
      <c r="I5">
        <v>1</v>
      </c>
      <c r="J5">
        <f t="shared" si="0"/>
        <v>8.0340000000000007</v>
      </c>
    </row>
    <row r="6" spans="1:10" x14ac:dyDescent="0.2">
      <c r="A6">
        <v>4</v>
      </c>
      <c r="B6">
        <v>7.94</v>
      </c>
      <c r="C6">
        <v>7.46</v>
      </c>
      <c r="D6">
        <v>7.46</v>
      </c>
      <c r="E6">
        <v>7.94</v>
      </c>
      <c r="F6">
        <v>3</v>
      </c>
      <c r="G6">
        <v>3</v>
      </c>
      <c r="H6">
        <v>1</v>
      </c>
      <c r="I6">
        <v>3</v>
      </c>
      <c r="J6">
        <f t="shared" si="0"/>
        <v>8.0340000000000007</v>
      </c>
    </row>
    <row r="7" spans="1:10" x14ac:dyDescent="0.2">
      <c r="A7">
        <v>5</v>
      </c>
      <c r="B7">
        <v>5.01</v>
      </c>
      <c r="C7">
        <v>7.46</v>
      </c>
      <c r="D7">
        <v>5.01</v>
      </c>
      <c r="E7">
        <v>7.46</v>
      </c>
      <c r="F7">
        <v>3</v>
      </c>
      <c r="G7">
        <v>3</v>
      </c>
      <c r="H7">
        <v>1</v>
      </c>
      <c r="I7">
        <v>1</v>
      </c>
      <c r="J7">
        <f t="shared" si="0"/>
        <v>8.0340000000000007</v>
      </c>
    </row>
    <row r="8" spans="1:10" x14ac:dyDescent="0.2">
      <c r="A8">
        <v>6</v>
      </c>
      <c r="B8">
        <v>5.01</v>
      </c>
      <c r="C8">
        <v>7.46</v>
      </c>
      <c r="D8">
        <v>5.01</v>
      </c>
      <c r="E8">
        <v>7.46</v>
      </c>
      <c r="F8">
        <v>3</v>
      </c>
      <c r="G8">
        <v>3</v>
      </c>
      <c r="H8">
        <v>1</v>
      </c>
      <c r="I8">
        <v>1</v>
      </c>
      <c r="J8">
        <f t="shared" si="0"/>
        <v>8.0340000000000007</v>
      </c>
    </row>
    <row r="9" spans="1:10" x14ac:dyDescent="0.2">
      <c r="A9">
        <v>7</v>
      </c>
      <c r="B9">
        <v>6.31</v>
      </c>
      <c r="C9">
        <v>7.46</v>
      </c>
      <c r="D9">
        <v>7.46</v>
      </c>
      <c r="E9">
        <v>6.31</v>
      </c>
      <c r="F9">
        <v>1</v>
      </c>
      <c r="G9">
        <v>1</v>
      </c>
      <c r="H9">
        <v>1</v>
      </c>
      <c r="I9">
        <v>1</v>
      </c>
      <c r="J9">
        <f t="shared" si="0"/>
        <v>8.0340000000000007</v>
      </c>
    </row>
    <row r="10" spans="1:10" x14ac:dyDescent="0.2">
      <c r="A10">
        <v>8</v>
      </c>
      <c r="B10">
        <v>6.31</v>
      </c>
      <c r="C10">
        <v>7.46</v>
      </c>
      <c r="D10">
        <v>7.46</v>
      </c>
      <c r="E10">
        <v>6.31</v>
      </c>
      <c r="F10">
        <v>1</v>
      </c>
      <c r="G10">
        <v>2</v>
      </c>
      <c r="H10">
        <v>1</v>
      </c>
      <c r="I10">
        <v>2</v>
      </c>
      <c r="J10">
        <f t="shared" si="0"/>
        <v>8.0340000000000007</v>
      </c>
    </row>
    <row r="11" spans="1:10" x14ac:dyDescent="0.2">
      <c r="A11">
        <v>9</v>
      </c>
      <c r="B11">
        <v>7.94</v>
      </c>
      <c r="C11">
        <v>7.46</v>
      </c>
      <c r="D11">
        <v>7.46</v>
      </c>
      <c r="E11">
        <v>7.94</v>
      </c>
      <c r="F11">
        <v>3</v>
      </c>
      <c r="G11">
        <v>1</v>
      </c>
      <c r="H11">
        <v>1</v>
      </c>
      <c r="I11">
        <v>1</v>
      </c>
      <c r="J11">
        <f t="shared" si="0"/>
        <v>8.0340000000000007</v>
      </c>
    </row>
    <row r="12" spans="1:10" x14ac:dyDescent="0.2">
      <c r="A12">
        <v>10</v>
      </c>
      <c r="B12">
        <v>7.94</v>
      </c>
      <c r="C12">
        <v>7.46</v>
      </c>
      <c r="D12">
        <v>7.94</v>
      </c>
      <c r="E12">
        <v>7.46</v>
      </c>
      <c r="F12">
        <v>1</v>
      </c>
      <c r="G12">
        <v>1</v>
      </c>
      <c r="H12">
        <v>2</v>
      </c>
      <c r="I12">
        <v>3</v>
      </c>
      <c r="J12">
        <f t="shared" si="0"/>
        <v>8.0340000000000007</v>
      </c>
    </row>
    <row r="13" spans="1:10" x14ac:dyDescent="0.2">
      <c r="A13">
        <v>11</v>
      </c>
      <c r="B13">
        <v>7.94</v>
      </c>
      <c r="C13">
        <v>7.46</v>
      </c>
      <c r="D13">
        <v>7.46</v>
      </c>
      <c r="E13">
        <v>7.94</v>
      </c>
      <c r="F13">
        <v>3</v>
      </c>
      <c r="G13">
        <v>3</v>
      </c>
      <c r="H13">
        <v>3</v>
      </c>
      <c r="I13">
        <v>3</v>
      </c>
      <c r="J13">
        <f t="shared" si="0"/>
        <v>8.0340000000000007</v>
      </c>
    </row>
    <row r="14" spans="1:10" x14ac:dyDescent="0.2">
      <c r="A14">
        <v>12</v>
      </c>
      <c r="B14">
        <v>7.94</v>
      </c>
      <c r="C14">
        <v>7.46</v>
      </c>
      <c r="D14">
        <v>7.94</v>
      </c>
      <c r="E14">
        <v>7.46</v>
      </c>
      <c r="F14">
        <v>1</v>
      </c>
      <c r="G14">
        <v>3</v>
      </c>
      <c r="H14">
        <v>3</v>
      </c>
      <c r="I14">
        <v>1</v>
      </c>
      <c r="J14">
        <f t="shared" si="0"/>
        <v>8.0340000000000007</v>
      </c>
    </row>
    <row r="15" spans="1:10" x14ac:dyDescent="0.2">
      <c r="A15">
        <v>13</v>
      </c>
      <c r="B15">
        <v>7.94</v>
      </c>
      <c r="C15">
        <v>7.46</v>
      </c>
      <c r="D15">
        <v>7.94</v>
      </c>
      <c r="E15">
        <v>7.46</v>
      </c>
      <c r="F15">
        <v>1</v>
      </c>
      <c r="G15">
        <v>2</v>
      </c>
      <c r="H15">
        <v>3</v>
      </c>
      <c r="I15">
        <v>2</v>
      </c>
      <c r="J15">
        <f t="shared" si="0"/>
        <v>8.0340000000000007</v>
      </c>
    </row>
    <row r="16" spans="1:10" x14ac:dyDescent="0.2">
      <c r="A16">
        <v>14</v>
      </c>
      <c r="B16">
        <v>8.41</v>
      </c>
      <c r="C16">
        <v>7.46</v>
      </c>
      <c r="D16">
        <v>7.46</v>
      </c>
      <c r="E16">
        <v>8.41</v>
      </c>
      <c r="F16">
        <v>3</v>
      </c>
      <c r="G16">
        <v>2</v>
      </c>
      <c r="H16">
        <v>3</v>
      </c>
      <c r="I16">
        <v>2</v>
      </c>
      <c r="J16">
        <f t="shared" si="0"/>
        <v>8.0340000000000007</v>
      </c>
    </row>
    <row r="19" spans="5:6" x14ac:dyDescent="0.2">
      <c r="E19">
        <f>AVERAGE(B12:B16)</f>
        <v>8.0340000000000007</v>
      </c>
    </row>
    <row r="20" spans="5:6" x14ac:dyDescent="0.2">
      <c r="E20" t="s">
        <v>27</v>
      </c>
      <c r="F20">
        <f>E19-C16</f>
        <v>0.57400000000000073</v>
      </c>
    </row>
    <row r="21" spans="5:6" x14ac:dyDescent="0.2">
      <c r="F21">
        <f>AVERAGE(Q2_decreasing!F19)</f>
        <v>0.51600000000000001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CB90-AE76-294E-9795-4D4341BDB065}">
  <dimension ref="A1:J19"/>
  <sheetViews>
    <sheetView workbookViewId="0">
      <selection activeCell="N21" sqref="N21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13.29</v>
      </c>
      <c r="C2">
        <v>7.46</v>
      </c>
      <c r="D2">
        <v>13.29</v>
      </c>
      <c r="E2">
        <v>7.46</v>
      </c>
      <c r="F2">
        <v>1</v>
      </c>
      <c r="G2">
        <v>1</v>
      </c>
      <c r="H2">
        <v>0</v>
      </c>
      <c r="I2">
        <v>1</v>
      </c>
      <c r="J2">
        <f>D18</f>
        <v>6.944</v>
      </c>
    </row>
    <row r="3" spans="1:10" x14ac:dyDescent="0.2">
      <c r="A3">
        <v>1</v>
      </c>
      <c r="B3">
        <v>13.29</v>
      </c>
      <c r="C3">
        <v>7.46</v>
      </c>
      <c r="D3">
        <v>13.29</v>
      </c>
      <c r="E3">
        <v>7.46</v>
      </c>
      <c r="F3">
        <v>1</v>
      </c>
      <c r="G3">
        <v>1</v>
      </c>
      <c r="H3">
        <v>0</v>
      </c>
      <c r="I3">
        <v>1</v>
      </c>
      <c r="J3">
        <f>$J$2</f>
        <v>6.944</v>
      </c>
    </row>
    <row r="4" spans="1:10" x14ac:dyDescent="0.2">
      <c r="A4">
        <v>2</v>
      </c>
      <c r="B4">
        <v>5.52</v>
      </c>
      <c r="C4">
        <v>7.46</v>
      </c>
      <c r="D4">
        <v>5.52</v>
      </c>
      <c r="E4">
        <v>7.46</v>
      </c>
      <c r="F4">
        <v>3</v>
      </c>
      <c r="G4">
        <v>3</v>
      </c>
      <c r="H4">
        <v>1</v>
      </c>
      <c r="I4">
        <v>3</v>
      </c>
      <c r="J4">
        <f t="shared" ref="J4:J16" si="0">$J$2</f>
        <v>6.944</v>
      </c>
    </row>
    <row r="5" spans="1:10" x14ac:dyDescent="0.2">
      <c r="A5">
        <v>3</v>
      </c>
      <c r="B5">
        <v>13.29</v>
      </c>
      <c r="C5">
        <v>7.46</v>
      </c>
      <c r="D5">
        <v>7.46</v>
      </c>
      <c r="E5">
        <v>13.29</v>
      </c>
      <c r="F5">
        <v>3</v>
      </c>
      <c r="G5">
        <v>3</v>
      </c>
      <c r="H5">
        <v>1</v>
      </c>
      <c r="I5">
        <v>1</v>
      </c>
      <c r="J5">
        <f t="shared" si="0"/>
        <v>6.944</v>
      </c>
    </row>
    <row r="6" spans="1:10" x14ac:dyDescent="0.2">
      <c r="A6">
        <v>4</v>
      </c>
      <c r="B6">
        <v>13.29</v>
      </c>
      <c r="C6">
        <v>7.46</v>
      </c>
      <c r="D6">
        <v>7.46</v>
      </c>
      <c r="E6">
        <v>13.29</v>
      </c>
      <c r="F6">
        <v>3</v>
      </c>
      <c r="G6">
        <v>3</v>
      </c>
      <c r="H6">
        <v>1</v>
      </c>
      <c r="I6">
        <v>1</v>
      </c>
      <c r="J6">
        <f t="shared" si="0"/>
        <v>6.944</v>
      </c>
    </row>
    <row r="7" spans="1:10" x14ac:dyDescent="0.2">
      <c r="A7">
        <v>5</v>
      </c>
      <c r="B7">
        <v>9.85</v>
      </c>
      <c r="C7">
        <v>7.46</v>
      </c>
      <c r="D7">
        <v>7.46</v>
      </c>
      <c r="E7">
        <v>9.85</v>
      </c>
      <c r="F7">
        <v>3</v>
      </c>
      <c r="G7">
        <v>3</v>
      </c>
      <c r="H7">
        <v>1</v>
      </c>
      <c r="I7">
        <v>1</v>
      </c>
      <c r="J7">
        <f t="shared" si="0"/>
        <v>6.944</v>
      </c>
    </row>
    <row r="8" spans="1:10" x14ac:dyDescent="0.2">
      <c r="A8">
        <v>6</v>
      </c>
      <c r="B8">
        <v>9.85</v>
      </c>
      <c r="C8">
        <v>7.46</v>
      </c>
      <c r="D8">
        <v>9.85</v>
      </c>
      <c r="E8">
        <v>7.46</v>
      </c>
      <c r="F8">
        <v>1</v>
      </c>
      <c r="G8">
        <v>1</v>
      </c>
      <c r="H8">
        <v>1</v>
      </c>
      <c r="I8">
        <v>1</v>
      </c>
      <c r="J8">
        <f t="shared" si="0"/>
        <v>6.944</v>
      </c>
    </row>
    <row r="9" spans="1:10" x14ac:dyDescent="0.2">
      <c r="A9">
        <v>7</v>
      </c>
      <c r="B9">
        <v>7.3</v>
      </c>
      <c r="C9">
        <v>7.46</v>
      </c>
      <c r="D9">
        <v>7.46</v>
      </c>
      <c r="E9">
        <v>7.3</v>
      </c>
      <c r="F9">
        <v>1</v>
      </c>
      <c r="G9">
        <v>2</v>
      </c>
      <c r="H9">
        <v>1</v>
      </c>
      <c r="I9">
        <v>2</v>
      </c>
      <c r="J9">
        <f t="shared" si="0"/>
        <v>6.944</v>
      </c>
    </row>
    <row r="10" spans="1:10" x14ac:dyDescent="0.2">
      <c r="A10">
        <v>8</v>
      </c>
      <c r="B10">
        <v>7.3</v>
      </c>
      <c r="C10">
        <v>7.46</v>
      </c>
      <c r="D10">
        <v>7.3</v>
      </c>
      <c r="E10">
        <v>7.46</v>
      </c>
      <c r="F10">
        <v>3</v>
      </c>
      <c r="G10">
        <v>2</v>
      </c>
      <c r="H10">
        <v>1</v>
      </c>
      <c r="I10">
        <v>2</v>
      </c>
      <c r="J10">
        <f t="shared" si="0"/>
        <v>6.944</v>
      </c>
    </row>
    <row r="11" spans="1:10" x14ac:dyDescent="0.2">
      <c r="A11">
        <v>9</v>
      </c>
      <c r="B11">
        <v>5.41</v>
      </c>
      <c r="C11">
        <v>7.46</v>
      </c>
      <c r="D11">
        <v>5.41</v>
      </c>
      <c r="E11">
        <v>7.46</v>
      </c>
      <c r="F11">
        <v>3</v>
      </c>
      <c r="G11">
        <v>3</v>
      </c>
      <c r="H11">
        <v>2</v>
      </c>
      <c r="I11">
        <v>3</v>
      </c>
      <c r="J11">
        <f t="shared" si="0"/>
        <v>6.944</v>
      </c>
    </row>
    <row r="12" spans="1:10" x14ac:dyDescent="0.2">
      <c r="A12">
        <v>10</v>
      </c>
      <c r="B12">
        <v>7.3</v>
      </c>
      <c r="C12">
        <v>7.46</v>
      </c>
      <c r="D12">
        <v>7.3</v>
      </c>
      <c r="E12">
        <v>7.46</v>
      </c>
      <c r="F12">
        <v>3</v>
      </c>
      <c r="G12">
        <v>1</v>
      </c>
      <c r="H12">
        <v>2</v>
      </c>
      <c r="I12">
        <v>1</v>
      </c>
      <c r="J12">
        <f t="shared" si="0"/>
        <v>6.944</v>
      </c>
    </row>
    <row r="13" spans="1:10" x14ac:dyDescent="0.2">
      <c r="A13">
        <v>11</v>
      </c>
      <c r="B13">
        <v>7.3</v>
      </c>
      <c r="C13">
        <v>7.46</v>
      </c>
      <c r="D13">
        <v>7.46</v>
      </c>
      <c r="E13">
        <v>7.3</v>
      </c>
      <c r="F13">
        <v>1</v>
      </c>
      <c r="G13">
        <v>2</v>
      </c>
      <c r="H13">
        <v>2</v>
      </c>
      <c r="I13">
        <v>2</v>
      </c>
      <c r="J13">
        <f t="shared" si="0"/>
        <v>6.944</v>
      </c>
    </row>
    <row r="14" spans="1:10" x14ac:dyDescent="0.2">
      <c r="A14">
        <v>12</v>
      </c>
      <c r="B14">
        <v>6.41</v>
      </c>
      <c r="C14">
        <v>7.46</v>
      </c>
      <c r="D14">
        <v>6.41</v>
      </c>
      <c r="E14">
        <v>7.46</v>
      </c>
      <c r="F14">
        <v>3</v>
      </c>
      <c r="G14">
        <v>3</v>
      </c>
      <c r="H14">
        <v>3</v>
      </c>
      <c r="I14">
        <v>3</v>
      </c>
      <c r="J14">
        <f t="shared" si="0"/>
        <v>6.944</v>
      </c>
    </row>
    <row r="15" spans="1:10" x14ac:dyDescent="0.2">
      <c r="A15">
        <v>13</v>
      </c>
      <c r="B15">
        <v>7.3</v>
      </c>
      <c r="C15">
        <v>7.46</v>
      </c>
      <c r="D15">
        <v>7.46</v>
      </c>
      <c r="E15">
        <v>7.3</v>
      </c>
      <c r="F15">
        <v>1</v>
      </c>
      <c r="G15">
        <v>1</v>
      </c>
      <c r="H15">
        <v>4</v>
      </c>
      <c r="I15">
        <v>3</v>
      </c>
      <c r="J15">
        <f t="shared" si="0"/>
        <v>6.944</v>
      </c>
    </row>
    <row r="16" spans="1:10" x14ac:dyDescent="0.2">
      <c r="A16">
        <v>14</v>
      </c>
      <c r="B16">
        <v>6.41</v>
      </c>
      <c r="C16">
        <v>7.46</v>
      </c>
      <c r="D16">
        <v>6.41</v>
      </c>
      <c r="E16">
        <v>7.46</v>
      </c>
      <c r="F16">
        <v>3</v>
      </c>
      <c r="G16">
        <v>1</v>
      </c>
      <c r="H16">
        <v>4</v>
      </c>
      <c r="I16">
        <v>1</v>
      </c>
      <c r="J16">
        <f t="shared" si="0"/>
        <v>6.944</v>
      </c>
    </row>
    <row r="18" spans="4:6" x14ac:dyDescent="0.2">
      <c r="D18">
        <f>AVERAGE(B12:B16)</f>
        <v>6.944</v>
      </c>
    </row>
    <row r="19" spans="4:6" x14ac:dyDescent="0.2">
      <c r="E19" t="s">
        <v>27</v>
      </c>
      <c r="F19">
        <f>C16-D18</f>
        <v>0.51600000000000001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A88C-C564-9344-A8E1-FE2E9154D373}">
  <dimension ref="A1:J21"/>
  <sheetViews>
    <sheetView topLeftCell="G1" zoomScale="154" zoomScaleNormal="154" workbookViewId="0">
      <selection activeCell="L22" sqref="L22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8.5</v>
      </c>
      <c r="C2">
        <v>4.2</v>
      </c>
      <c r="D2">
        <v>4.2</v>
      </c>
      <c r="E2">
        <v>8.5</v>
      </c>
      <c r="F2">
        <v>3</v>
      </c>
      <c r="G2">
        <v>3</v>
      </c>
      <c r="H2">
        <v>0</v>
      </c>
      <c r="I2">
        <v>1</v>
      </c>
      <c r="J2">
        <f>F20</f>
        <v>4.6139999999999999</v>
      </c>
    </row>
    <row r="3" spans="1:10" x14ac:dyDescent="0.2">
      <c r="A3">
        <v>1</v>
      </c>
      <c r="B3">
        <v>8.5</v>
      </c>
      <c r="C3">
        <v>4.2</v>
      </c>
      <c r="D3">
        <v>8.5</v>
      </c>
      <c r="E3">
        <v>4.2</v>
      </c>
      <c r="F3">
        <v>1</v>
      </c>
      <c r="G3">
        <v>1</v>
      </c>
      <c r="H3">
        <v>0</v>
      </c>
      <c r="I3">
        <v>1</v>
      </c>
      <c r="J3">
        <f>$J$2</f>
        <v>4.6139999999999999</v>
      </c>
    </row>
    <row r="4" spans="1:10" x14ac:dyDescent="0.2">
      <c r="A4">
        <v>2</v>
      </c>
      <c r="B4">
        <v>3.53</v>
      </c>
      <c r="C4">
        <v>4.2</v>
      </c>
      <c r="D4">
        <v>3.53</v>
      </c>
      <c r="E4">
        <v>4.2</v>
      </c>
      <c r="F4">
        <v>3</v>
      </c>
      <c r="G4">
        <v>3</v>
      </c>
      <c r="H4">
        <v>1</v>
      </c>
      <c r="I4">
        <v>3</v>
      </c>
      <c r="J4">
        <f t="shared" ref="J4:J16" si="0">$J$2</f>
        <v>4.6139999999999999</v>
      </c>
    </row>
    <row r="5" spans="1:10" x14ac:dyDescent="0.2">
      <c r="A5">
        <v>3</v>
      </c>
      <c r="B5">
        <v>8.5</v>
      </c>
      <c r="C5">
        <v>4.2</v>
      </c>
      <c r="D5">
        <v>4.2</v>
      </c>
      <c r="E5">
        <v>8.5</v>
      </c>
      <c r="F5">
        <v>3</v>
      </c>
      <c r="G5">
        <v>3</v>
      </c>
      <c r="H5">
        <v>1</v>
      </c>
      <c r="I5">
        <v>1</v>
      </c>
      <c r="J5">
        <f t="shared" si="0"/>
        <v>4.6139999999999999</v>
      </c>
    </row>
    <row r="6" spans="1:10" x14ac:dyDescent="0.2">
      <c r="A6">
        <v>4</v>
      </c>
      <c r="B6">
        <v>8.5</v>
      </c>
      <c r="C6">
        <v>4.2</v>
      </c>
      <c r="D6">
        <v>8.5</v>
      </c>
      <c r="E6">
        <v>4.2</v>
      </c>
      <c r="F6">
        <v>1</v>
      </c>
      <c r="G6">
        <v>1</v>
      </c>
      <c r="H6">
        <v>1</v>
      </c>
      <c r="I6">
        <v>1</v>
      </c>
      <c r="J6">
        <f t="shared" si="0"/>
        <v>4.6139999999999999</v>
      </c>
    </row>
    <row r="7" spans="1:10" x14ac:dyDescent="0.2">
      <c r="A7">
        <v>5</v>
      </c>
      <c r="B7">
        <v>6.3</v>
      </c>
      <c r="C7">
        <v>4.2</v>
      </c>
      <c r="D7">
        <v>4.2</v>
      </c>
      <c r="E7">
        <v>6.3</v>
      </c>
      <c r="F7">
        <v>3</v>
      </c>
      <c r="G7">
        <v>3</v>
      </c>
      <c r="H7">
        <v>1</v>
      </c>
      <c r="I7">
        <v>1</v>
      </c>
      <c r="J7">
        <f t="shared" si="0"/>
        <v>4.6139999999999999</v>
      </c>
    </row>
    <row r="8" spans="1:10" x14ac:dyDescent="0.2">
      <c r="A8">
        <v>6</v>
      </c>
      <c r="B8">
        <v>6.3</v>
      </c>
      <c r="C8">
        <v>4.2</v>
      </c>
      <c r="D8">
        <v>6.3</v>
      </c>
      <c r="E8">
        <v>4.2</v>
      </c>
      <c r="F8">
        <v>1</v>
      </c>
      <c r="G8">
        <v>1</v>
      </c>
      <c r="H8">
        <v>1</v>
      </c>
      <c r="I8">
        <v>1</v>
      </c>
      <c r="J8">
        <f t="shared" si="0"/>
        <v>4.6139999999999999</v>
      </c>
    </row>
    <row r="9" spans="1:10" x14ac:dyDescent="0.2">
      <c r="A9">
        <v>7</v>
      </c>
      <c r="B9">
        <v>4.67</v>
      </c>
      <c r="C9">
        <v>4.2</v>
      </c>
      <c r="D9">
        <v>4.2</v>
      </c>
      <c r="E9">
        <v>4.67</v>
      </c>
      <c r="F9">
        <v>3</v>
      </c>
      <c r="G9">
        <v>3</v>
      </c>
      <c r="H9">
        <v>1</v>
      </c>
      <c r="I9">
        <v>1</v>
      </c>
      <c r="J9">
        <f t="shared" si="0"/>
        <v>4.6139999999999999</v>
      </c>
    </row>
    <row r="10" spans="1:10" x14ac:dyDescent="0.2">
      <c r="A10">
        <v>8</v>
      </c>
      <c r="B10">
        <v>4.67</v>
      </c>
      <c r="C10">
        <v>4.2</v>
      </c>
      <c r="D10">
        <v>4.2</v>
      </c>
      <c r="E10">
        <v>4.67</v>
      </c>
      <c r="F10">
        <v>3</v>
      </c>
      <c r="G10">
        <v>1</v>
      </c>
      <c r="H10">
        <v>2</v>
      </c>
      <c r="I10">
        <v>3</v>
      </c>
      <c r="J10">
        <f t="shared" si="0"/>
        <v>4.6139999999999999</v>
      </c>
    </row>
    <row r="11" spans="1:10" x14ac:dyDescent="0.2">
      <c r="A11">
        <v>9</v>
      </c>
      <c r="B11">
        <v>4.67</v>
      </c>
      <c r="C11">
        <v>4.2</v>
      </c>
      <c r="D11">
        <v>4.67</v>
      </c>
      <c r="E11">
        <v>4.2</v>
      </c>
      <c r="F11">
        <v>1</v>
      </c>
      <c r="G11">
        <v>1</v>
      </c>
      <c r="H11">
        <v>2</v>
      </c>
      <c r="I11">
        <v>1</v>
      </c>
      <c r="J11">
        <f t="shared" si="0"/>
        <v>4.6139999999999999</v>
      </c>
    </row>
    <row r="12" spans="1:10" x14ac:dyDescent="0.2">
      <c r="A12">
        <v>10</v>
      </c>
      <c r="B12">
        <v>4.67</v>
      </c>
      <c r="C12">
        <v>4.2</v>
      </c>
      <c r="D12">
        <v>4.2</v>
      </c>
      <c r="E12">
        <v>4.67</v>
      </c>
      <c r="F12">
        <v>3</v>
      </c>
      <c r="G12">
        <v>1</v>
      </c>
      <c r="H12">
        <v>3</v>
      </c>
      <c r="I12">
        <v>3</v>
      </c>
      <c r="J12">
        <f t="shared" si="0"/>
        <v>4.6139999999999999</v>
      </c>
    </row>
    <row r="13" spans="1:10" x14ac:dyDescent="0.2">
      <c r="A13">
        <v>11</v>
      </c>
      <c r="B13">
        <v>4.67</v>
      </c>
      <c r="C13">
        <v>4.2</v>
      </c>
      <c r="D13">
        <v>4.2</v>
      </c>
      <c r="E13">
        <v>4.67</v>
      </c>
      <c r="F13">
        <v>3</v>
      </c>
      <c r="G13">
        <v>3</v>
      </c>
      <c r="H13">
        <v>3</v>
      </c>
      <c r="I13">
        <v>1</v>
      </c>
      <c r="J13">
        <f t="shared" si="0"/>
        <v>4.6139999999999999</v>
      </c>
    </row>
    <row r="14" spans="1:10" x14ac:dyDescent="0.2">
      <c r="A14">
        <v>12</v>
      </c>
      <c r="B14">
        <v>4.67</v>
      </c>
      <c r="C14">
        <v>4.2</v>
      </c>
      <c r="D14">
        <v>4.67</v>
      </c>
      <c r="E14">
        <v>4.2</v>
      </c>
      <c r="F14">
        <v>1</v>
      </c>
      <c r="G14">
        <v>1</v>
      </c>
      <c r="H14">
        <v>3</v>
      </c>
      <c r="I14">
        <v>1</v>
      </c>
      <c r="J14">
        <f t="shared" si="0"/>
        <v>4.6139999999999999</v>
      </c>
    </row>
    <row r="15" spans="1:10" x14ac:dyDescent="0.2">
      <c r="A15">
        <v>13</v>
      </c>
      <c r="B15">
        <v>4.3899999999999997</v>
      </c>
      <c r="C15">
        <v>4.2</v>
      </c>
      <c r="D15">
        <v>4.3899999999999997</v>
      </c>
      <c r="E15">
        <v>4.2</v>
      </c>
      <c r="F15">
        <v>1</v>
      </c>
      <c r="G15">
        <v>3</v>
      </c>
      <c r="H15">
        <v>4</v>
      </c>
      <c r="I15">
        <v>3</v>
      </c>
      <c r="J15">
        <f t="shared" si="0"/>
        <v>4.6139999999999999</v>
      </c>
    </row>
    <row r="16" spans="1:10" x14ac:dyDescent="0.2">
      <c r="A16">
        <v>14</v>
      </c>
      <c r="B16">
        <v>4.67</v>
      </c>
      <c r="C16">
        <v>4.2</v>
      </c>
      <c r="D16">
        <v>4.67</v>
      </c>
      <c r="E16">
        <v>4.2</v>
      </c>
      <c r="F16">
        <v>1</v>
      </c>
      <c r="G16">
        <v>3</v>
      </c>
      <c r="H16">
        <v>5</v>
      </c>
      <c r="I16">
        <v>3</v>
      </c>
      <c r="J16">
        <f t="shared" si="0"/>
        <v>4.6139999999999999</v>
      </c>
    </row>
    <row r="20" spans="6:7" x14ac:dyDescent="0.2">
      <c r="F20">
        <f>AVERAGE(B12:B16)</f>
        <v>4.6139999999999999</v>
      </c>
      <c r="G20">
        <f>AVERAGE(Q1_decreasing!G21,Q1_increasing!D20)</f>
        <v>0.31999999999999984</v>
      </c>
    </row>
    <row r="21" spans="6:7" x14ac:dyDescent="0.2">
      <c r="F21" t="s">
        <v>27</v>
      </c>
      <c r="G21">
        <f>F20-C16</f>
        <v>0.4139999999999997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819E-2F4F-764B-B6A6-FDB92826E1A6}">
  <dimension ref="A1:J20"/>
  <sheetViews>
    <sheetView workbookViewId="0">
      <selection activeCell="I8" sqref="I8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1.57</v>
      </c>
      <c r="C2">
        <v>4.2</v>
      </c>
      <c r="D2">
        <v>4.2</v>
      </c>
      <c r="E2">
        <v>1.57</v>
      </c>
      <c r="F2">
        <v>1</v>
      </c>
      <c r="G2">
        <v>1</v>
      </c>
      <c r="H2">
        <v>0</v>
      </c>
      <c r="I2">
        <v>1</v>
      </c>
      <c r="J2">
        <f>C19</f>
        <v>3.9740000000000002</v>
      </c>
    </row>
    <row r="3" spans="1:10" x14ac:dyDescent="0.2">
      <c r="A3">
        <v>1</v>
      </c>
      <c r="B3">
        <v>1.57</v>
      </c>
      <c r="C3">
        <v>4.2</v>
      </c>
      <c r="D3">
        <v>4.2</v>
      </c>
      <c r="E3">
        <v>1.57</v>
      </c>
      <c r="F3">
        <v>1</v>
      </c>
      <c r="G3">
        <v>1</v>
      </c>
      <c r="H3">
        <v>0</v>
      </c>
      <c r="I3">
        <v>1</v>
      </c>
      <c r="J3">
        <f>$J$2</f>
        <v>3.9740000000000002</v>
      </c>
    </row>
    <row r="4" spans="1:10" x14ac:dyDescent="0.2">
      <c r="A4">
        <v>2</v>
      </c>
      <c r="B4">
        <v>2.4900000000000002</v>
      </c>
      <c r="C4">
        <v>4.2</v>
      </c>
      <c r="D4">
        <v>2.4900000000000002</v>
      </c>
      <c r="E4">
        <v>4.2</v>
      </c>
      <c r="F4">
        <v>3</v>
      </c>
      <c r="G4">
        <v>3</v>
      </c>
      <c r="H4">
        <v>0</v>
      </c>
      <c r="I4">
        <v>1</v>
      </c>
      <c r="J4">
        <f t="shared" ref="J4:J16" si="0">$J$2</f>
        <v>3.9740000000000002</v>
      </c>
    </row>
    <row r="5" spans="1:10" x14ac:dyDescent="0.2">
      <c r="A5">
        <v>3</v>
      </c>
      <c r="B5">
        <v>2.4900000000000002</v>
      </c>
      <c r="C5">
        <v>4.2</v>
      </c>
      <c r="D5">
        <v>4.2</v>
      </c>
      <c r="E5">
        <v>2.4900000000000002</v>
      </c>
      <c r="F5">
        <v>1</v>
      </c>
      <c r="G5">
        <v>1</v>
      </c>
      <c r="H5">
        <v>0</v>
      </c>
      <c r="I5">
        <v>1</v>
      </c>
      <c r="J5">
        <f t="shared" si="0"/>
        <v>3.9740000000000002</v>
      </c>
    </row>
    <row r="6" spans="1:10" x14ac:dyDescent="0.2">
      <c r="A6">
        <v>4</v>
      </c>
      <c r="B6">
        <v>3.95</v>
      </c>
      <c r="C6">
        <v>4.2</v>
      </c>
      <c r="D6">
        <v>3.95</v>
      </c>
      <c r="E6">
        <v>4.2</v>
      </c>
      <c r="F6">
        <v>3</v>
      </c>
      <c r="G6">
        <v>3</v>
      </c>
      <c r="H6">
        <v>0</v>
      </c>
      <c r="I6">
        <v>1</v>
      </c>
      <c r="J6">
        <f t="shared" si="0"/>
        <v>3.9740000000000002</v>
      </c>
    </row>
    <row r="7" spans="1:10" x14ac:dyDescent="0.2">
      <c r="A7">
        <v>5</v>
      </c>
      <c r="B7">
        <v>3.95</v>
      </c>
      <c r="C7">
        <v>4.2</v>
      </c>
      <c r="D7">
        <v>4.2</v>
      </c>
      <c r="E7">
        <v>3.95</v>
      </c>
      <c r="F7">
        <v>1</v>
      </c>
      <c r="G7">
        <v>1</v>
      </c>
      <c r="H7">
        <v>0</v>
      </c>
      <c r="I7">
        <v>1</v>
      </c>
      <c r="J7">
        <f t="shared" si="0"/>
        <v>3.9740000000000002</v>
      </c>
    </row>
    <row r="8" spans="1:10" x14ac:dyDescent="0.2">
      <c r="A8">
        <v>6</v>
      </c>
      <c r="B8">
        <v>6.26</v>
      </c>
      <c r="C8">
        <v>4.2</v>
      </c>
      <c r="D8">
        <v>4.2</v>
      </c>
      <c r="E8">
        <v>6.26</v>
      </c>
      <c r="F8">
        <v>3</v>
      </c>
      <c r="G8">
        <v>3</v>
      </c>
      <c r="H8">
        <v>1</v>
      </c>
      <c r="I8">
        <v>3</v>
      </c>
      <c r="J8">
        <f t="shared" si="0"/>
        <v>3.9740000000000002</v>
      </c>
    </row>
    <row r="9" spans="1:10" x14ac:dyDescent="0.2">
      <c r="A9">
        <v>7</v>
      </c>
      <c r="B9">
        <v>3.95</v>
      </c>
      <c r="C9">
        <v>4.2</v>
      </c>
      <c r="D9">
        <v>4.2</v>
      </c>
      <c r="E9">
        <v>3.95</v>
      </c>
      <c r="F9">
        <v>1</v>
      </c>
      <c r="G9">
        <v>1</v>
      </c>
      <c r="H9">
        <v>1</v>
      </c>
      <c r="I9">
        <v>1</v>
      </c>
      <c r="J9">
        <f t="shared" si="0"/>
        <v>3.9740000000000002</v>
      </c>
    </row>
    <row r="10" spans="1:10" x14ac:dyDescent="0.2">
      <c r="A10">
        <v>8</v>
      </c>
      <c r="B10">
        <v>3.95</v>
      </c>
      <c r="C10">
        <v>4.2</v>
      </c>
      <c r="D10">
        <v>4.2</v>
      </c>
      <c r="E10">
        <v>3.95</v>
      </c>
      <c r="F10">
        <v>1</v>
      </c>
      <c r="G10">
        <v>3</v>
      </c>
      <c r="H10">
        <v>2</v>
      </c>
      <c r="I10">
        <v>3</v>
      </c>
      <c r="J10">
        <f t="shared" si="0"/>
        <v>3.9740000000000002</v>
      </c>
    </row>
    <row r="11" spans="1:10" x14ac:dyDescent="0.2">
      <c r="A11">
        <v>9</v>
      </c>
      <c r="B11">
        <v>3.95</v>
      </c>
      <c r="C11">
        <v>4.2</v>
      </c>
      <c r="D11">
        <v>3.95</v>
      </c>
      <c r="E11">
        <v>4.2</v>
      </c>
      <c r="F11">
        <v>3</v>
      </c>
      <c r="G11">
        <v>3</v>
      </c>
      <c r="H11">
        <v>2</v>
      </c>
      <c r="I11">
        <v>1</v>
      </c>
      <c r="J11">
        <f t="shared" si="0"/>
        <v>3.9740000000000002</v>
      </c>
    </row>
    <row r="12" spans="1:10" x14ac:dyDescent="0.2">
      <c r="A12">
        <v>10</v>
      </c>
      <c r="B12">
        <v>3.95</v>
      </c>
      <c r="C12">
        <v>4.2</v>
      </c>
      <c r="D12">
        <v>4.2</v>
      </c>
      <c r="E12">
        <v>3.95</v>
      </c>
      <c r="F12">
        <v>1</v>
      </c>
      <c r="G12">
        <v>3</v>
      </c>
      <c r="H12">
        <v>3</v>
      </c>
      <c r="I12">
        <v>3</v>
      </c>
      <c r="J12">
        <f t="shared" si="0"/>
        <v>3.9740000000000002</v>
      </c>
    </row>
    <row r="13" spans="1:10" x14ac:dyDescent="0.2">
      <c r="A13">
        <v>11</v>
      </c>
      <c r="B13">
        <v>3.95</v>
      </c>
      <c r="C13">
        <v>4.2</v>
      </c>
      <c r="D13">
        <v>3.95</v>
      </c>
      <c r="E13">
        <v>4.2</v>
      </c>
      <c r="F13">
        <v>3</v>
      </c>
      <c r="G13">
        <v>1</v>
      </c>
      <c r="H13">
        <v>4</v>
      </c>
      <c r="I13">
        <v>3</v>
      </c>
      <c r="J13">
        <f t="shared" si="0"/>
        <v>3.9740000000000002</v>
      </c>
    </row>
    <row r="14" spans="1:10" x14ac:dyDescent="0.2">
      <c r="A14">
        <v>12</v>
      </c>
      <c r="B14">
        <v>3.95</v>
      </c>
      <c r="C14">
        <v>4.2</v>
      </c>
      <c r="D14">
        <v>3.95</v>
      </c>
      <c r="E14">
        <v>4.2</v>
      </c>
      <c r="F14">
        <v>3</v>
      </c>
      <c r="G14">
        <v>2</v>
      </c>
      <c r="H14">
        <v>4</v>
      </c>
      <c r="I14">
        <v>2</v>
      </c>
      <c r="J14">
        <f t="shared" si="0"/>
        <v>3.9740000000000002</v>
      </c>
    </row>
    <row r="15" spans="1:10" x14ac:dyDescent="0.2">
      <c r="A15">
        <v>13</v>
      </c>
      <c r="B15">
        <v>4.07</v>
      </c>
      <c r="C15">
        <v>4.2</v>
      </c>
      <c r="D15">
        <v>4.2</v>
      </c>
      <c r="E15">
        <v>4.07</v>
      </c>
      <c r="F15">
        <v>1</v>
      </c>
      <c r="G15">
        <v>3</v>
      </c>
      <c r="H15">
        <v>5</v>
      </c>
      <c r="I15">
        <v>3</v>
      </c>
      <c r="J15">
        <f t="shared" si="0"/>
        <v>3.9740000000000002</v>
      </c>
    </row>
    <row r="16" spans="1:10" x14ac:dyDescent="0.2">
      <c r="A16">
        <v>14</v>
      </c>
      <c r="B16">
        <v>3.95</v>
      </c>
      <c r="C16">
        <v>4.2</v>
      </c>
      <c r="D16">
        <v>3.95</v>
      </c>
      <c r="E16">
        <v>4.2</v>
      </c>
      <c r="F16">
        <v>3</v>
      </c>
      <c r="G16">
        <v>3</v>
      </c>
      <c r="H16">
        <v>5</v>
      </c>
      <c r="I16">
        <v>1</v>
      </c>
      <c r="J16">
        <f t="shared" si="0"/>
        <v>3.9740000000000002</v>
      </c>
    </row>
    <row r="19" spans="3:4" x14ac:dyDescent="0.2">
      <c r="C19">
        <f>AVERAGE(B12:B16)</f>
        <v>3.9740000000000002</v>
      </c>
    </row>
    <row r="20" spans="3:4" x14ac:dyDescent="0.2">
      <c r="C20" t="s">
        <v>27</v>
      </c>
      <c r="D20">
        <f>C16-C19</f>
        <v>0.22599999999999998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4181-515C-4B40-B771-0101D2C84D6C}">
  <dimension ref="A1:K821"/>
  <sheetViews>
    <sheetView tabSelected="1" topLeftCell="C9" zoomScale="145" zoomScaleNormal="145" workbookViewId="0">
      <selection activeCell="P26" sqref="P26"/>
    </sheetView>
  </sheetViews>
  <sheetFormatPr baseColWidth="10" defaultRowHeight="16" x14ac:dyDescent="0.2"/>
  <cols>
    <col min="1" max="1" width="5.1640625" bestFit="1" customWidth="1"/>
    <col min="2" max="2" width="6.1640625" bestFit="1" customWidth="1"/>
  </cols>
  <sheetData>
    <row r="1" spans="1:11" x14ac:dyDescent="0.2">
      <c r="A1">
        <v>5</v>
      </c>
      <c r="B1">
        <v>0</v>
      </c>
      <c r="C1">
        <f>A1*27/4095</f>
        <v>3.2967032967032968E-2</v>
      </c>
      <c r="D1">
        <f>(B12-B1)/(A12-A1)</f>
        <v>9.6363636363636374E-3</v>
      </c>
      <c r="F1" cm="1">
        <f t="array" ref="F1:F15">Q2_increasing!C2:C16</f>
        <v>7.46</v>
      </c>
      <c r="G1" cm="1">
        <f t="array" ref="G1:G15">Q1_decreasing!C2:C16</f>
        <v>4.2</v>
      </c>
      <c r="H1">
        <v>1</v>
      </c>
      <c r="I1" cm="1">
        <f t="array" ref="I1:I15">Q3_V4!$C$2:$C$16</f>
        <v>10.72</v>
      </c>
      <c r="J1">
        <v>0.94</v>
      </c>
      <c r="K1">
        <v>13.98</v>
      </c>
    </row>
    <row r="2" spans="1:11" x14ac:dyDescent="0.2">
      <c r="A2">
        <v>10</v>
      </c>
      <c r="B2">
        <v>0</v>
      </c>
      <c r="C2">
        <f t="shared" ref="C2:C65" si="0">A2*27/4095</f>
        <v>6.5934065934065936E-2</v>
      </c>
      <c r="D2">
        <f t="shared" ref="D2:D26" si="1">(B13-B2)/(A13-A2)</f>
        <v>1.1272727272727273E-2</v>
      </c>
      <c r="F2">
        <v>7.46</v>
      </c>
      <c r="G2">
        <v>4.2</v>
      </c>
      <c r="H2">
        <f>H1+1</f>
        <v>2</v>
      </c>
      <c r="I2">
        <v>10.72</v>
      </c>
      <c r="J2">
        <v>0.94</v>
      </c>
      <c r="K2">
        <v>13.98</v>
      </c>
    </row>
    <row r="3" spans="1:11" x14ac:dyDescent="0.2">
      <c r="A3">
        <v>15</v>
      </c>
      <c r="B3">
        <v>0.35</v>
      </c>
      <c r="C3">
        <f t="shared" si="0"/>
        <v>9.8901098901098897E-2</v>
      </c>
      <c r="D3">
        <f t="shared" si="1"/>
        <v>-4.7272727272727275E-3</v>
      </c>
      <c r="F3">
        <v>7.46</v>
      </c>
      <c r="G3">
        <v>4.2</v>
      </c>
      <c r="H3">
        <f t="shared" ref="H3:H15" si="2">H2+1</f>
        <v>3</v>
      </c>
      <c r="I3">
        <v>10.72</v>
      </c>
      <c r="J3">
        <v>0.94</v>
      </c>
      <c r="K3">
        <v>13.98</v>
      </c>
    </row>
    <row r="4" spans="1:11" x14ac:dyDescent="0.2">
      <c r="A4">
        <v>20</v>
      </c>
      <c r="B4">
        <v>0.35</v>
      </c>
      <c r="C4">
        <f t="shared" si="0"/>
        <v>0.13186813186813187</v>
      </c>
      <c r="D4">
        <f t="shared" si="1"/>
        <v>-1.6363636363636359E-3</v>
      </c>
      <c r="F4">
        <v>7.46</v>
      </c>
      <c r="G4">
        <v>4.2</v>
      </c>
      <c r="H4">
        <f t="shared" si="2"/>
        <v>4</v>
      </c>
      <c r="I4">
        <v>10.72</v>
      </c>
      <c r="J4">
        <v>0.94</v>
      </c>
      <c r="K4">
        <v>13.98</v>
      </c>
    </row>
    <row r="5" spans="1:11" x14ac:dyDescent="0.2">
      <c r="A5">
        <v>25</v>
      </c>
      <c r="B5">
        <v>0.26</v>
      </c>
      <c r="C5">
        <f t="shared" si="0"/>
        <v>0.16483516483516483</v>
      </c>
      <c r="D5">
        <f t="shared" si="1"/>
        <v>1.6363636363636359E-3</v>
      </c>
      <c r="F5">
        <v>7.46</v>
      </c>
      <c r="G5">
        <v>4.2</v>
      </c>
      <c r="H5">
        <f t="shared" si="2"/>
        <v>5</v>
      </c>
      <c r="I5">
        <v>10.72</v>
      </c>
      <c r="J5">
        <v>0.94</v>
      </c>
      <c r="K5">
        <v>13.98</v>
      </c>
    </row>
    <row r="6" spans="1:11" x14ac:dyDescent="0.2">
      <c r="A6">
        <v>30</v>
      </c>
      <c r="B6">
        <v>0.09</v>
      </c>
      <c r="C6">
        <f t="shared" si="0"/>
        <v>0.19780219780219779</v>
      </c>
      <c r="D6">
        <f t="shared" si="1"/>
        <v>8.0000000000000019E-3</v>
      </c>
      <c r="F6">
        <v>7.46</v>
      </c>
      <c r="G6">
        <v>4.2</v>
      </c>
      <c r="H6">
        <f t="shared" si="2"/>
        <v>6</v>
      </c>
      <c r="I6">
        <v>10.72</v>
      </c>
      <c r="J6">
        <v>0.94</v>
      </c>
      <c r="K6">
        <v>13.98</v>
      </c>
    </row>
    <row r="7" spans="1:11" x14ac:dyDescent="0.2">
      <c r="A7">
        <v>35</v>
      </c>
      <c r="B7">
        <v>0.35</v>
      </c>
      <c r="C7">
        <f t="shared" si="0"/>
        <v>0.23076923076923078</v>
      </c>
      <c r="D7">
        <f t="shared" si="1"/>
        <v>9.6363636363636374E-3</v>
      </c>
      <c r="F7">
        <v>7.46</v>
      </c>
      <c r="G7">
        <v>4.2</v>
      </c>
      <c r="H7">
        <f t="shared" si="2"/>
        <v>7</v>
      </c>
      <c r="I7">
        <v>10.72</v>
      </c>
      <c r="J7">
        <v>0.94</v>
      </c>
      <c r="K7">
        <v>13.98</v>
      </c>
    </row>
    <row r="8" spans="1:11" x14ac:dyDescent="0.2">
      <c r="A8">
        <v>40</v>
      </c>
      <c r="B8">
        <v>0.35</v>
      </c>
      <c r="C8">
        <f t="shared" si="0"/>
        <v>0.26373626373626374</v>
      </c>
      <c r="D8">
        <f t="shared" si="1"/>
        <v>1.1272727272727273E-2</v>
      </c>
      <c r="F8">
        <v>7.46</v>
      </c>
      <c r="G8">
        <v>4.2</v>
      </c>
      <c r="H8">
        <f t="shared" si="2"/>
        <v>8</v>
      </c>
      <c r="I8">
        <v>10.72</v>
      </c>
      <c r="J8">
        <v>0.94</v>
      </c>
      <c r="K8">
        <v>13.98</v>
      </c>
    </row>
    <row r="9" spans="1:11" x14ac:dyDescent="0.2">
      <c r="A9">
        <v>45</v>
      </c>
      <c r="B9">
        <v>0.09</v>
      </c>
      <c r="C9">
        <f t="shared" si="0"/>
        <v>0.2967032967032967</v>
      </c>
      <c r="D9">
        <f t="shared" si="1"/>
        <v>1.6E-2</v>
      </c>
      <c r="F9">
        <v>7.46</v>
      </c>
      <c r="G9">
        <v>4.2</v>
      </c>
      <c r="H9">
        <f t="shared" si="2"/>
        <v>9</v>
      </c>
      <c r="I9">
        <v>10.72</v>
      </c>
      <c r="J9">
        <v>0.94</v>
      </c>
      <c r="K9">
        <v>13.98</v>
      </c>
    </row>
    <row r="10" spans="1:11" x14ac:dyDescent="0.2">
      <c r="A10">
        <v>50</v>
      </c>
      <c r="B10">
        <v>0.35</v>
      </c>
      <c r="C10">
        <f t="shared" si="0"/>
        <v>0.32967032967032966</v>
      </c>
      <c r="D10">
        <f t="shared" si="1"/>
        <v>1.1272727272727273E-2</v>
      </c>
      <c r="F10">
        <v>7.46</v>
      </c>
      <c r="G10">
        <v>4.2</v>
      </c>
      <c r="H10">
        <f t="shared" si="2"/>
        <v>10</v>
      </c>
      <c r="I10">
        <v>10.72</v>
      </c>
      <c r="J10">
        <v>0.94</v>
      </c>
      <c r="K10">
        <v>13.98</v>
      </c>
    </row>
    <row r="11" spans="1:11" x14ac:dyDescent="0.2">
      <c r="A11">
        <v>55</v>
      </c>
      <c r="B11">
        <v>0.44</v>
      </c>
      <c r="C11">
        <f t="shared" si="0"/>
        <v>0.36263736263736263</v>
      </c>
      <c r="D11">
        <f t="shared" si="1"/>
        <v>9.6363636363636374E-3</v>
      </c>
      <c r="F11">
        <v>7.46</v>
      </c>
      <c r="G11">
        <v>4.2</v>
      </c>
      <c r="H11">
        <f t="shared" si="2"/>
        <v>11</v>
      </c>
      <c r="I11">
        <v>10.72</v>
      </c>
      <c r="J11">
        <v>0.94</v>
      </c>
      <c r="K11">
        <v>13.98</v>
      </c>
    </row>
    <row r="12" spans="1:11" x14ac:dyDescent="0.2">
      <c r="A12">
        <v>60</v>
      </c>
      <c r="B12">
        <v>0.53</v>
      </c>
      <c r="C12">
        <f t="shared" si="0"/>
        <v>0.39560439560439559</v>
      </c>
      <c r="D12">
        <f t="shared" si="1"/>
        <v>6.363636363636363E-3</v>
      </c>
      <c r="F12">
        <v>7.46</v>
      </c>
      <c r="G12">
        <v>4.2</v>
      </c>
      <c r="H12">
        <f t="shared" si="2"/>
        <v>12</v>
      </c>
      <c r="I12">
        <v>10.72</v>
      </c>
      <c r="J12">
        <v>0.94</v>
      </c>
      <c r="K12">
        <v>13.98</v>
      </c>
    </row>
    <row r="13" spans="1:11" x14ac:dyDescent="0.2">
      <c r="A13">
        <v>65</v>
      </c>
      <c r="B13">
        <v>0.62</v>
      </c>
      <c r="C13">
        <f t="shared" si="0"/>
        <v>0.42857142857142855</v>
      </c>
      <c r="D13">
        <f t="shared" si="1"/>
        <v>6.363636363636363E-3</v>
      </c>
      <c r="F13">
        <v>7.46</v>
      </c>
      <c r="G13">
        <v>4.2</v>
      </c>
      <c r="H13">
        <f t="shared" si="2"/>
        <v>13</v>
      </c>
      <c r="I13">
        <v>10.72</v>
      </c>
      <c r="J13">
        <v>0.94</v>
      </c>
      <c r="K13">
        <v>13.98</v>
      </c>
    </row>
    <row r="14" spans="1:11" x14ac:dyDescent="0.2">
      <c r="A14">
        <v>70</v>
      </c>
      <c r="B14">
        <v>0.09</v>
      </c>
      <c r="C14">
        <f t="shared" si="0"/>
        <v>0.46153846153846156</v>
      </c>
      <c r="D14">
        <f t="shared" si="1"/>
        <v>1.6E-2</v>
      </c>
      <c r="F14">
        <v>7.46</v>
      </c>
      <c r="G14">
        <v>4.2</v>
      </c>
      <c r="H14">
        <f t="shared" si="2"/>
        <v>14</v>
      </c>
      <c r="I14">
        <v>10.72</v>
      </c>
      <c r="J14">
        <v>0.94</v>
      </c>
      <c r="K14">
        <v>13.98</v>
      </c>
    </row>
    <row r="15" spans="1:11" x14ac:dyDescent="0.2">
      <c r="A15">
        <v>75</v>
      </c>
      <c r="B15">
        <v>0.26</v>
      </c>
      <c r="C15">
        <f t="shared" si="0"/>
        <v>0.49450549450549453</v>
      </c>
      <c r="D15">
        <f t="shared" si="1"/>
        <v>1.4363636363636365E-2</v>
      </c>
      <c r="F15">
        <v>7.46</v>
      </c>
      <c r="G15">
        <v>4.2</v>
      </c>
      <c r="H15">
        <f t="shared" si="2"/>
        <v>15</v>
      </c>
      <c r="I15">
        <v>10.72</v>
      </c>
      <c r="J15">
        <v>0.94</v>
      </c>
      <c r="K15">
        <v>13.98</v>
      </c>
    </row>
    <row r="16" spans="1:11" x14ac:dyDescent="0.2">
      <c r="A16">
        <v>80</v>
      </c>
      <c r="B16">
        <v>0.35</v>
      </c>
      <c r="C16">
        <f t="shared" si="0"/>
        <v>0.52747252747252749</v>
      </c>
      <c r="D16">
        <f t="shared" si="1"/>
        <v>9.6363636363636374E-3</v>
      </c>
    </row>
    <row r="17" spans="1:8" x14ac:dyDescent="0.2">
      <c r="A17">
        <v>85</v>
      </c>
      <c r="B17">
        <v>0.53</v>
      </c>
      <c r="C17">
        <f t="shared" si="0"/>
        <v>0.56043956043956045</v>
      </c>
      <c r="D17">
        <f t="shared" si="1"/>
        <v>7.9999999999999984E-3</v>
      </c>
    </row>
    <row r="18" spans="1:8" x14ac:dyDescent="0.2">
      <c r="A18">
        <v>90</v>
      </c>
      <c r="B18">
        <v>0.88</v>
      </c>
      <c r="C18">
        <f t="shared" si="0"/>
        <v>0.59340659340659341</v>
      </c>
      <c r="D18">
        <f t="shared" si="1"/>
        <v>1.6363636363636359E-3</v>
      </c>
    </row>
    <row r="19" spans="1:8" x14ac:dyDescent="0.2">
      <c r="A19">
        <v>95</v>
      </c>
      <c r="B19">
        <v>0.97</v>
      </c>
      <c r="C19">
        <f t="shared" si="0"/>
        <v>0.62637362637362637</v>
      </c>
      <c r="D19">
        <f t="shared" si="1"/>
        <v>3.0909090909090895E-3</v>
      </c>
    </row>
    <row r="20" spans="1:8" x14ac:dyDescent="0.2">
      <c r="A20">
        <v>100</v>
      </c>
      <c r="B20">
        <v>0.97</v>
      </c>
      <c r="C20">
        <f t="shared" si="0"/>
        <v>0.65934065934065933</v>
      </c>
      <c r="D20">
        <f t="shared" si="1"/>
        <v>3.0909090909090895E-3</v>
      </c>
    </row>
    <row r="21" spans="1:8" x14ac:dyDescent="0.2">
      <c r="A21">
        <v>105</v>
      </c>
      <c r="B21">
        <v>0.97</v>
      </c>
      <c r="C21">
        <f t="shared" si="0"/>
        <v>0.69230769230769229</v>
      </c>
      <c r="D21">
        <f t="shared" si="1"/>
        <v>4.7272727272727275E-3</v>
      </c>
    </row>
    <row r="22" spans="1:8" x14ac:dyDescent="0.2">
      <c r="A22">
        <v>110</v>
      </c>
      <c r="B22">
        <v>0.97</v>
      </c>
      <c r="C22">
        <f t="shared" si="0"/>
        <v>0.72527472527472525</v>
      </c>
      <c r="D22">
        <f t="shared" si="1"/>
        <v>3.0909090909090895E-3</v>
      </c>
    </row>
    <row r="23" spans="1:8" x14ac:dyDescent="0.2">
      <c r="A23">
        <v>115</v>
      </c>
      <c r="B23">
        <v>0.88</v>
      </c>
      <c r="C23">
        <f t="shared" si="0"/>
        <v>0.75824175824175821</v>
      </c>
      <c r="D23">
        <f t="shared" si="1"/>
        <v>8.0000000000000019E-3</v>
      </c>
    </row>
    <row r="24" spans="1:8" x14ac:dyDescent="0.2">
      <c r="A24">
        <v>120</v>
      </c>
      <c r="B24">
        <v>0.97</v>
      </c>
      <c r="C24">
        <f t="shared" si="0"/>
        <v>0.79120879120879117</v>
      </c>
      <c r="D24">
        <f t="shared" si="1"/>
        <v>4.7272727272727275E-3</v>
      </c>
      <c r="G24" t="s">
        <v>29</v>
      </c>
    </row>
    <row r="25" spans="1:8" x14ac:dyDescent="0.2">
      <c r="A25">
        <v>125</v>
      </c>
      <c r="B25">
        <v>0.97</v>
      </c>
      <c r="C25">
        <f t="shared" si="0"/>
        <v>0.82417582417582413</v>
      </c>
      <c r="D25">
        <f t="shared" si="1"/>
        <v>4.7272727272727275E-3</v>
      </c>
      <c r="G25">
        <v>4.91</v>
      </c>
      <c r="H25">
        <v>5.89</v>
      </c>
    </row>
    <row r="26" spans="1:8" x14ac:dyDescent="0.2">
      <c r="A26">
        <v>130</v>
      </c>
      <c r="B26">
        <v>1.05</v>
      </c>
      <c r="C26">
        <f t="shared" si="0"/>
        <v>0.8571428571428571</v>
      </c>
      <c r="D26">
        <f t="shared" si="1"/>
        <v>7.9999999999999984E-3</v>
      </c>
      <c r="G26">
        <v>9.1300000000000008</v>
      </c>
      <c r="H26">
        <v>13.27</v>
      </c>
    </row>
    <row r="27" spans="1:8" x14ac:dyDescent="0.2">
      <c r="A27">
        <v>135</v>
      </c>
      <c r="B27">
        <v>0.88</v>
      </c>
      <c r="C27">
        <f t="shared" si="0"/>
        <v>0.89010989010989006</v>
      </c>
      <c r="H27">
        <f>(H26-H25)/(G26-G25)</f>
        <v>1.748815165876777</v>
      </c>
    </row>
    <row r="28" spans="1:8" x14ac:dyDescent="0.2">
      <c r="A28">
        <v>140</v>
      </c>
      <c r="B28">
        <v>0.97</v>
      </c>
      <c r="C28">
        <f t="shared" si="0"/>
        <v>0.92307692307692313</v>
      </c>
    </row>
    <row r="29" spans="1:8" x14ac:dyDescent="0.2">
      <c r="A29">
        <v>145</v>
      </c>
      <c r="B29">
        <v>0.97</v>
      </c>
      <c r="C29">
        <f t="shared" si="0"/>
        <v>0.95604395604395609</v>
      </c>
      <c r="G29">
        <v>9.3000000000000007</v>
      </c>
      <c r="H29">
        <v>13.89</v>
      </c>
    </row>
    <row r="30" spans="1:8" x14ac:dyDescent="0.2">
      <c r="A30">
        <v>150</v>
      </c>
      <c r="B30">
        <v>1.1399999999999999</v>
      </c>
      <c r="C30">
        <f t="shared" si="0"/>
        <v>0.98901098901098905</v>
      </c>
      <c r="G30">
        <v>13.02</v>
      </c>
      <c r="H30">
        <v>25.22</v>
      </c>
    </row>
    <row r="31" spans="1:8" x14ac:dyDescent="0.2">
      <c r="A31">
        <v>155</v>
      </c>
      <c r="B31">
        <v>1.1399999999999999</v>
      </c>
      <c r="C31">
        <f t="shared" si="0"/>
        <v>1.0219780219780219</v>
      </c>
      <c r="H31">
        <f>(H30-H29)/(G30-G29)</f>
        <v>3.0456989247311834</v>
      </c>
    </row>
    <row r="32" spans="1:8" x14ac:dyDescent="0.2">
      <c r="A32">
        <v>160</v>
      </c>
      <c r="B32">
        <v>1.23</v>
      </c>
      <c r="C32">
        <f t="shared" si="0"/>
        <v>1.054945054945055</v>
      </c>
    </row>
    <row r="33" spans="1:3" x14ac:dyDescent="0.2">
      <c r="A33">
        <v>165</v>
      </c>
      <c r="B33">
        <v>1.1399999999999999</v>
      </c>
      <c r="C33">
        <f t="shared" si="0"/>
        <v>1.0879120879120878</v>
      </c>
    </row>
    <row r="34" spans="1:3" x14ac:dyDescent="0.2">
      <c r="A34">
        <v>170</v>
      </c>
      <c r="B34">
        <v>1.32</v>
      </c>
      <c r="C34">
        <f t="shared" si="0"/>
        <v>1.1208791208791209</v>
      </c>
    </row>
    <row r="35" spans="1:3" x14ac:dyDescent="0.2">
      <c r="A35">
        <v>175</v>
      </c>
      <c r="B35">
        <v>1.23</v>
      </c>
      <c r="C35">
        <f t="shared" si="0"/>
        <v>1.1538461538461537</v>
      </c>
    </row>
    <row r="36" spans="1:3" x14ac:dyDescent="0.2">
      <c r="A36">
        <v>180</v>
      </c>
      <c r="B36">
        <v>1.23</v>
      </c>
      <c r="C36">
        <f t="shared" si="0"/>
        <v>1.1868131868131868</v>
      </c>
    </row>
    <row r="37" spans="1:3" x14ac:dyDescent="0.2">
      <c r="A37">
        <v>185</v>
      </c>
      <c r="B37">
        <v>1.49</v>
      </c>
      <c r="C37">
        <f t="shared" si="0"/>
        <v>1.2197802197802199</v>
      </c>
    </row>
    <row r="38" spans="1:3" x14ac:dyDescent="0.2">
      <c r="A38">
        <v>190</v>
      </c>
      <c r="B38">
        <v>1.49</v>
      </c>
      <c r="C38">
        <f t="shared" si="0"/>
        <v>1.2527472527472527</v>
      </c>
    </row>
    <row r="39" spans="1:3" x14ac:dyDescent="0.2">
      <c r="A39">
        <v>195</v>
      </c>
      <c r="B39">
        <v>1.76</v>
      </c>
      <c r="C39">
        <f t="shared" si="0"/>
        <v>1.2857142857142858</v>
      </c>
    </row>
    <row r="40" spans="1:3" x14ac:dyDescent="0.2">
      <c r="A40">
        <v>200</v>
      </c>
      <c r="B40">
        <v>1.67</v>
      </c>
      <c r="C40">
        <f t="shared" si="0"/>
        <v>1.3186813186813187</v>
      </c>
    </row>
    <row r="41" spans="1:3" x14ac:dyDescent="0.2">
      <c r="A41">
        <v>205</v>
      </c>
      <c r="B41">
        <v>1.58</v>
      </c>
      <c r="C41">
        <f t="shared" si="0"/>
        <v>1.3516483516483517</v>
      </c>
    </row>
    <row r="42" spans="1:3" x14ac:dyDescent="0.2">
      <c r="A42">
        <v>210</v>
      </c>
      <c r="B42">
        <v>1.49</v>
      </c>
      <c r="C42">
        <f t="shared" si="0"/>
        <v>1.3846153846153846</v>
      </c>
    </row>
    <row r="43" spans="1:3" x14ac:dyDescent="0.2">
      <c r="A43">
        <v>215</v>
      </c>
      <c r="B43">
        <v>1.41</v>
      </c>
      <c r="C43">
        <f t="shared" si="0"/>
        <v>1.4175824175824177</v>
      </c>
    </row>
    <row r="44" spans="1:3" x14ac:dyDescent="0.2">
      <c r="A44">
        <v>220</v>
      </c>
      <c r="B44">
        <v>1.58</v>
      </c>
      <c r="C44">
        <f t="shared" si="0"/>
        <v>1.4505494505494505</v>
      </c>
    </row>
    <row r="45" spans="1:3" x14ac:dyDescent="0.2">
      <c r="A45">
        <v>225</v>
      </c>
      <c r="B45">
        <v>1.67</v>
      </c>
      <c r="C45">
        <f t="shared" si="0"/>
        <v>1.4835164835164836</v>
      </c>
    </row>
    <row r="46" spans="1:3" x14ac:dyDescent="0.2">
      <c r="A46">
        <v>230</v>
      </c>
      <c r="B46">
        <v>1.67</v>
      </c>
      <c r="C46">
        <f t="shared" si="0"/>
        <v>1.5164835164835164</v>
      </c>
    </row>
    <row r="47" spans="1:3" x14ac:dyDescent="0.2">
      <c r="A47">
        <v>235</v>
      </c>
      <c r="B47">
        <v>1.76</v>
      </c>
      <c r="C47">
        <f t="shared" si="0"/>
        <v>1.5494505494505495</v>
      </c>
    </row>
    <row r="48" spans="1:3" x14ac:dyDescent="0.2">
      <c r="A48">
        <v>240</v>
      </c>
      <c r="B48">
        <v>1.58</v>
      </c>
      <c r="C48">
        <f t="shared" si="0"/>
        <v>1.5824175824175823</v>
      </c>
    </row>
    <row r="49" spans="1:3" x14ac:dyDescent="0.2">
      <c r="A49">
        <v>245</v>
      </c>
      <c r="B49">
        <v>1.67</v>
      </c>
      <c r="C49">
        <f t="shared" si="0"/>
        <v>1.6153846153846154</v>
      </c>
    </row>
    <row r="50" spans="1:3" x14ac:dyDescent="0.2">
      <c r="A50">
        <v>250</v>
      </c>
      <c r="B50">
        <v>1.67</v>
      </c>
      <c r="C50">
        <f t="shared" si="0"/>
        <v>1.6483516483516483</v>
      </c>
    </row>
    <row r="51" spans="1:3" x14ac:dyDescent="0.2">
      <c r="A51">
        <v>255</v>
      </c>
      <c r="B51">
        <v>1.76</v>
      </c>
      <c r="C51">
        <f t="shared" si="0"/>
        <v>1.6813186813186813</v>
      </c>
    </row>
    <row r="52" spans="1:3" x14ac:dyDescent="0.2">
      <c r="A52">
        <v>260</v>
      </c>
      <c r="B52">
        <v>2.2000000000000002</v>
      </c>
      <c r="C52">
        <f t="shared" si="0"/>
        <v>1.7142857142857142</v>
      </c>
    </row>
    <row r="53" spans="1:3" x14ac:dyDescent="0.2">
      <c r="A53">
        <v>265</v>
      </c>
      <c r="B53">
        <v>2.02</v>
      </c>
      <c r="C53">
        <f t="shared" si="0"/>
        <v>1.7472527472527473</v>
      </c>
    </row>
    <row r="54" spans="1:3" x14ac:dyDescent="0.2">
      <c r="A54">
        <v>270</v>
      </c>
      <c r="B54">
        <v>2.11</v>
      </c>
      <c r="C54">
        <f t="shared" si="0"/>
        <v>1.7802197802197801</v>
      </c>
    </row>
    <row r="55" spans="1:3" x14ac:dyDescent="0.2">
      <c r="A55">
        <v>275</v>
      </c>
      <c r="B55">
        <v>2.11</v>
      </c>
      <c r="C55">
        <f t="shared" si="0"/>
        <v>1.8131868131868132</v>
      </c>
    </row>
    <row r="56" spans="1:3" x14ac:dyDescent="0.2">
      <c r="A56">
        <v>280</v>
      </c>
      <c r="B56">
        <v>2.2000000000000002</v>
      </c>
      <c r="C56">
        <f t="shared" si="0"/>
        <v>1.8461538461538463</v>
      </c>
    </row>
    <row r="57" spans="1:3" x14ac:dyDescent="0.2">
      <c r="A57">
        <v>285</v>
      </c>
      <c r="B57">
        <v>2.29</v>
      </c>
      <c r="C57">
        <f t="shared" si="0"/>
        <v>1.8791208791208791</v>
      </c>
    </row>
    <row r="58" spans="1:3" x14ac:dyDescent="0.2">
      <c r="A58">
        <v>290</v>
      </c>
      <c r="B58">
        <v>2.2000000000000002</v>
      </c>
      <c r="C58">
        <f t="shared" si="0"/>
        <v>1.9120879120879122</v>
      </c>
    </row>
    <row r="59" spans="1:3" x14ac:dyDescent="0.2">
      <c r="A59">
        <v>295</v>
      </c>
      <c r="B59">
        <v>2.37</v>
      </c>
      <c r="C59">
        <f t="shared" si="0"/>
        <v>1.945054945054945</v>
      </c>
    </row>
    <row r="60" spans="1:3" x14ac:dyDescent="0.2">
      <c r="A60">
        <v>300</v>
      </c>
      <c r="B60">
        <v>2.37</v>
      </c>
      <c r="C60">
        <f t="shared" si="0"/>
        <v>1.9780219780219781</v>
      </c>
    </row>
    <row r="61" spans="1:3" x14ac:dyDescent="0.2">
      <c r="A61">
        <v>305</v>
      </c>
      <c r="B61">
        <v>2.29</v>
      </c>
      <c r="C61">
        <f t="shared" si="0"/>
        <v>2.0109890109890109</v>
      </c>
    </row>
    <row r="62" spans="1:3" x14ac:dyDescent="0.2">
      <c r="A62">
        <v>310</v>
      </c>
      <c r="B62">
        <v>2.2000000000000002</v>
      </c>
      <c r="C62">
        <f t="shared" si="0"/>
        <v>2.0439560439560438</v>
      </c>
    </row>
    <row r="63" spans="1:3" x14ac:dyDescent="0.2">
      <c r="A63">
        <v>315</v>
      </c>
      <c r="B63">
        <v>2.2000000000000002</v>
      </c>
      <c r="C63">
        <f t="shared" si="0"/>
        <v>2.0769230769230771</v>
      </c>
    </row>
    <row r="64" spans="1:3" x14ac:dyDescent="0.2">
      <c r="A64">
        <v>320</v>
      </c>
      <c r="B64">
        <v>2.46</v>
      </c>
      <c r="C64">
        <f t="shared" si="0"/>
        <v>2.1098901098901099</v>
      </c>
    </row>
    <row r="65" spans="1:3" x14ac:dyDescent="0.2">
      <c r="A65">
        <v>325</v>
      </c>
      <c r="B65">
        <v>2.29</v>
      </c>
      <c r="C65">
        <f t="shared" si="0"/>
        <v>2.1428571428571428</v>
      </c>
    </row>
    <row r="66" spans="1:3" x14ac:dyDescent="0.2">
      <c r="A66">
        <v>330</v>
      </c>
      <c r="B66">
        <v>2.46</v>
      </c>
      <c r="C66">
        <f t="shared" ref="C66:C129" si="3">A66*27/4095</f>
        <v>2.1758241758241756</v>
      </c>
    </row>
    <row r="67" spans="1:3" x14ac:dyDescent="0.2">
      <c r="A67">
        <v>335</v>
      </c>
      <c r="B67">
        <v>2.46</v>
      </c>
      <c r="C67">
        <f t="shared" si="3"/>
        <v>2.2087912087912089</v>
      </c>
    </row>
    <row r="68" spans="1:3" x14ac:dyDescent="0.2">
      <c r="A68">
        <v>340</v>
      </c>
      <c r="B68">
        <v>2.46</v>
      </c>
      <c r="C68">
        <f t="shared" si="3"/>
        <v>2.2417582417582418</v>
      </c>
    </row>
    <row r="69" spans="1:3" x14ac:dyDescent="0.2">
      <c r="A69">
        <v>345</v>
      </c>
      <c r="B69">
        <v>2.11</v>
      </c>
      <c r="C69">
        <f t="shared" si="3"/>
        <v>2.2747252747252746</v>
      </c>
    </row>
    <row r="70" spans="1:3" x14ac:dyDescent="0.2">
      <c r="A70">
        <v>350</v>
      </c>
      <c r="B70">
        <v>2.46</v>
      </c>
      <c r="C70">
        <f t="shared" si="3"/>
        <v>2.3076923076923075</v>
      </c>
    </row>
    <row r="71" spans="1:3" x14ac:dyDescent="0.2">
      <c r="A71">
        <v>355</v>
      </c>
      <c r="B71">
        <v>2.46</v>
      </c>
      <c r="C71">
        <f t="shared" si="3"/>
        <v>2.3406593406593408</v>
      </c>
    </row>
    <row r="72" spans="1:3" x14ac:dyDescent="0.2">
      <c r="A72">
        <v>360</v>
      </c>
      <c r="B72">
        <v>2.64</v>
      </c>
      <c r="C72">
        <f t="shared" si="3"/>
        <v>2.3736263736263736</v>
      </c>
    </row>
    <row r="73" spans="1:3" x14ac:dyDescent="0.2">
      <c r="A73">
        <v>365</v>
      </c>
      <c r="B73">
        <v>2.81</v>
      </c>
      <c r="C73">
        <f t="shared" si="3"/>
        <v>2.4065934065934065</v>
      </c>
    </row>
    <row r="74" spans="1:3" x14ac:dyDescent="0.2">
      <c r="A74">
        <v>370</v>
      </c>
      <c r="B74">
        <v>2.5499999999999998</v>
      </c>
      <c r="C74">
        <f t="shared" si="3"/>
        <v>2.4395604395604398</v>
      </c>
    </row>
    <row r="75" spans="1:3" x14ac:dyDescent="0.2">
      <c r="A75">
        <v>375</v>
      </c>
      <c r="B75">
        <v>2.81</v>
      </c>
      <c r="C75">
        <f t="shared" si="3"/>
        <v>2.4725274725274726</v>
      </c>
    </row>
    <row r="76" spans="1:3" x14ac:dyDescent="0.2">
      <c r="A76">
        <v>380</v>
      </c>
      <c r="B76">
        <v>2.81</v>
      </c>
      <c r="C76">
        <f t="shared" si="3"/>
        <v>2.5054945054945055</v>
      </c>
    </row>
    <row r="77" spans="1:3" x14ac:dyDescent="0.2">
      <c r="A77">
        <v>385</v>
      </c>
      <c r="B77">
        <v>2.81</v>
      </c>
      <c r="C77">
        <f t="shared" si="3"/>
        <v>2.5384615384615383</v>
      </c>
    </row>
    <row r="78" spans="1:3" x14ac:dyDescent="0.2">
      <c r="A78">
        <v>390</v>
      </c>
      <c r="B78">
        <v>2.9</v>
      </c>
      <c r="C78">
        <f t="shared" si="3"/>
        <v>2.5714285714285716</v>
      </c>
    </row>
    <row r="79" spans="1:3" x14ac:dyDescent="0.2">
      <c r="A79">
        <v>395</v>
      </c>
      <c r="B79">
        <v>2.99</v>
      </c>
      <c r="C79">
        <f t="shared" si="3"/>
        <v>2.6043956043956045</v>
      </c>
    </row>
    <row r="80" spans="1:3" x14ac:dyDescent="0.2">
      <c r="A80">
        <v>400</v>
      </c>
      <c r="B80">
        <v>3.08</v>
      </c>
      <c r="C80">
        <f t="shared" si="3"/>
        <v>2.6373626373626373</v>
      </c>
    </row>
    <row r="81" spans="1:3" x14ac:dyDescent="0.2">
      <c r="A81">
        <v>405</v>
      </c>
      <c r="B81">
        <v>3.08</v>
      </c>
      <c r="C81">
        <f t="shared" si="3"/>
        <v>2.6703296703296702</v>
      </c>
    </row>
    <row r="82" spans="1:3" x14ac:dyDescent="0.2">
      <c r="A82">
        <v>410</v>
      </c>
      <c r="B82">
        <v>3.16</v>
      </c>
      <c r="C82">
        <f t="shared" si="3"/>
        <v>2.7032967032967035</v>
      </c>
    </row>
    <row r="83" spans="1:3" x14ac:dyDescent="0.2">
      <c r="A83">
        <v>415</v>
      </c>
      <c r="B83">
        <v>3.08</v>
      </c>
      <c r="C83">
        <f t="shared" si="3"/>
        <v>2.7362637362637363</v>
      </c>
    </row>
    <row r="84" spans="1:3" x14ac:dyDescent="0.2">
      <c r="A84">
        <v>420</v>
      </c>
      <c r="B84">
        <v>3.16</v>
      </c>
      <c r="C84">
        <f t="shared" si="3"/>
        <v>2.7692307692307692</v>
      </c>
    </row>
    <row r="85" spans="1:3" x14ac:dyDescent="0.2">
      <c r="A85">
        <v>425</v>
      </c>
      <c r="B85">
        <v>3.25</v>
      </c>
      <c r="C85">
        <f t="shared" si="3"/>
        <v>2.802197802197802</v>
      </c>
    </row>
    <row r="86" spans="1:3" x14ac:dyDescent="0.2">
      <c r="A86">
        <v>430</v>
      </c>
      <c r="B86">
        <v>3.6</v>
      </c>
      <c r="C86">
        <f t="shared" si="3"/>
        <v>2.8351648351648353</v>
      </c>
    </row>
    <row r="87" spans="1:3" x14ac:dyDescent="0.2">
      <c r="A87">
        <v>435</v>
      </c>
      <c r="B87">
        <v>3.52</v>
      </c>
      <c r="C87">
        <f t="shared" si="3"/>
        <v>2.8681318681318682</v>
      </c>
    </row>
    <row r="88" spans="1:3" x14ac:dyDescent="0.2">
      <c r="A88">
        <v>440</v>
      </c>
      <c r="B88">
        <v>3.43</v>
      </c>
      <c r="C88">
        <f t="shared" si="3"/>
        <v>2.901098901098901</v>
      </c>
    </row>
    <row r="89" spans="1:3" x14ac:dyDescent="0.2">
      <c r="A89">
        <v>445</v>
      </c>
      <c r="B89">
        <v>3.52</v>
      </c>
      <c r="C89">
        <f t="shared" si="3"/>
        <v>2.9340659340659339</v>
      </c>
    </row>
    <row r="90" spans="1:3" x14ac:dyDescent="0.2">
      <c r="A90">
        <v>450</v>
      </c>
      <c r="B90">
        <v>3.69</v>
      </c>
      <c r="C90">
        <f t="shared" si="3"/>
        <v>2.9670329670329672</v>
      </c>
    </row>
    <row r="91" spans="1:3" x14ac:dyDescent="0.2">
      <c r="A91">
        <v>455</v>
      </c>
      <c r="B91">
        <v>3.69</v>
      </c>
      <c r="C91">
        <f t="shared" si="3"/>
        <v>3</v>
      </c>
    </row>
    <row r="92" spans="1:3" x14ac:dyDescent="0.2">
      <c r="A92">
        <v>460</v>
      </c>
      <c r="B92">
        <v>3.6</v>
      </c>
      <c r="C92">
        <f t="shared" si="3"/>
        <v>3.0329670329670328</v>
      </c>
    </row>
    <row r="93" spans="1:3" x14ac:dyDescent="0.2">
      <c r="A93">
        <v>465</v>
      </c>
      <c r="B93">
        <v>3.6</v>
      </c>
      <c r="C93">
        <f t="shared" si="3"/>
        <v>3.0659340659340661</v>
      </c>
    </row>
    <row r="94" spans="1:3" x14ac:dyDescent="0.2">
      <c r="A94">
        <v>470</v>
      </c>
      <c r="B94">
        <v>3.87</v>
      </c>
      <c r="C94">
        <f t="shared" si="3"/>
        <v>3.098901098901099</v>
      </c>
    </row>
    <row r="95" spans="1:3" x14ac:dyDescent="0.2">
      <c r="A95">
        <v>475</v>
      </c>
      <c r="B95">
        <v>3.78</v>
      </c>
      <c r="C95">
        <f t="shared" si="3"/>
        <v>3.1318681318681318</v>
      </c>
    </row>
    <row r="96" spans="1:3" x14ac:dyDescent="0.2">
      <c r="A96">
        <v>480</v>
      </c>
      <c r="B96">
        <v>4.04</v>
      </c>
      <c r="C96">
        <f t="shared" si="3"/>
        <v>3.1648351648351647</v>
      </c>
    </row>
    <row r="97" spans="1:3" x14ac:dyDescent="0.2">
      <c r="A97">
        <v>485</v>
      </c>
      <c r="B97">
        <v>4.04</v>
      </c>
      <c r="C97">
        <f t="shared" si="3"/>
        <v>3.197802197802198</v>
      </c>
    </row>
    <row r="98" spans="1:3" x14ac:dyDescent="0.2">
      <c r="A98">
        <v>490</v>
      </c>
      <c r="B98">
        <v>3.78</v>
      </c>
      <c r="C98">
        <f t="shared" si="3"/>
        <v>3.2307692307692308</v>
      </c>
    </row>
    <row r="99" spans="1:3" x14ac:dyDescent="0.2">
      <c r="A99">
        <v>495</v>
      </c>
      <c r="B99">
        <v>4.13</v>
      </c>
      <c r="C99">
        <f t="shared" si="3"/>
        <v>3.2637362637362637</v>
      </c>
    </row>
    <row r="100" spans="1:3" x14ac:dyDescent="0.2">
      <c r="A100">
        <v>500</v>
      </c>
      <c r="B100">
        <v>4.04</v>
      </c>
      <c r="C100">
        <f t="shared" si="3"/>
        <v>3.2967032967032965</v>
      </c>
    </row>
    <row r="101" spans="1:3" x14ac:dyDescent="0.2">
      <c r="A101">
        <v>505</v>
      </c>
      <c r="B101">
        <v>4.22</v>
      </c>
      <c r="C101">
        <f t="shared" si="3"/>
        <v>3.3296703296703298</v>
      </c>
    </row>
    <row r="102" spans="1:3" x14ac:dyDescent="0.2">
      <c r="A102">
        <v>510</v>
      </c>
      <c r="B102">
        <v>4.22</v>
      </c>
      <c r="C102">
        <f t="shared" si="3"/>
        <v>3.3626373626373627</v>
      </c>
    </row>
    <row r="103" spans="1:3" x14ac:dyDescent="0.2">
      <c r="A103">
        <v>515</v>
      </c>
      <c r="B103">
        <v>4.3099999999999996</v>
      </c>
      <c r="C103">
        <f t="shared" si="3"/>
        <v>3.3956043956043955</v>
      </c>
    </row>
    <row r="104" spans="1:3" x14ac:dyDescent="0.2">
      <c r="A104">
        <v>520</v>
      </c>
      <c r="B104">
        <v>4.3099999999999996</v>
      </c>
      <c r="C104">
        <f t="shared" si="3"/>
        <v>3.4285714285714284</v>
      </c>
    </row>
    <row r="105" spans="1:3" x14ac:dyDescent="0.2">
      <c r="A105">
        <v>525</v>
      </c>
      <c r="B105">
        <v>4.22</v>
      </c>
      <c r="C105">
        <f t="shared" si="3"/>
        <v>3.4615384615384617</v>
      </c>
    </row>
    <row r="106" spans="1:3" x14ac:dyDescent="0.2">
      <c r="A106">
        <v>530</v>
      </c>
      <c r="B106">
        <v>4.3099999999999996</v>
      </c>
      <c r="C106">
        <f t="shared" si="3"/>
        <v>3.4945054945054945</v>
      </c>
    </row>
    <row r="107" spans="1:3" x14ac:dyDescent="0.2">
      <c r="A107">
        <v>535</v>
      </c>
      <c r="B107">
        <v>4.3899999999999997</v>
      </c>
      <c r="C107">
        <f t="shared" si="3"/>
        <v>3.5274725274725274</v>
      </c>
    </row>
    <row r="108" spans="1:3" x14ac:dyDescent="0.2">
      <c r="A108">
        <v>540</v>
      </c>
      <c r="B108">
        <v>4.3899999999999997</v>
      </c>
      <c r="C108">
        <f t="shared" si="3"/>
        <v>3.5604395604395602</v>
      </c>
    </row>
    <row r="109" spans="1:3" x14ac:dyDescent="0.2">
      <c r="A109">
        <v>545</v>
      </c>
      <c r="B109">
        <v>4.3899999999999997</v>
      </c>
      <c r="C109">
        <f t="shared" si="3"/>
        <v>3.5934065934065935</v>
      </c>
    </row>
    <row r="110" spans="1:3" x14ac:dyDescent="0.2">
      <c r="A110">
        <v>550</v>
      </c>
      <c r="B110">
        <v>4.3099999999999996</v>
      </c>
      <c r="C110">
        <f t="shared" si="3"/>
        <v>3.6263736263736264</v>
      </c>
    </row>
    <row r="111" spans="1:3" x14ac:dyDescent="0.2">
      <c r="A111">
        <v>555</v>
      </c>
      <c r="B111">
        <v>4.4800000000000004</v>
      </c>
      <c r="C111">
        <f t="shared" si="3"/>
        <v>3.6593406593406592</v>
      </c>
    </row>
    <row r="112" spans="1:3" x14ac:dyDescent="0.2">
      <c r="A112">
        <v>560</v>
      </c>
      <c r="B112">
        <v>4.4800000000000004</v>
      </c>
      <c r="C112">
        <f t="shared" si="3"/>
        <v>3.6923076923076925</v>
      </c>
    </row>
    <row r="113" spans="1:3" x14ac:dyDescent="0.2">
      <c r="A113">
        <v>565</v>
      </c>
      <c r="B113">
        <v>4.57</v>
      </c>
      <c r="C113">
        <f t="shared" si="3"/>
        <v>3.7252747252747254</v>
      </c>
    </row>
    <row r="114" spans="1:3" x14ac:dyDescent="0.2">
      <c r="A114">
        <v>570</v>
      </c>
      <c r="B114">
        <v>4.66</v>
      </c>
      <c r="C114">
        <f t="shared" si="3"/>
        <v>3.7582417582417582</v>
      </c>
    </row>
    <row r="115" spans="1:3" x14ac:dyDescent="0.2">
      <c r="A115">
        <v>575</v>
      </c>
      <c r="B115">
        <v>4.66</v>
      </c>
      <c r="C115">
        <f t="shared" si="3"/>
        <v>3.7912087912087911</v>
      </c>
    </row>
    <row r="116" spans="1:3" x14ac:dyDescent="0.2">
      <c r="A116">
        <v>580</v>
      </c>
      <c r="B116">
        <v>4.83</v>
      </c>
      <c r="C116">
        <f t="shared" si="3"/>
        <v>3.8241758241758244</v>
      </c>
    </row>
    <row r="117" spans="1:3" x14ac:dyDescent="0.2">
      <c r="A117">
        <v>585</v>
      </c>
      <c r="B117">
        <v>4.83</v>
      </c>
      <c r="C117">
        <f t="shared" si="3"/>
        <v>3.8571428571428572</v>
      </c>
    </row>
    <row r="118" spans="1:3" x14ac:dyDescent="0.2">
      <c r="A118">
        <v>590</v>
      </c>
      <c r="B118">
        <v>4.92</v>
      </c>
      <c r="C118">
        <f t="shared" si="3"/>
        <v>3.8901098901098901</v>
      </c>
    </row>
    <row r="119" spans="1:3" x14ac:dyDescent="0.2">
      <c r="A119">
        <v>595</v>
      </c>
      <c r="B119">
        <v>4.83</v>
      </c>
      <c r="C119">
        <f t="shared" si="3"/>
        <v>3.9230769230769229</v>
      </c>
    </row>
    <row r="120" spans="1:3" x14ac:dyDescent="0.2">
      <c r="A120">
        <v>600</v>
      </c>
      <c r="B120">
        <v>4.75</v>
      </c>
      <c r="C120">
        <f t="shared" si="3"/>
        <v>3.9560439560439562</v>
      </c>
    </row>
    <row r="121" spans="1:3" x14ac:dyDescent="0.2">
      <c r="A121">
        <v>605</v>
      </c>
      <c r="B121">
        <v>5.0999999999999996</v>
      </c>
      <c r="C121">
        <f t="shared" si="3"/>
        <v>3.9890109890109891</v>
      </c>
    </row>
    <row r="122" spans="1:3" x14ac:dyDescent="0.2">
      <c r="A122">
        <v>610</v>
      </c>
      <c r="B122">
        <v>5.01</v>
      </c>
      <c r="C122">
        <f t="shared" si="3"/>
        <v>4.0219780219780219</v>
      </c>
    </row>
    <row r="123" spans="1:3" x14ac:dyDescent="0.2">
      <c r="A123">
        <v>615</v>
      </c>
      <c r="B123">
        <v>5.19</v>
      </c>
      <c r="C123">
        <f t="shared" si="3"/>
        <v>4.0549450549450547</v>
      </c>
    </row>
    <row r="124" spans="1:3" x14ac:dyDescent="0.2">
      <c r="A124">
        <v>620</v>
      </c>
      <c r="B124">
        <v>5.0999999999999996</v>
      </c>
      <c r="C124">
        <f t="shared" si="3"/>
        <v>4.0879120879120876</v>
      </c>
    </row>
    <row r="125" spans="1:3" x14ac:dyDescent="0.2">
      <c r="A125">
        <v>625</v>
      </c>
      <c r="B125">
        <v>5.0999999999999996</v>
      </c>
      <c r="C125">
        <f t="shared" si="3"/>
        <v>4.1208791208791204</v>
      </c>
    </row>
    <row r="126" spans="1:3" x14ac:dyDescent="0.2">
      <c r="A126">
        <v>630</v>
      </c>
      <c r="B126">
        <v>5.36</v>
      </c>
      <c r="C126">
        <f t="shared" si="3"/>
        <v>4.1538461538461542</v>
      </c>
    </row>
    <row r="127" spans="1:3" x14ac:dyDescent="0.2">
      <c r="A127">
        <v>635</v>
      </c>
      <c r="B127">
        <v>5.27</v>
      </c>
      <c r="C127">
        <f t="shared" si="3"/>
        <v>4.186813186813187</v>
      </c>
    </row>
    <row r="128" spans="1:3" x14ac:dyDescent="0.2">
      <c r="A128">
        <v>640</v>
      </c>
      <c r="B128">
        <v>5.27</v>
      </c>
      <c r="C128">
        <f t="shared" si="3"/>
        <v>4.2197802197802199</v>
      </c>
    </row>
    <row r="129" spans="1:3" x14ac:dyDescent="0.2">
      <c r="A129">
        <v>645</v>
      </c>
      <c r="B129">
        <v>5.0999999999999996</v>
      </c>
      <c r="C129">
        <f t="shared" si="3"/>
        <v>4.2527472527472527</v>
      </c>
    </row>
    <row r="130" spans="1:3" x14ac:dyDescent="0.2">
      <c r="A130">
        <v>650</v>
      </c>
      <c r="B130">
        <v>5.27</v>
      </c>
      <c r="C130">
        <f t="shared" ref="C130:C193" si="4">A130*27/4095</f>
        <v>4.2857142857142856</v>
      </c>
    </row>
    <row r="131" spans="1:3" x14ac:dyDescent="0.2">
      <c r="A131">
        <v>655</v>
      </c>
      <c r="B131">
        <v>5.01</v>
      </c>
      <c r="C131">
        <f t="shared" si="4"/>
        <v>4.3186813186813184</v>
      </c>
    </row>
    <row r="132" spans="1:3" x14ac:dyDescent="0.2">
      <c r="A132">
        <v>660</v>
      </c>
      <c r="B132">
        <v>5.36</v>
      </c>
      <c r="C132">
        <f t="shared" si="4"/>
        <v>4.3516483516483513</v>
      </c>
    </row>
    <row r="133" spans="1:3" x14ac:dyDescent="0.2">
      <c r="A133">
        <v>665</v>
      </c>
      <c r="B133">
        <v>5.27</v>
      </c>
      <c r="C133">
        <f t="shared" si="4"/>
        <v>4.384615384615385</v>
      </c>
    </row>
    <row r="134" spans="1:3" x14ac:dyDescent="0.2">
      <c r="A134">
        <v>670</v>
      </c>
      <c r="B134">
        <v>5.54</v>
      </c>
      <c r="C134">
        <f t="shared" si="4"/>
        <v>4.4175824175824179</v>
      </c>
    </row>
    <row r="135" spans="1:3" x14ac:dyDescent="0.2">
      <c r="A135">
        <v>675</v>
      </c>
      <c r="B135">
        <v>5.54</v>
      </c>
      <c r="C135">
        <f t="shared" si="4"/>
        <v>4.4505494505494507</v>
      </c>
    </row>
    <row r="136" spans="1:3" x14ac:dyDescent="0.2">
      <c r="A136">
        <v>680</v>
      </c>
      <c r="B136">
        <v>5.54</v>
      </c>
      <c r="C136">
        <f t="shared" si="4"/>
        <v>4.4835164835164836</v>
      </c>
    </row>
    <row r="137" spans="1:3" x14ac:dyDescent="0.2">
      <c r="A137">
        <v>685</v>
      </c>
      <c r="B137">
        <v>5.54</v>
      </c>
      <c r="C137">
        <f t="shared" si="4"/>
        <v>4.5164835164835164</v>
      </c>
    </row>
    <row r="138" spans="1:3" x14ac:dyDescent="0.2">
      <c r="A138">
        <v>690</v>
      </c>
      <c r="B138">
        <v>5.62</v>
      </c>
      <c r="C138">
        <f t="shared" si="4"/>
        <v>4.5494505494505493</v>
      </c>
    </row>
    <row r="139" spans="1:3" x14ac:dyDescent="0.2">
      <c r="A139">
        <v>695</v>
      </c>
      <c r="B139">
        <v>5.89</v>
      </c>
      <c r="C139">
        <f t="shared" si="4"/>
        <v>4.5824175824175821</v>
      </c>
    </row>
    <row r="140" spans="1:3" x14ac:dyDescent="0.2">
      <c r="A140">
        <v>700</v>
      </c>
      <c r="B140">
        <v>5.89</v>
      </c>
      <c r="C140">
        <f t="shared" si="4"/>
        <v>4.615384615384615</v>
      </c>
    </row>
    <row r="141" spans="1:3" x14ac:dyDescent="0.2">
      <c r="A141">
        <v>705</v>
      </c>
      <c r="B141">
        <v>5.89</v>
      </c>
      <c r="C141">
        <f t="shared" si="4"/>
        <v>4.6483516483516487</v>
      </c>
    </row>
    <row r="142" spans="1:3" x14ac:dyDescent="0.2">
      <c r="A142">
        <v>710</v>
      </c>
      <c r="B142">
        <v>6.24</v>
      </c>
      <c r="C142">
        <f t="shared" si="4"/>
        <v>4.6813186813186816</v>
      </c>
    </row>
    <row r="143" spans="1:3" x14ac:dyDescent="0.2">
      <c r="A143">
        <v>715</v>
      </c>
      <c r="B143">
        <v>6.15</v>
      </c>
      <c r="C143">
        <f t="shared" si="4"/>
        <v>4.7142857142857144</v>
      </c>
    </row>
    <row r="144" spans="1:3" x14ac:dyDescent="0.2">
      <c r="A144">
        <v>720</v>
      </c>
      <c r="B144">
        <v>5.98</v>
      </c>
      <c r="C144">
        <f t="shared" si="4"/>
        <v>4.7472527472527473</v>
      </c>
    </row>
    <row r="145" spans="1:3" x14ac:dyDescent="0.2">
      <c r="A145">
        <v>725</v>
      </c>
      <c r="B145">
        <v>6.24</v>
      </c>
      <c r="C145">
        <f t="shared" si="4"/>
        <v>4.7802197802197801</v>
      </c>
    </row>
    <row r="146" spans="1:3" x14ac:dyDescent="0.2">
      <c r="A146">
        <v>730</v>
      </c>
      <c r="B146">
        <v>5.98</v>
      </c>
      <c r="C146">
        <f t="shared" si="4"/>
        <v>4.813186813186813</v>
      </c>
    </row>
    <row r="147" spans="1:3" x14ac:dyDescent="0.2">
      <c r="A147">
        <v>735</v>
      </c>
      <c r="B147">
        <v>5.89</v>
      </c>
      <c r="C147">
        <f t="shared" si="4"/>
        <v>4.8461538461538458</v>
      </c>
    </row>
    <row r="148" spans="1:3" x14ac:dyDescent="0.2">
      <c r="A148">
        <v>740</v>
      </c>
      <c r="B148">
        <v>5.8</v>
      </c>
      <c r="C148">
        <f t="shared" si="4"/>
        <v>4.8791208791208796</v>
      </c>
    </row>
    <row r="149" spans="1:3" x14ac:dyDescent="0.2">
      <c r="A149">
        <v>745</v>
      </c>
      <c r="B149">
        <v>5.89</v>
      </c>
      <c r="C149">
        <f t="shared" si="4"/>
        <v>4.9120879120879124</v>
      </c>
    </row>
    <row r="150" spans="1:3" x14ac:dyDescent="0.2">
      <c r="A150">
        <v>750</v>
      </c>
      <c r="B150">
        <v>6.24</v>
      </c>
      <c r="C150">
        <f t="shared" si="4"/>
        <v>4.9450549450549453</v>
      </c>
    </row>
    <row r="151" spans="1:3" x14ac:dyDescent="0.2">
      <c r="A151">
        <v>755</v>
      </c>
      <c r="B151">
        <v>6.15</v>
      </c>
      <c r="C151">
        <f t="shared" si="4"/>
        <v>4.9780219780219781</v>
      </c>
    </row>
    <row r="152" spans="1:3" x14ac:dyDescent="0.2">
      <c r="A152">
        <v>760</v>
      </c>
      <c r="B152">
        <v>6.15</v>
      </c>
      <c r="C152">
        <f t="shared" si="4"/>
        <v>5.0109890109890109</v>
      </c>
    </row>
    <row r="153" spans="1:3" x14ac:dyDescent="0.2">
      <c r="A153">
        <v>765</v>
      </c>
      <c r="B153">
        <v>6.24</v>
      </c>
      <c r="C153">
        <f t="shared" si="4"/>
        <v>5.0439560439560438</v>
      </c>
    </row>
    <row r="154" spans="1:3" x14ac:dyDescent="0.2">
      <c r="A154">
        <v>770</v>
      </c>
      <c r="B154">
        <v>6.15</v>
      </c>
      <c r="C154">
        <f t="shared" si="4"/>
        <v>5.0769230769230766</v>
      </c>
    </row>
    <row r="155" spans="1:3" x14ac:dyDescent="0.2">
      <c r="A155">
        <v>775</v>
      </c>
      <c r="B155">
        <v>5.98</v>
      </c>
      <c r="C155">
        <f t="shared" si="4"/>
        <v>5.1098901098901095</v>
      </c>
    </row>
    <row r="156" spans="1:3" x14ac:dyDescent="0.2">
      <c r="A156">
        <v>780</v>
      </c>
      <c r="B156">
        <v>5.98</v>
      </c>
      <c r="C156">
        <f t="shared" si="4"/>
        <v>5.1428571428571432</v>
      </c>
    </row>
    <row r="157" spans="1:3" x14ac:dyDescent="0.2">
      <c r="A157">
        <v>785</v>
      </c>
      <c r="B157">
        <v>6.42</v>
      </c>
      <c r="C157">
        <f t="shared" si="4"/>
        <v>5.1758241758241761</v>
      </c>
    </row>
    <row r="158" spans="1:3" x14ac:dyDescent="0.2">
      <c r="A158">
        <v>790</v>
      </c>
      <c r="B158">
        <v>6.33</v>
      </c>
      <c r="C158">
        <f t="shared" si="4"/>
        <v>5.2087912087912089</v>
      </c>
    </row>
    <row r="159" spans="1:3" x14ac:dyDescent="0.2">
      <c r="A159">
        <v>795</v>
      </c>
      <c r="B159">
        <v>6.42</v>
      </c>
      <c r="C159">
        <f t="shared" si="4"/>
        <v>5.2417582417582418</v>
      </c>
    </row>
    <row r="160" spans="1:3" x14ac:dyDescent="0.2">
      <c r="A160">
        <v>800</v>
      </c>
      <c r="B160">
        <v>6.5</v>
      </c>
      <c r="C160">
        <f t="shared" si="4"/>
        <v>5.2747252747252746</v>
      </c>
    </row>
    <row r="161" spans="1:3" x14ac:dyDescent="0.2">
      <c r="A161">
        <v>805</v>
      </c>
      <c r="B161">
        <v>6.42</v>
      </c>
      <c r="C161">
        <f t="shared" si="4"/>
        <v>5.3076923076923075</v>
      </c>
    </row>
    <row r="162" spans="1:3" x14ac:dyDescent="0.2">
      <c r="A162">
        <v>810</v>
      </c>
      <c r="B162">
        <v>6.5</v>
      </c>
      <c r="C162">
        <f t="shared" si="4"/>
        <v>5.3406593406593403</v>
      </c>
    </row>
    <row r="163" spans="1:3" x14ac:dyDescent="0.2">
      <c r="A163">
        <v>815</v>
      </c>
      <c r="B163">
        <v>6.5</v>
      </c>
      <c r="C163">
        <f t="shared" si="4"/>
        <v>5.3736263736263732</v>
      </c>
    </row>
    <row r="164" spans="1:3" x14ac:dyDescent="0.2">
      <c r="A164">
        <v>820</v>
      </c>
      <c r="B164">
        <v>6.5</v>
      </c>
      <c r="C164">
        <f t="shared" si="4"/>
        <v>5.4065934065934069</v>
      </c>
    </row>
    <row r="165" spans="1:3" x14ac:dyDescent="0.2">
      <c r="A165">
        <v>825</v>
      </c>
      <c r="B165">
        <v>6.68</v>
      </c>
      <c r="C165">
        <f t="shared" si="4"/>
        <v>5.4395604395604398</v>
      </c>
    </row>
    <row r="166" spans="1:3" x14ac:dyDescent="0.2">
      <c r="A166">
        <v>830</v>
      </c>
      <c r="B166">
        <v>6.59</v>
      </c>
      <c r="C166">
        <f t="shared" si="4"/>
        <v>5.4725274725274726</v>
      </c>
    </row>
    <row r="167" spans="1:3" x14ac:dyDescent="0.2">
      <c r="A167">
        <v>835</v>
      </c>
      <c r="B167">
        <v>6.86</v>
      </c>
      <c r="C167">
        <f t="shared" si="4"/>
        <v>5.5054945054945055</v>
      </c>
    </row>
    <row r="168" spans="1:3" x14ac:dyDescent="0.2">
      <c r="A168">
        <v>840</v>
      </c>
      <c r="B168">
        <v>6.94</v>
      </c>
      <c r="C168">
        <f t="shared" si="4"/>
        <v>5.5384615384615383</v>
      </c>
    </row>
    <row r="169" spans="1:3" x14ac:dyDescent="0.2">
      <c r="A169">
        <v>845</v>
      </c>
      <c r="B169">
        <v>7.03</v>
      </c>
      <c r="C169">
        <f t="shared" si="4"/>
        <v>5.5714285714285712</v>
      </c>
    </row>
    <row r="170" spans="1:3" x14ac:dyDescent="0.2">
      <c r="A170">
        <v>850</v>
      </c>
      <c r="B170">
        <v>7.12</v>
      </c>
      <c r="C170">
        <f t="shared" si="4"/>
        <v>5.604395604395604</v>
      </c>
    </row>
    <row r="171" spans="1:3" x14ac:dyDescent="0.2">
      <c r="A171">
        <v>855</v>
      </c>
      <c r="B171">
        <v>6.94</v>
      </c>
      <c r="C171">
        <f t="shared" si="4"/>
        <v>5.6373626373626378</v>
      </c>
    </row>
    <row r="172" spans="1:3" x14ac:dyDescent="0.2">
      <c r="A172">
        <v>860</v>
      </c>
      <c r="B172">
        <v>6.94</v>
      </c>
      <c r="C172">
        <f t="shared" si="4"/>
        <v>5.6703296703296706</v>
      </c>
    </row>
    <row r="173" spans="1:3" x14ac:dyDescent="0.2">
      <c r="A173">
        <v>865</v>
      </c>
      <c r="B173">
        <v>6.94</v>
      </c>
      <c r="C173">
        <f t="shared" si="4"/>
        <v>5.7032967032967035</v>
      </c>
    </row>
    <row r="174" spans="1:3" x14ac:dyDescent="0.2">
      <c r="A174">
        <v>870</v>
      </c>
      <c r="B174">
        <v>7.12</v>
      </c>
      <c r="C174">
        <f t="shared" si="4"/>
        <v>5.7362637362637363</v>
      </c>
    </row>
    <row r="175" spans="1:3" x14ac:dyDescent="0.2">
      <c r="A175">
        <v>875</v>
      </c>
      <c r="B175">
        <v>7.12</v>
      </c>
      <c r="C175">
        <f t="shared" si="4"/>
        <v>5.7692307692307692</v>
      </c>
    </row>
    <row r="176" spans="1:3" x14ac:dyDescent="0.2">
      <c r="A176">
        <v>880</v>
      </c>
      <c r="B176">
        <v>7.29</v>
      </c>
      <c r="C176">
        <f t="shared" si="4"/>
        <v>5.802197802197802</v>
      </c>
    </row>
    <row r="177" spans="1:3" x14ac:dyDescent="0.2">
      <c r="A177">
        <v>885</v>
      </c>
      <c r="B177">
        <v>7.21</v>
      </c>
      <c r="C177">
        <f t="shared" si="4"/>
        <v>5.8351648351648349</v>
      </c>
    </row>
    <row r="178" spans="1:3" x14ac:dyDescent="0.2">
      <c r="A178">
        <v>890</v>
      </c>
      <c r="B178">
        <v>7.47</v>
      </c>
      <c r="C178">
        <f t="shared" si="4"/>
        <v>5.8681318681318677</v>
      </c>
    </row>
    <row r="179" spans="1:3" x14ac:dyDescent="0.2">
      <c r="A179">
        <v>895</v>
      </c>
      <c r="B179">
        <v>7.47</v>
      </c>
      <c r="C179">
        <f t="shared" si="4"/>
        <v>5.9010989010989015</v>
      </c>
    </row>
    <row r="180" spans="1:3" x14ac:dyDescent="0.2">
      <c r="A180">
        <v>900</v>
      </c>
      <c r="B180">
        <v>7.47</v>
      </c>
      <c r="C180">
        <f t="shared" si="4"/>
        <v>5.9340659340659343</v>
      </c>
    </row>
    <row r="181" spans="1:3" x14ac:dyDescent="0.2">
      <c r="A181">
        <v>905</v>
      </c>
      <c r="B181">
        <v>7.56</v>
      </c>
      <c r="C181">
        <f t="shared" si="4"/>
        <v>5.9670329670329672</v>
      </c>
    </row>
    <row r="182" spans="1:3" x14ac:dyDescent="0.2">
      <c r="A182">
        <v>910</v>
      </c>
      <c r="B182">
        <v>7.56</v>
      </c>
      <c r="C182">
        <f t="shared" si="4"/>
        <v>6</v>
      </c>
    </row>
    <row r="183" spans="1:3" x14ac:dyDescent="0.2">
      <c r="A183">
        <v>915</v>
      </c>
      <c r="B183">
        <v>7.65</v>
      </c>
      <c r="C183">
        <f t="shared" si="4"/>
        <v>6.0329670329670328</v>
      </c>
    </row>
    <row r="184" spans="1:3" x14ac:dyDescent="0.2">
      <c r="A184">
        <v>920</v>
      </c>
      <c r="B184">
        <v>7.65</v>
      </c>
      <c r="C184">
        <f t="shared" si="4"/>
        <v>6.0659340659340657</v>
      </c>
    </row>
    <row r="185" spans="1:3" x14ac:dyDescent="0.2">
      <c r="A185">
        <v>925</v>
      </c>
      <c r="B185">
        <v>7.56</v>
      </c>
      <c r="C185">
        <f t="shared" si="4"/>
        <v>6.0989010989010985</v>
      </c>
    </row>
    <row r="186" spans="1:3" x14ac:dyDescent="0.2">
      <c r="A186">
        <v>930</v>
      </c>
      <c r="B186">
        <v>8</v>
      </c>
      <c r="C186">
        <f t="shared" si="4"/>
        <v>6.1318681318681323</v>
      </c>
    </row>
    <row r="187" spans="1:3" x14ac:dyDescent="0.2">
      <c r="A187">
        <v>935</v>
      </c>
      <c r="B187">
        <v>7.73</v>
      </c>
      <c r="C187">
        <f t="shared" si="4"/>
        <v>6.1648351648351651</v>
      </c>
    </row>
    <row r="188" spans="1:3" x14ac:dyDescent="0.2">
      <c r="A188">
        <v>940</v>
      </c>
      <c r="B188">
        <v>7.82</v>
      </c>
      <c r="C188">
        <f t="shared" si="4"/>
        <v>6.197802197802198</v>
      </c>
    </row>
    <row r="189" spans="1:3" x14ac:dyDescent="0.2">
      <c r="A189">
        <v>945</v>
      </c>
      <c r="B189">
        <v>8.09</v>
      </c>
      <c r="C189">
        <f t="shared" si="4"/>
        <v>6.2307692307692308</v>
      </c>
    </row>
    <row r="190" spans="1:3" x14ac:dyDescent="0.2">
      <c r="A190">
        <v>950</v>
      </c>
      <c r="B190">
        <v>7.91</v>
      </c>
      <c r="C190">
        <f t="shared" si="4"/>
        <v>6.2637362637362637</v>
      </c>
    </row>
    <row r="191" spans="1:3" x14ac:dyDescent="0.2">
      <c r="A191">
        <v>955</v>
      </c>
      <c r="B191">
        <v>8.09</v>
      </c>
      <c r="C191">
        <f t="shared" si="4"/>
        <v>6.2967032967032965</v>
      </c>
    </row>
    <row r="192" spans="1:3" x14ac:dyDescent="0.2">
      <c r="A192">
        <v>960</v>
      </c>
      <c r="B192">
        <v>8.17</v>
      </c>
      <c r="C192">
        <f t="shared" si="4"/>
        <v>6.3296703296703294</v>
      </c>
    </row>
    <row r="193" spans="1:3" x14ac:dyDescent="0.2">
      <c r="A193">
        <v>965</v>
      </c>
      <c r="B193">
        <v>8.17</v>
      </c>
      <c r="C193">
        <f t="shared" si="4"/>
        <v>6.3626373626373622</v>
      </c>
    </row>
    <row r="194" spans="1:3" x14ac:dyDescent="0.2">
      <c r="A194">
        <v>970</v>
      </c>
      <c r="B194">
        <v>8.35</v>
      </c>
      <c r="C194">
        <f t="shared" ref="C194:C257" si="5">A194*27/4095</f>
        <v>6.395604395604396</v>
      </c>
    </row>
    <row r="195" spans="1:3" x14ac:dyDescent="0.2">
      <c r="A195">
        <v>975</v>
      </c>
      <c r="B195">
        <v>8.44</v>
      </c>
      <c r="C195">
        <f t="shared" si="5"/>
        <v>6.4285714285714288</v>
      </c>
    </row>
    <row r="196" spans="1:3" x14ac:dyDescent="0.2">
      <c r="A196">
        <v>980</v>
      </c>
      <c r="B196">
        <v>8.6999999999999993</v>
      </c>
      <c r="C196">
        <f t="shared" si="5"/>
        <v>6.4615384615384617</v>
      </c>
    </row>
    <row r="197" spans="1:3" x14ac:dyDescent="0.2">
      <c r="A197">
        <v>985</v>
      </c>
      <c r="B197">
        <v>8.5299999999999994</v>
      </c>
      <c r="C197">
        <f t="shared" si="5"/>
        <v>6.4945054945054945</v>
      </c>
    </row>
    <row r="198" spans="1:3" x14ac:dyDescent="0.2">
      <c r="A198">
        <v>990</v>
      </c>
      <c r="B198">
        <v>8.44</v>
      </c>
      <c r="C198">
        <f t="shared" si="5"/>
        <v>6.5274725274725274</v>
      </c>
    </row>
    <row r="199" spans="1:3" x14ac:dyDescent="0.2">
      <c r="A199">
        <v>995</v>
      </c>
      <c r="B199">
        <v>8.6999999999999993</v>
      </c>
      <c r="C199">
        <f t="shared" si="5"/>
        <v>6.5604395604395602</v>
      </c>
    </row>
    <row r="200" spans="1:3" x14ac:dyDescent="0.2">
      <c r="A200">
        <v>1000</v>
      </c>
      <c r="B200">
        <v>8.7899999999999991</v>
      </c>
      <c r="C200">
        <f t="shared" si="5"/>
        <v>6.5934065934065931</v>
      </c>
    </row>
    <row r="201" spans="1:3" x14ac:dyDescent="0.2">
      <c r="A201">
        <v>1005</v>
      </c>
      <c r="B201">
        <v>8.8800000000000008</v>
      </c>
      <c r="C201">
        <f t="shared" si="5"/>
        <v>6.6263736263736268</v>
      </c>
    </row>
    <row r="202" spans="1:3" x14ac:dyDescent="0.2">
      <c r="A202">
        <v>1010</v>
      </c>
      <c r="B202">
        <v>8.8800000000000008</v>
      </c>
      <c r="C202">
        <f t="shared" si="5"/>
        <v>6.6593406593406597</v>
      </c>
    </row>
    <row r="203" spans="1:3" x14ac:dyDescent="0.2">
      <c r="A203">
        <v>1015</v>
      </c>
      <c r="B203">
        <v>8.8800000000000008</v>
      </c>
      <c r="C203">
        <f t="shared" si="5"/>
        <v>6.6923076923076925</v>
      </c>
    </row>
    <row r="204" spans="1:3" x14ac:dyDescent="0.2">
      <c r="A204">
        <v>1020</v>
      </c>
      <c r="B204">
        <v>9.0500000000000007</v>
      </c>
      <c r="C204">
        <f t="shared" si="5"/>
        <v>6.7252747252747254</v>
      </c>
    </row>
    <row r="205" spans="1:3" x14ac:dyDescent="0.2">
      <c r="A205">
        <v>1025</v>
      </c>
      <c r="B205">
        <v>9.0500000000000007</v>
      </c>
      <c r="C205">
        <f t="shared" si="5"/>
        <v>6.7582417582417582</v>
      </c>
    </row>
    <row r="206" spans="1:3" x14ac:dyDescent="0.2">
      <c r="A206">
        <v>1030</v>
      </c>
      <c r="B206">
        <v>9.0500000000000007</v>
      </c>
      <c r="C206">
        <f t="shared" si="5"/>
        <v>6.7912087912087911</v>
      </c>
    </row>
    <row r="207" spans="1:3" x14ac:dyDescent="0.2">
      <c r="A207">
        <v>1035</v>
      </c>
      <c r="B207">
        <v>9.0500000000000007</v>
      </c>
      <c r="C207">
        <f t="shared" si="5"/>
        <v>6.8241758241758239</v>
      </c>
    </row>
    <row r="208" spans="1:3" x14ac:dyDescent="0.2">
      <c r="A208">
        <v>1040</v>
      </c>
      <c r="B208">
        <v>8.9600000000000009</v>
      </c>
      <c r="C208">
        <f t="shared" si="5"/>
        <v>6.8571428571428568</v>
      </c>
    </row>
    <row r="209" spans="1:3" x14ac:dyDescent="0.2">
      <c r="A209">
        <v>1045</v>
      </c>
      <c r="B209">
        <v>9.32</v>
      </c>
      <c r="C209">
        <f t="shared" si="5"/>
        <v>6.8901098901098905</v>
      </c>
    </row>
    <row r="210" spans="1:3" x14ac:dyDescent="0.2">
      <c r="A210">
        <v>1050</v>
      </c>
      <c r="B210">
        <v>9.32</v>
      </c>
      <c r="C210">
        <f t="shared" si="5"/>
        <v>6.9230769230769234</v>
      </c>
    </row>
    <row r="211" spans="1:3" x14ac:dyDescent="0.2">
      <c r="A211">
        <v>1055</v>
      </c>
      <c r="B211">
        <v>9.23</v>
      </c>
      <c r="C211">
        <f t="shared" si="5"/>
        <v>6.9560439560439562</v>
      </c>
    </row>
    <row r="212" spans="1:3" x14ac:dyDescent="0.2">
      <c r="A212">
        <v>1060</v>
      </c>
      <c r="B212">
        <v>9.49</v>
      </c>
      <c r="C212">
        <f t="shared" si="5"/>
        <v>6.9890109890109891</v>
      </c>
    </row>
    <row r="213" spans="1:3" x14ac:dyDescent="0.2">
      <c r="A213">
        <v>1065</v>
      </c>
      <c r="B213">
        <v>9.58</v>
      </c>
      <c r="C213">
        <f t="shared" si="5"/>
        <v>7.0219780219780219</v>
      </c>
    </row>
    <row r="214" spans="1:3" x14ac:dyDescent="0.2">
      <c r="A214">
        <v>1070</v>
      </c>
      <c r="B214">
        <v>9.58</v>
      </c>
      <c r="C214">
        <f t="shared" si="5"/>
        <v>7.0549450549450547</v>
      </c>
    </row>
    <row r="215" spans="1:3" x14ac:dyDescent="0.2">
      <c r="A215">
        <v>1075</v>
      </c>
      <c r="B215">
        <v>9.58</v>
      </c>
      <c r="C215">
        <f t="shared" si="5"/>
        <v>7.0879120879120876</v>
      </c>
    </row>
    <row r="216" spans="1:3" x14ac:dyDescent="0.2">
      <c r="A216">
        <v>1080</v>
      </c>
      <c r="B216">
        <v>9.58</v>
      </c>
      <c r="C216">
        <f t="shared" si="5"/>
        <v>7.1208791208791204</v>
      </c>
    </row>
    <row r="217" spans="1:3" x14ac:dyDescent="0.2">
      <c r="A217">
        <v>1085</v>
      </c>
      <c r="B217">
        <v>9.93</v>
      </c>
      <c r="C217">
        <f t="shared" si="5"/>
        <v>7.1538461538461542</v>
      </c>
    </row>
    <row r="218" spans="1:3" x14ac:dyDescent="0.2">
      <c r="A218">
        <v>1090</v>
      </c>
      <c r="B218">
        <v>9.58</v>
      </c>
      <c r="C218">
        <f t="shared" si="5"/>
        <v>7.186813186813187</v>
      </c>
    </row>
    <row r="219" spans="1:3" x14ac:dyDescent="0.2">
      <c r="A219">
        <v>1095</v>
      </c>
      <c r="B219">
        <v>9.67</v>
      </c>
      <c r="C219">
        <f t="shared" si="5"/>
        <v>7.2197802197802199</v>
      </c>
    </row>
    <row r="220" spans="1:3" x14ac:dyDescent="0.2">
      <c r="A220">
        <v>1100</v>
      </c>
      <c r="B220">
        <v>9.76</v>
      </c>
      <c r="C220">
        <f t="shared" si="5"/>
        <v>7.2527472527472527</v>
      </c>
    </row>
    <row r="221" spans="1:3" x14ac:dyDescent="0.2">
      <c r="A221">
        <v>1105</v>
      </c>
      <c r="B221">
        <v>10.11</v>
      </c>
      <c r="C221">
        <f t="shared" si="5"/>
        <v>7.2857142857142856</v>
      </c>
    </row>
    <row r="222" spans="1:3" x14ac:dyDescent="0.2">
      <c r="A222">
        <v>1110</v>
      </c>
      <c r="B222">
        <v>9.93</v>
      </c>
      <c r="C222">
        <f t="shared" si="5"/>
        <v>7.3186813186813184</v>
      </c>
    </row>
    <row r="223" spans="1:3" x14ac:dyDescent="0.2">
      <c r="A223">
        <v>1115</v>
      </c>
      <c r="B223">
        <v>10.199999999999999</v>
      </c>
      <c r="C223">
        <f t="shared" si="5"/>
        <v>7.3516483516483513</v>
      </c>
    </row>
    <row r="224" spans="1:3" x14ac:dyDescent="0.2">
      <c r="A224">
        <v>1120</v>
      </c>
      <c r="B224">
        <v>10.11</v>
      </c>
      <c r="C224">
        <f t="shared" si="5"/>
        <v>7.384615384615385</v>
      </c>
    </row>
    <row r="225" spans="1:3" x14ac:dyDescent="0.2">
      <c r="A225">
        <v>1125</v>
      </c>
      <c r="B225">
        <v>10.199999999999999</v>
      </c>
      <c r="C225">
        <f t="shared" si="5"/>
        <v>7.4175824175824179</v>
      </c>
    </row>
    <row r="226" spans="1:3" x14ac:dyDescent="0.2">
      <c r="A226">
        <v>1130</v>
      </c>
      <c r="B226">
        <v>10.55</v>
      </c>
      <c r="C226">
        <f t="shared" si="5"/>
        <v>7.4505494505494507</v>
      </c>
    </row>
    <row r="227" spans="1:3" x14ac:dyDescent="0.2">
      <c r="A227">
        <v>1135</v>
      </c>
      <c r="B227">
        <v>10.199999999999999</v>
      </c>
      <c r="C227">
        <f t="shared" si="5"/>
        <v>7.4835164835164836</v>
      </c>
    </row>
    <row r="228" spans="1:3" x14ac:dyDescent="0.2">
      <c r="A228">
        <v>1140</v>
      </c>
      <c r="B228">
        <v>10.55</v>
      </c>
      <c r="C228">
        <f t="shared" si="5"/>
        <v>7.5164835164835164</v>
      </c>
    </row>
    <row r="229" spans="1:3" x14ac:dyDescent="0.2">
      <c r="A229">
        <v>1145</v>
      </c>
      <c r="B229">
        <v>10.46</v>
      </c>
      <c r="C229">
        <f t="shared" si="5"/>
        <v>7.5494505494505493</v>
      </c>
    </row>
    <row r="230" spans="1:3" x14ac:dyDescent="0.2">
      <c r="A230">
        <v>1150</v>
      </c>
      <c r="B230">
        <v>10.37</v>
      </c>
      <c r="C230">
        <f t="shared" si="5"/>
        <v>7.5824175824175821</v>
      </c>
    </row>
    <row r="231" spans="1:3" x14ac:dyDescent="0.2">
      <c r="A231">
        <v>1155</v>
      </c>
      <c r="B231">
        <v>10.55</v>
      </c>
      <c r="C231">
        <f t="shared" si="5"/>
        <v>7.615384615384615</v>
      </c>
    </row>
    <row r="232" spans="1:3" x14ac:dyDescent="0.2">
      <c r="A232">
        <v>1160</v>
      </c>
      <c r="B232">
        <v>10.55</v>
      </c>
      <c r="C232">
        <f t="shared" si="5"/>
        <v>7.6483516483516487</v>
      </c>
    </row>
    <row r="233" spans="1:3" x14ac:dyDescent="0.2">
      <c r="A233">
        <v>1165</v>
      </c>
      <c r="B233">
        <v>10.63</v>
      </c>
      <c r="C233">
        <f t="shared" si="5"/>
        <v>7.6813186813186816</v>
      </c>
    </row>
    <row r="234" spans="1:3" x14ac:dyDescent="0.2">
      <c r="A234">
        <v>1170</v>
      </c>
      <c r="B234">
        <v>10.63</v>
      </c>
      <c r="C234">
        <f t="shared" si="5"/>
        <v>7.7142857142857144</v>
      </c>
    </row>
    <row r="235" spans="1:3" x14ac:dyDescent="0.2">
      <c r="A235">
        <v>1175</v>
      </c>
      <c r="B235">
        <v>10.81</v>
      </c>
      <c r="C235">
        <f t="shared" si="5"/>
        <v>7.7472527472527473</v>
      </c>
    </row>
    <row r="236" spans="1:3" x14ac:dyDescent="0.2">
      <c r="A236">
        <v>1180</v>
      </c>
      <c r="B236">
        <v>10.72</v>
      </c>
      <c r="C236">
        <f t="shared" si="5"/>
        <v>7.7802197802197801</v>
      </c>
    </row>
    <row r="237" spans="1:3" x14ac:dyDescent="0.2">
      <c r="A237">
        <v>1185</v>
      </c>
      <c r="B237">
        <v>10.72</v>
      </c>
      <c r="C237">
        <f t="shared" si="5"/>
        <v>7.813186813186813</v>
      </c>
    </row>
    <row r="238" spans="1:3" x14ac:dyDescent="0.2">
      <c r="A238">
        <v>1190</v>
      </c>
      <c r="B238">
        <v>10.9</v>
      </c>
      <c r="C238">
        <f t="shared" si="5"/>
        <v>7.8461538461538458</v>
      </c>
    </row>
    <row r="239" spans="1:3" x14ac:dyDescent="0.2">
      <c r="A239">
        <v>1195</v>
      </c>
      <c r="B239">
        <v>10.72</v>
      </c>
      <c r="C239">
        <f t="shared" si="5"/>
        <v>7.8791208791208796</v>
      </c>
    </row>
    <row r="240" spans="1:3" x14ac:dyDescent="0.2">
      <c r="A240">
        <v>1200</v>
      </c>
      <c r="B240">
        <v>11.16</v>
      </c>
      <c r="C240">
        <f t="shared" si="5"/>
        <v>7.9120879120879124</v>
      </c>
    </row>
    <row r="241" spans="1:3" x14ac:dyDescent="0.2">
      <c r="A241">
        <v>1205</v>
      </c>
      <c r="B241">
        <v>11.07</v>
      </c>
      <c r="C241">
        <f t="shared" si="5"/>
        <v>7.9450549450549453</v>
      </c>
    </row>
    <row r="242" spans="1:3" x14ac:dyDescent="0.2">
      <c r="A242">
        <v>1210</v>
      </c>
      <c r="B242">
        <v>11.34</v>
      </c>
      <c r="C242">
        <f t="shared" si="5"/>
        <v>7.9780219780219781</v>
      </c>
    </row>
    <row r="243" spans="1:3" x14ac:dyDescent="0.2">
      <c r="A243">
        <v>1215</v>
      </c>
      <c r="B243">
        <v>11.25</v>
      </c>
      <c r="C243">
        <f t="shared" si="5"/>
        <v>8.0109890109890109</v>
      </c>
    </row>
    <row r="244" spans="1:3" x14ac:dyDescent="0.2">
      <c r="A244">
        <v>1220</v>
      </c>
      <c r="B244">
        <v>11.16</v>
      </c>
      <c r="C244">
        <f t="shared" si="5"/>
        <v>8.0439560439560438</v>
      </c>
    </row>
    <row r="245" spans="1:3" x14ac:dyDescent="0.2">
      <c r="A245">
        <v>1225</v>
      </c>
      <c r="B245">
        <v>11.07</v>
      </c>
      <c r="C245">
        <f t="shared" si="5"/>
        <v>8.0769230769230766</v>
      </c>
    </row>
    <row r="246" spans="1:3" x14ac:dyDescent="0.2">
      <c r="A246">
        <v>1230</v>
      </c>
      <c r="B246">
        <v>11.43</v>
      </c>
      <c r="C246">
        <f t="shared" si="5"/>
        <v>8.1098901098901095</v>
      </c>
    </row>
    <row r="247" spans="1:3" x14ac:dyDescent="0.2">
      <c r="A247">
        <v>1235</v>
      </c>
      <c r="B247">
        <v>11.43</v>
      </c>
      <c r="C247">
        <f t="shared" si="5"/>
        <v>8.1428571428571423</v>
      </c>
    </row>
    <row r="248" spans="1:3" x14ac:dyDescent="0.2">
      <c r="A248">
        <v>1240</v>
      </c>
      <c r="B248">
        <v>11.43</v>
      </c>
      <c r="C248">
        <f t="shared" si="5"/>
        <v>8.1758241758241752</v>
      </c>
    </row>
    <row r="249" spans="1:3" x14ac:dyDescent="0.2">
      <c r="A249">
        <v>1245</v>
      </c>
      <c r="B249">
        <v>11.51</v>
      </c>
      <c r="C249">
        <f t="shared" si="5"/>
        <v>8.208791208791208</v>
      </c>
    </row>
    <row r="250" spans="1:3" x14ac:dyDescent="0.2">
      <c r="A250">
        <v>1250</v>
      </c>
      <c r="B250">
        <v>11.51</v>
      </c>
      <c r="C250">
        <f t="shared" si="5"/>
        <v>8.2417582417582409</v>
      </c>
    </row>
    <row r="251" spans="1:3" x14ac:dyDescent="0.2">
      <c r="A251">
        <v>1255</v>
      </c>
      <c r="B251">
        <v>11.51</v>
      </c>
      <c r="C251">
        <f t="shared" si="5"/>
        <v>8.2747252747252755</v>
      </c>
    </row>
    <row r="252" spans="1:3" x14ac:dyDescent="0.2">
      <c r="A252">
        <v>1260</v>
      </c>
      <c r="B252">
        <v>11.51</v>
      </c>
      <c r="C252">
        <f t="shared" si="5"/>
        <v>8.3076923076923084</v>
      </c>
    </row>
    <row r="253" spans="1:3" x14ac:dyDescent="0.2">
      <c r="A253">
        <v>1265</v>
      </c>
      <c r="B253">
        <v>11.87</v>
      </c>
      <c r="C253">
        <f t="shared" si="5"/>
        <v>8.3406593406593412</v>
      </c>
    </row>
    <row r="254" spans="1:3" x14ac:dyDescent="0.2">
      <c r="A254">
        <v>1270</v>
      </c>
      <c r="B254">
        <v>11.95</v>
      </c>
      <c r="C254">
        <f t="shared" si="5"/>
        <v>8.3736263736263741</v>
      </c>
    </row>
    <row r="255" spans="1:3" x14ac:dyDescent="0.2">
      <c r="A255">
        <v>1275</v>
      </c>
      <c r="B255">
        <v>12.22</v>
      </c>
      <c r="C255">
        <f t="shared" si="5"/>
        <v>8.4065934065934069</v>
      </c>
    </row>
    <row r="256" spans="1:3" x14ac:dyDescent="0.2">
      <c r="A256">
        <v>1280</v>
      </c>
      <c r="B256">
        <v>12.04</v>
      </c>
      <c r="C256">
        <f t="shared" si="5"/>
        <v>8.4395604395604398</v>
      </c>
    </row>
    <row r="257" spans="1:3" x14ac:dyDescent="0.2">
      <c r="A257">
        <v>1285</v>
      </c>
      <c r="B257">
        <v>11.6</v>
      </c>
      <c r="C257">
        <f t="shared" si="5"/>
        <v>8.4725274725274726</v>
      </c>
    </row>
    <row r="258" spans="1:3" x14ac:dyDescent="0.2">
      <c r="A258">
        <v>1290</v>
      </c>
      <c r="B258">
        <v>12.22</v>
      </c>
      <c r="C258">
        <f t="shared" ref="C258:C321" si="6">A258*27/4095</f>
        <v>8.5054945054945055</v>
      </c>
    </row>
    <row r="259" spans="1:3" x14ac:dyDescent="0.2">
      <c r="A259">
        <v>1295</v>
      </c>
      <c r="B259">
        <v>12.22</v>
      </c>
      <c r="C259">
        <f t="shared" si="6"/>
        <v>8.5384615384615383</v>
      </c>
    </row>
    <row r="260" spans="1:3" x14ac:dyDescent="0.2">
      <c r="A260">
        <v>1300</v>
      </c>
      <c r="B260">
        <v>12.48</v>
      </c>
      <c r="C260">
        <f t="shared" si="6"/>
        <v>8.5714285714285712</v>
      </c>
    </row>
    <row r="261" spans="1:3" x14ac:dyDescent="0.2">
      <c r="A261">
        <v>1305</v>
      </c>
      <c r="B261">
        <v>12.57</v>
      </c>
      <c r="C261">
        <f t="shared" si="6"/>
        <v>8.604395604395604</v>
      </c>
    </row>
    <row r="262" spans="1:3" x14ac:dyDescent="0.2">
      <c r="A262">
        <v>1310</v>
      </c>
      <c r="B262">
        <v>12.3</v>
      </c>
      <c r="C262">
        <f t="shared" si="6"/>
        <v>8.6373626373626369</v>
      </c>
    </row>
    <row r="263" spans="1:3" x14ac:dyDescent="0.2">
      <c r="A263">
        <v>1315</v>
      </c>
      <c r="B263">
        <v>12.57</v>
      </c>
      <c r="C263">
        <f t="shared" si="6"/>
        <v>8.6703296703296697</v>
      </c>
    </row>
    <row r="264" spans="1:3" x14ac:dyDescent="0.2">
      <c r="A264">
        <v>1320</v>
      </c>
      <c r="B264">
        <v>12.66</v>
      </c>
      <c r="C264">
        <f t="shared" si="6"/>
        <v>8.7032967032967026</v>
      </c>
    </row>
    <row r="265" spans="1:3" x14ac:dyDescent="0.2">
      <c r="A265">
        <v>1325</v>
      </c>
      <c r="B265">
        <v>12.66</v>
      </c>
      <c r="C265">
        <f t="shared" si="6"/>
        <v>8.7362637362637354</v>
      </c>
    </row>
    <row r="266" spans="1:3" x14ac:dyDescent="0.2">
      <c r="A266">
        <v>1330</v>
      </c>
      <c r="B266">
        <v>12.92</v>
      </c>
      <c r="C266">
        <f t="shared" si="6"/>
        <v>8.7692307692307701</v>
      </c>
    </row>
    <row r="267" spans="1:3" x14ac:dyDescent="0.2">
      <c r="A267">
        <v>1335</v>
      </c>
      <c r="B267">
        <v>12.92</v>
      </c>
      <c r="C267">
        <f t="shared" si="6"/>
        <v>8.8021978021978029</v>
      </c>
    </row>
    <row r="268" spans="1:3" x14ac:dyDescent="0.2">
      <c r="A268">
        <v>1340</v>
      </c>
      <c r="B268">
        <v>12.57</v>
      </c>
      <c r="C268">
        <f t="shared" si="6"/>
        <v>8.8351648351648358</v>
      </c>
    </row>
    <row r="269" spans="1:3" x14ac:dyDescent="0.2">
      <c r="A269">
        <v>1345</v>
      </c>
      <c r="B269">
        <v>12.83</v>
      </c>
      <c r="C269">
        <f t="shared" si="6"/>
        <v>8.8681318681318686</v>
      </c>
    </row>
    <row r="270" spans="1:3" x14ac:dyDescent="0.2">
      <c r="A270">
        <v>1350</v>
      </c>
      <c r="B270">
        <v>13.01</v>
      </c>
      <c r="C270">
        <f t="shared" si="6"/>
        <v>8.9010989010989015</v>
      </c>
    </row>
    <row r="271" spans="1:3" x14ac:dyDescent="0.2">
      <c r="A271">
        <v>1355</v>
      </c>
      <c r="B271">
        <v>13.01</v>
      </c>
      <c r="C271">
        <f t="shared" si="6"/>
        <v>8.9340659340659343</v>
      </c>
    </row>
    <row r="272" spans="1:3" x14ac:dyDescent="0.2">
      <c r="A272">
        <v>1360</v>
      </c>
      <c r="B272">
        <v>13.27</v>
      </c>
      <c r="C272">
        <f t="shared" si="6"/>
        <v>8.9670329670329672</v>
      </c>
    </row>
    <row r="273" spans="1:3" x14ac:dyDescent="0.2">
      <c r="A273">
        <v>1365</v>
      </c>
      <c r="B273">
        <v>13.27</v>
      </c>
      <c r="C273">
        <f t="shared" si="6"/>
        <v>9</v>
      </c>
    </row>
    <row r="274" spans="1:3" x14ac:dyDescent="0.2">
      <c r="A274">
        <v>1370</v>
      </c>
      <c r="B274">
        <v>13.36</v>
      </c>
      <c r="C274">
        <f t="shared" si="6"/>
        <v>9.0329670329670328</v>
      </c>
    </row>
    <row r="275" spans="1:3" x14ac:dyDescent="0.2">
      <c r="A275">
        <v>1375</v>
      </c>
      <c r="B275">
        <v>13.36</v>
      </c>
      <c r="C275">
        <f t="shared" si="6"/>
        <v>9.0659340659340657</v>
      </c>
    </row>
    <row r="276" spans="1:3" x14ac:dyDescent="0.2">
      <c r="A276">
        <v>1380</v>
      </c>
      <c r="B276">
        <v>13.36</v>
      </c>
      <c r="C276">
        <f t="shared" si="6"/>
        <v>9.0989010989010985</v>
      </c>
    </row>
    <row r="277" spans="1:3" x14ac:dyDescent="0.2">
      <c r="A277">
        <v>1385</v>
      </c>
      <c r="B277">
        <v>13.27</v>
      </c>
      <c r="C277">
        <f t="shared" si="6"/>
        <v>9.1318681318681314</v>
      </c>
    </row>
    <row r="278" spans="1:3" x14ac:dyDescent="0.2">
      <c r="A278">
        <v>1390</v>
      </c>
      <c r="B278">
        <v>13.36</v>
      </c>
      <c r="C278">
        <f t="shared" si="6"/>
        <v>9.1648351648351642</v>
      </c>
    </row>
    <row r="279" spans="1:3" x14ac:dyDescent="0.2">
      <c r="A279">
        <v>1395</v>
      </c>
      <c r="B279">
        <v>13.89</v>
      </c>
      <c r="C279">
        <f t="shared" si="6"/>
        <v>9.1978021978021971</v>
      </c>
    </row>
    <row r="280" spans="1:3" x14ac:dyDescent="0.2">
      <c r="A280">
        <v>1400</v>
      </c>
      <c r="B280">
        <v>13.71</v>
      </c>
      <c r="C280">
        <f t="shared" si="6"/>
        <v>9.2307692307692299</v>
      </c>
    </row>
    <row r="281" spans="1:3" x14ac:dyDescent="0.2">
      <c r="A281">
        <v>1405</v>
      </c>
      <c r="B281">
        <v>14.33</v>
      </c>
      <c r="C281">
        <f t="shared" si="6"/>
        <v>9.2637362637362646</v>
      </c>
    </row>
    <row r="282" spans="1:3" x14ac:dyDescent="0.2">
      <c r="A282">
        <v>1410</v>
      </c>
      <c r="B282">
        <v>13.89</v>
      </c>
      <c r="C282">
        <f t="shared" si="6"/>
        <v>9.2967032967032974</v>
      </c>
    </row>
    <row r="283" spans="1:3" x14ac:dyDescent="0.2">
      <c r="A283">
        <v>1415</v>
      </c>
      <c r="B283">
        <v>14.24</v>
      </c>
      <c r="C283">
        <f t="shared" si="6"/>
        <v>9.3296703296703303</v>
      </c>
    </row>
    <row r="284" spans="1:3" x14ac:dyDescent="0.2">
      <c r="A284">
        <v>1420</v>
      </c>
      <c r="B284">
        <v>14.15</v>
      </c>
      <c r="C284">
        <f t="shared" si="6"/>
        <v>9.3626373626373631</v>
      </c>
    </row>
    <row r="285" spans="1:3" x14ac:dyDescent="0.2">
      <c r="A285">
        <v>1425</v>
      </c>
      <c r="B285">
        <v>14.59</v>
      </c>
      <c r="C285">
        <f t="shared" si="6"/>
        <v>9.395604395604396</v>
      </c>
    </row>
    <row r="286" spans="1:3" x14ac:dyDescent="0.2">
      <c r="A286">
        <v>1430</v>
      </c>
      <c r="B286">
        <v>14.5</v>
      </c>
      <c r="C286">
        <f t="shared" si="6"/>
        <v>9.4285714285714288</v>
      </c>
    </row>
    <row r="287" spans="1:3" x14ac:dyDescent="0.2">
      <c r="A287">
        <v>1435</v>
      </c>
      <c r="B287">
        <v>14.59</v>
      </c>
      <c r="C287">
        <f t="shared" si="6"/>
        <v>9.4615384615384617</v>
      </c>
    </row>
    <row r="288" spans="1:3" x14ac:dyDescent="0.2">
      <c r="A288">
        <v>1440</v>
      </c>
      <c r="B288">
        <v>14.5</v>
      </c>
      <c r="C288">
        <f t="shared" si="6"/>
        <v>9.4945054945054945</v>
      </c>
    </row>
    <row r="289" spans="1:3" x14ac:dyDescent="0.2">
      <c r="A289">
        <v>1445</v>
      </c>
      <c r="B289">
        <v>14.59</v>
      </c>
      <c r="C289">
        <f t="shared" si="6"/>
        <v>9.5274725274725274</v>
      </c>
    </row>
    <row r="290" spans="1:3" x14ac:dyDescent="0.2">
      <c r="A290">
        <v>1450</v>
      </c>
      <c r="B290">
        <v>14.85</v>
      </c>
      <c r="C290">
        <f t="shared" si="6"/>
        <v>9.5604395604395602</v>
      </c>
    </row>
    <row r="291" spans="1:3" x14ac:dyDescent="0.2">
      <c r="A291">
        <v>1455</v>
      </c>
      <c r="B291">
        <v>15.03</v>
      </c>
      <c r="C291">
        <f t="shared" si="6"/>
        <v>9.5934065934065931</v>
      </c>
    </row>
    <row r="292" spans="1:3" x14ac:dyDescent="0.2">
      <c r="A292">
        <v>1460</v>
      </c>
      <c r="B292">
        <v>15.12</v>
      </c>
      <c r="C292">
        <f t="shared" si="6"/>
        <v>9.6263736263736259</v>
      </c>
    </row>
    <row r="293" spans="1:3" x14ac:dyDescent="0.2">
      <c r="A293">
        <v>1465</v>
      </c>
      <c r="B293">
        <v>15.12</v>
      </c>
      <c r="C293">
        <f t="shared" si="6"/>
        <v>9.6593406593406588</v>
      </c>
    </row>
    <row r="294" spans="1:3" x14ac:dyDescent="0.2">
      <c r="A294">
        <v>1470</v>
      </c>
      <c r="B294">
        <v>15.12</v>
      </c>
      <c r="C294">
        <f t="shared" si="6"/>
        <v>9.6923076923076916</v>
      </c>
    </row>
    <row r="295" spans="1:3" x14ac:dyDescent="0.2">
      <c r="A295">
        <v>1475</v>
      </c>
      <c r="B295">
        <v>15.21</v>
      </c>
      <c r="C295">
        <f t="shared" si="6"/>
        <v>9.7252747252747245</v>
      </c>
    </row>
    <row r="296" spans="1:3" x14ac:dyDescent="0.2">
      <c r="A296">
        <v>1480</v>
      </c>
      <c r="B296">
        <v>15.21</v>
      </c>
      <c r="C296">
        <f t="shared" si="6"/>
        <v>9.7582417582417591</v>
      </c>
    </row>
    <row r="297" spans="1:3" x14ac:dyDescent="0.2">
      <c r="A297">
        <v>1485</v>
      </c>
      <c r="B297">
        <v>15.56</v>
      </c>
      <c r="C297">
        <f t="shared" si="6"/>
        <v>9.791208791208792</v>
      </c>
    </row>
    <row r="298" spans="1:3" x14ac:dyDescent="0.2">
      <c r="A298">
        <v>1490</v>
      </c>
      <c r="B298">
        <v>15.56</v>
      </c>
      <c r="C298">
        <f t="shared" si="6"/>
        <v>9.8241758241758248</v>
      </c>
    </row>
    <row r="299" spans="1:3" x14ac:dyDescent="0.2">
      <c r="A299">
        <v>1495</v>
      </c>
      <c r="B299">
        <v>15.73</v>
      </c>
      <c r="C299">
        <f t="shared" si="6"/>
        <v>9.8571428571428577</v>
      </c>
    </row>
    <row r="300" spans="1:3" x14ac:dyDescent="0.2">
      <c r="A300">
        <v>1500</v>
      </c>
      <c r="B300">
        <v>15.56</v>
      </c>
      <c r="C300">
        <f t="shared" si="6"/>
        <v>9.8901098901098905</v>
      </c>
    </row>
    <row r="301" spans="1:3" x14ac:dyDescent="0.2">
      <c r="A301">
        <v>1505</v>
      </c>
      <c r="B301">
        <v>15.64</v>
      </c>
      <c r="C301">
        <f t="shared" si="6"/>
        <v>9.9230769230769234</v>
      </c>
    </row>
    <row r="302" spans="1:3" x14ac:dyDescent="0.2">
      <c r="A302">
        <v>1510</v>
      </c>
      <c r="B302">
        <v>16</v>
      </c>
      <c r="C302">
        <f t="shared" si="6"/>
        <v>9.9560439560439562</v>
      </c>
    </row>
    <row r="303" spans="1:3" x14ac:dyDescent="0.2">
      <c r="A303">
        <v>1515</v>
      </c>
      <c r="B303">
        <v>16.170000000000002</v>
      </c>
      <c r="C303">
        <f t="shared" si="6"/>
        <v>9.9890109890109891</v>
      </c>
    </row>
    <row r="304" spans="1:3" x14ac:dyDescent="0.2">
      <c r="A304">
        <v>1520</v>
      </c>
      <c r="B304">
        <v>16.170000000000002</v>
      </c>
      <c r="C304">
        <f t="shared" si="6"/>
        <v>10.021978021978022</v>
      </c>
    </row>
    <row r="305" spans="1:3" x14ac:dyDescent="0.2">
      <c r="A305">
        <v>1525</v>
      </c>
      <c r="B305">
        <v>16.350000000000001</v>
      </c>
      <c r="C305">
        <f t="shared" si="6"/>
        <v>10.054945054945055</v>
      </c>
    </row>
    <row r="306" spans="1:3" x14ac:dyDescent="0.2">
      <c r="A306">
        <v>1530</v>
      </c>
      <c r="B306">
        <v>16.170000000000002</v>
      </c>
      <c r="C306">
        <f t="shared" si="6"/>
        <v>10.087912087912088</v>
      </c>
    </row>
    <row r="307" spans="1:3" x14ac:dyDescent="0.2">
      <c r="A307">
        <v>1535</v>
      </c>
      <c r="B307">
        <v>16.170000000000002</v>
      </c>
      <c r="C307">
        <f t="shared" si="6"/>
        <v>10.12087912087912</v>
      </c>
    </row>
    <row r="308" spans="1:3" x14ac:dyDescent="0.2">
      <c r="A308">
        <v>1540</v>
      </c>
      <c r="B308">
        <v>16.52</v>
      </c>
      <c r="C308">
        <f t="shared" si="6"/>
        <v>10.153846153846153</v>
      </c>
    </row>
    <row r="309" spans="1:3" x14ac:dyDescent="0.2">
      <c r="A309">
        <v>1545</v>
      </c>
      <c r="B309">
        <v>16.52</v>
      </c>
      <c r="C309">
        <f t="shared" si="6"/>
        <v>10.186813186813186</v>
      </c>
    </row>
    <row r="310" spans="1:3" x14ac:dyDescent="0.2">
      <c r="A310">
        <v>1550</v>
      </c>
      <c r="B310">
        <v>16.52</v>
      </c>
      <c r="C310">
        <f t="shared" si="6"/>
        <v>10.219780219780219</v>
      </c>
    </row>
    <row r="311" spans="1:3" x14ac:dyDescent="0.2">
      <c r="A311">
        <v>1555</v>
      </c>
      <c r="B311">
        <v>16.61</v>
      </c>
      <c r="C311">
        <f t="shared" si="6"/>
        <v>10.252747252747254</v>
      </c>
    </row>
    <row r="312" spans="1:3" x14ac:dyDescent="0.2">
      <c r="A312">
        <v>1560</v>
      </c>
      <c r="B312">
        <v>16.88</v>
      </c>
      <c r="C312">
        <f t="shared" si="6"/>
        <v>10.285714285714286</v>
      </c>
    </row>
    <row r="313" spans="1:3" x14ac:dyDescent="0.2">
      <c r="A313">
        <v>1565</v>
      </c>
      <c r="B313">
        <v>16.88</v>
      </c>
      <c r="C313">
        <f t="shared" si="6"/>
        <v>10.318681318681319</v>
      </c>
    </row>
    <row r="314" spans="1:3" x14ac:dyDescent="0.2">
      <c r="A314">
        <v>1570</v>
      </c>
      <c r="B314">
        <v>16.96</v>
      </c>
      <c r="C314">
        <f t="shared" si="6"/>
        <v>10.351648351648352</v>
      </c>
    </row>
    <row r="315" spans="1:3" x14ac:dyDescent="0.2">
      <c r="A315">
        <v>1575</v>
      </c>
      <c r="B315">
        <v>17.14</v>
      </c>
      <c r="C315">
        <f t="shared" si="6"/>
        <v>10.384615384615385</v>
      </c>
    </row>
    <row r="316" spans="1:3" x14ac:dyDescent="0.2">
      <c r="A316">
        <v>1580</v>
      </c>
      <c r="B316">
        <v>17.23</v>
      </c>
      <c r="C316">
        <f t="shared" si="6"/>
        <v>10.417582417582418</v>
      </c>
    </row>
    <row r="317" spans="1:3" x14ac:dyDescent="0.2">
      <c r="A317">
        <v>1585</v>
      </c>
      <c r="B317">
        <v>17.23</v>
      </c>
      <c r="C317">
        <f t="shared" si="6"/>
        <v>10.450549450549451</v>
      </c>
    </row>
    <row r="318" spans="1:3" x14ac:dyDescent="0.2">
      <c r="A318">
        <v>1590</v>
      </c>
      <c r="B318">
        <v>17.309999999999999</v>
      </c>
      <c r="C318">
        <f t="shared" si="6"/>
        <v>10.483516483516484</v>
      </c>
    </row>
    <row r="319" spans="1:3" x14ac:dyDescent="0.2">
      <c r="A319">
        <v>1595</v>
      </c>
      <c r="B319">
        <v>17.399999999999999</v>
      </c>
      <c r="C319">
        <f t="shared" si="6"/>
        <v>10.516483516483516</v>
      </c>
    </row>
    <row r="320" spans="1:3" x14ac:dyDescent="0.2">
      <c r="A320">
        <v>1600</v>
      </c>
      <c r="B320">
        <v>17.489999999999998</v>
      </c>
      <c r="C320">
        <f t="shared" si="6"/>
        <v>10.549450549450549</v>
      </c>
    </row>
    <row r="321" spans="1:3" x14ac:dyDescent="0.2">
      <c r="A321">
        <v>1605</v>
      </c>
      <c r="B321">
        <v>17.93</v>
      </c>
      <c r="C321">
        <f t="shared" si="6"/>
        <v>10.582417582417582</v>
      </c>
    </row>
    <row r="322" spans="1:3" x14ac:dyDescent="0.2">
      <c r="A322">
        <v>1610</v>
      </c>
      <c r="B322">
        <v>18.28</v>
      </c>
      <c r="C322">
        <f t="shared" ref="C322:C385" si="7">A322*27/4095</f>
        <v>10.615384615384615</v>
      </c>
    </row>
    <row r="323" spans="1:3" x14ac:dyDescent="0.2">
      <c r="A323">
        <v>1615</v>
      </c>
      <c r="B323">
        <v>18.02</v>
      </c>
      <c r="C323">
        <f t="shared" si="7"/>
        <v>10.648351648351648</v>
      </c>
    </row>
    <row r="324" spans="1:3" x14ac:dyDescent="0.2">
      <c r="A324">
        <v>1620</v>
      </c>
      <c r="B324">
        <v>18.37</v>
      </c>
      <c r="C324">
        <f t="shared" si="7"/>
        <v>10.681318681318681</v>
      </c>
    </row>
    <row r="325" spans="1:3" x14ac:dyDescent="0.2">
      <c r="A325">
        <v>1625</v>
      </c>
      <c r="B325">
        <v>18.28</v>
      </c>
      <c r="C325">
        <f t="shared" si="7"/>
        <v>10.714285714285714</v>
      </c>
    </row>
    <row r="326" spans="1:3" x14ac:dyDescent="0.2">
      <c r="A326">
        <v>1630</v>
      </c>
      <c r="B326">
        <v>18.63</v>
      </c>
      <c r="C326">
        <f t="shared" si="7"/>
        <v>10.747252747252746</v>
      </c>
    </row>
    <row r="327" spans="1:3" x14ac:dyDescent="0.2">
      <c r="A327">
        <v>1635</v>
      </c>
      <c r="B327">
        <v>18.54</v>
      </c>
      <c r="C327">
        <f t="shared" si="7"/>
        <v>10.780219780219781</v>
      </c>
    </row>
    <row r="328" spans="1:3" x14ac:dyDescent="0.2">
      <c r="A328">
        <v>1640</v>
      </c>
      <c r="B328">
        <v>18.63</v>
      </c>
      <c r="C328">
        <f t="shared" si="7"/>
        <v>10.813186813186814</v>
      </c>
    </row>
    <row r="329" spans="1:3" x14ac:dyDescent="0.2">
      <c r="A329">
        <v>1645</v>
      </c>
      <c r="B329">
        <v>18.63</v>
      </c>
      <c r="C329">
        <f t="shared" si="7"/>
        <v>10.846153846153847</v>
      </c>
    </row>
    <row r="330" spans="1:3" x14ac:dyDescent="0.2">
      <c r="A330">
        <v>1650</v>
      </c>
      <c r="B330">
        <v>18.72</v>
      </c>
      <c r="C330">
        <f t="shared" si="7"/>
        <v>10.87912087912088</v>
      </c>
    </row>
    <row r="331" spans="1:3" x14ac:dyDescent="0.2">
      <c r="A331">
        <v>1655</v>
      </c>
      <c r="B331">
        <v>18.98</v>
      </c>
      <c r="C331">
        <f t="shared" si="7"/>
        <v>10.912087912087912</v>
      </c>
    </row>
    <row r="332" spans="1:3" x14ac:dyDescent="0.2">
      <c r="A332">
        <v>1660</v>
      </c>
      <c r="B332">
        <v>18.98</v>
      </c>
      <c r="C332">
        <f t="shared" si="7"/>
        <v>10.945054945054945</v>
      </c>
    </row>
    <row r="333" spans="1:3" x14ac:dyDescent="0.2">
      <c r="A333">
        <v>1665</v>
      </c>
      <c r="B333">
        <v>19.16</v>
      </c>
      <c r="C333">
        <f t="shared" si="7"/>
        <v>10.978021978021978</v>
      </c>
    </row>
    <row r="334" spans="1:3" x14ac:dyDescent="0.2">
      <c r="A334">
        <v>1670</v>
      </c>
      <c r="B334">
        <v>19.34</v>
      </c>
      <c r="C334">
        <f t="shared" si="7"/>
        <v>11.010989010989011</v>
      </c>
    </row>
    <row r="335" spans="1:3" x14ac:dyDescent="0.2">
      <c r="A335">
        <v>1675</v>
      </c>
      <c r="B335">
        <v>19.600000000000001</v>
      </c>
      <c r="C335">
        <f t="shared" si="7"/>
        <v>11.043956043956044</v>
      </c>
    </row>
    <row r="336" spans="1:3" x14ac:dyDescent="0.2">
      <c r="A336">
        <v>1680</v>
      </c>
      <c r="B336">
        <v>19.34</v>
      </c>
      <c r="C336">
        <f t="shared" si="7"/>
        <v>11.076923076923077</v>
      </c>
    </row>
    <row r="337" spans="1:3" x14ac:dyDescent="0.2">
      <c r="A337">
        <v>1685</v>
      </c>
      <c r="B337">
        <v>19.34</v>
      </c>
      <c r="C337">
        <f t="shared" si="7"/>
        <v>11.109890109890109</v>
      </c>
    </row>
    <row r="338" spans="1:3" x14ac:dyDescent="0.2">
      <c r="A338">
        <v>1690</v>
      </c>
      <c r="B338">
        <v>19.420000000000002</v>
      </c>
      <c r="C338">
        <f t="shared" si="7"/>
        <v>11.142857142857142</v>
      </c>
    </row>
    <row r="339" spans="1:3" x14ac:dyDescent="0.2">
      <c r="A339">
        <v>1695</v>
      </c>
      <c r="B339">
        <v>19.690000000000001</v>
      </c>
      <c r="C339">
        <f t="shared" si="7"/>
        <v>11.175824175824175</v>
      </c>
    </row>
    <row r="340" spans="1:3" x14ac:dyDescent="0.2">
      <c r="A340">
        <v>1700</v>
      </c>
      <c r="B340">
        <v>19.690000000000001</v>
      </c>
      <c r="C340">
        <f t="shared" si="7"/>
        <v>11.208791208791208</v>
      </c>
    </row>
    <row r="341" spans="1:3" x14ac:dyDescent="0.2">
      <c r="A341">
        <v>1705</v>
      </c>
      <c r="B341">
        <v>19.690000000000001</v>
      </c>
      <c r="C341">
        <f t="shared" si="7"/>
        <v>11.241758241758241</v>
      </c>
    </row>
    <row r="342" spans="1:3" x14ac:dyDescent="0.2">
      <c r="A342">
        <v>1710</v>
      </c>
      <c r="B342">
        <v>20.04</v>
      </c>
      <c r="C342">
        <f t="shared" si="7"/>
        <v>11.274725274725276</v>
      </c>
    </row>
    <row r="343" spans="1:3" x14ac:dyDescent="0.2">
      <c r="A343">
        <v>1715</v>
      </c>
      <c r="B343">
        <v>20.04</v>
      </c>
      <c r="C343">
        <f t="shared" si="7"/>
        <v>11.307692307692308</v>
      </c>
    </row>
    <row r="344" spans="1:3" x14ac:dyDescent="0.2">
      <c r="A344">
        <v>1720</v>
      </c>
      <c r="B344">
        <v>19.95</v>
      </c>
      <c r="C344">
        <f t="shared" si="7"/>
        <v>11.340659340659341</v>
      </c>
    </row>
    <row r="345" spans="1:3" x14ac:dyDescent="0.2">
      <c r="A345">
        <v>1725</v>
      </c>
      <c r="B345">
        <v>20.39</v>
      </c>
      <c r="C345">
        <f t="shared" si="7"/>
        <v>11.373626373626374</v>
      </c>
    </row>
    <row r="346" spans="1:3" x14ac:dyDescent="0.2">
      <c r="A346">
        <v>1730</v>
      </c>
      <c r="B346">
        <v>20.65</v>
      </c>
      <c r="C346">
        <f t="shared" si="7"/>
        <v>11.406593406593407</v>
      </c>
    </row>
    <row r="347" spans="1:3" x14ac:dyDescent="0.2">
      <c r="A347">
        <v>1735</v>
      </c>
      <c r="B347">
        <v>20.48</v>
      </c>
      <c r="C347">
        <f t="shared" si="7"/>
        <v>11.43956043956044</v>
      </c>
    </row>
    <row r="348" spans="1:3" x14ac:dyDescent="0.2">
      <c r="A348">
        <v>1740</v>
      </c>
      <c r="B348">
        <v>20.74</v>
      </c>
      <c r="C348">
        <f t="shared" si="7"/>
        <v>11.472527472527473</v>
      </c>
    </row>
    <row r="349" spans="1:3" x14ac:dyDescent="0.2">
      <c r="A349">
        <v>1745</v>
      </c>
      <c r="B349">
        <v>20.83</v>
      </c>
      <c r="C349">
        <f t="shared" si="7"/>
        <v>11.505494505494505</v>
      </c>
    </row>
    <row r="350" spans="1:3" x14ac:dyDescent="0.2">
      <c r="A350">
        <v>1750</v>
      </c>
      <c r="B350">
        <v>20.83</v>
      </c>
      <c r="C350">
        <f t="shared" si="7"/>
        <v>11.538461538461538</v>
      </c>
    </row>
    <row r="351" spans="1:3" x14ac:dyDescent="0.2">
      <c r="A351">
        <v>1755</v>
      </c>
      <c r="B351">
        <v>20.57</v>
      </c>
      <c r="C351">
        <f t="shared" si="7"/>
        <v>11.571428571428571</v>
      </c>
    </row>
    <row r="352" spans="1:3" x14ac:dyDescent="0.2">
      <c r="A352">
        <v>1760</v>
      </c>
      <c r="B352">
        <v>21.18</v>
      </c>
      <c r="C352">
        <f t="shared" si="7"/>
        <v>11.604395604395604</v>
      </c>
    </row>
    <row r="353" spans="1:3" x14ac:dyDescent="0.2">
      <c r="A353">
        <v>1765</v>
      </c>
      <c r="B353">
        <v>20.83</v>
      </c>
      <c r="C353">
        <f t="shared" si="7"/>
        <v>11.637362637362637</v>
      </c>
    </row>
    <row r="354" spans="1:3" x14ac:dyDescent="0.2">
      <c r="A354">
        <v>1770</v>
      </c>
      <c r="B354">
        <v>21.18</v>
      </c>
      <c r="C354">
        <f t="shared" si="7"/>
        <v>11.67032967032967</v>
      </c>
    </row>
    <row r="355" spans="1:3" x14ac:dyDescent="0.2">
      <c r="A355">
        <v>1775</v>
      </c>
      <c r="B355">
        <v>21.45</v>
      </c>
      <c r="C355">
        <f t="shared" si="7"/>
        <v>11.703296703296703</v>
      </c>
    </row>
    <row r="356" spans="1:3" x14ac:dyDescent="0.2">
      <c r="A356">
        <v>1780</v>
      </c>
      <c r="B356">
        <v>21.45</v>
      </c>
      <c r="C356">
        <f t="shared" si="7"/>
        <v>11.736263736263735</v>
      </c>
    </row>
    <row r="357" spans="1:3" x14ac:dyDescent="0.2">
      <c r="A357">
        <v>1785</v>
      </c>
      <c r="B357">
        <v>21.88</v>
      </c>
      <c r="C357">
        <f t="shared" si="7"/>
        <v>11.76923076923077</v>
      </c>
    </row>
    <row r="358" spans="1:3" x14ac:dyDescent="0.2">
      <c r="A358">
        <v>1790</v>
      </c>
      <c r="B358">
        <v>21.45</v>
      </c>
      <c r="C358">
        <f t="shared" si="7"/>
        <v>11.802197802197803</v>
      </c>
    </row>
    <row r="359" spans="1:3" x14ac:dyDescent="0.2">
      <c r="A359">
        <v>1795</v>
      </c>
      <c r="B359">
        <v>21.62</v>
      </c>
      <c r="C359">
        <f t="shared" si="7"/>
        <v>11.835164835164836</v>
      </c>
    </row>
    <row r="360" spans="1:3" x14ac:dyDescent="0.2">
      <c r="A360">
        <v>1800</v>
      </c>
      <c r="B360">
        <v>21.97</v>
      </c>
      <c r="C360">
        <f t="shared" si="7"/>
        <v>11.868131868131869</v>
      </c>
    </row>
    <row r="361" spans="1:3" x14ac:dyDescent="0.2">
      <c r="A361">
        <v>1805</v>
      </c>
      <c r="B361">
        <v>21.88</v>
      </c>
      <c r="C361">
        <f t="shared" si="7"/>
        <v>11.901098901098901</v>
      </c>
    </row>
    <row r="362" spans="1:3" x14ac:dyDescent="0.2">
      <c r="A362">
        <v>1810</v>
      </c>
      <c r="B362">
        <v>21.97</v>
      </c>
      <c r="C362">
        <f t="shared" si="7"/>
        <v>11.934065934065934</v>
      </c>
    </row>
    <row r="363" spans="1:3" x14ac:dyDescent="0.2">
      <c r="A363">
        <v>1815</v>
      </c>
      <c r="B363">
        <v>21.62</v>
      </c>
      <c r="C363">
        <f t="shared" si="7"/>
        <v>11.967032967032967</v>
      </c>
    </row>
    <row r="364" spans="1:3" x14ac:dyDescent="0.2">
      <c r="A364">
        <v>1820</v>
      </c>
      <c r="B364">
        <v>21.97</v>
      </c>
      <c r="C364">
        <f t="shared" si="7"/>
        <v>12</v>
      </c>
    </row>
    <row r="365" spans="1:3" x14ac:dyDescent="0.2">
      <c r="A365">
        <v>1825</v>
      </c>
      <c r="B365">
        <v>22.15</v>
      </c>
      <c r="C365">
        <f t="shared" si="7"/>
        <v>12.032967032967033</v>
      </c>
    </row>
    <row r="366" spans="1:3" x14ac:dyDescent="0.2">
      <c r="A366">
        <v>1830</v>
      </c>
      <c r="B366">
        <v>22.24</v>
      </c>
      <c r="C366">
        <f t="shared" si="7"/>
        <v>12.065934065934066</v>
      </c>
    </row>
    <row r="367" spans="1:3" x14ac:dyDescent="0.2">
      <c r="A367">
        <v>1835</v>
      </c>
      <c r="B367">
        <v>22.41</v>
      </c>
      <c r="C367">
        <f t="shared" si="7"/>
        <v>12.098901098901099</v>
      </c>
    </row>
    <row r="368" spans="1:3" x14ac:dyDescent="0.2">
      <c r="A368">
        <v>1840</v>
      </c>
      <c r="B368">
        <v>22.32</v>
      </c>
      <c r="C368">
        <f t="shared" si="7"/>
        <v>12.131868131868131</v>
      </c>
    </row>
    <row r="369" spans="1:3" x14ac:dyDescent="0.2">
      <c r="A369">
        <v>1845</v>
      </c>
      <c r="B369">
        <v>21.97</v>
      </c>
      <c r="C369">
        <f t="shared" si="7"/>
        <v>12.164835164835164</v>
      </c>
    </row>
    <row r="370" spans="1:3" x14ac:dyDescent="0.2">
      <c r="A370">
        <v>1850</v>
      </c>
      <c r="B370">
        <v>22.59</v>
      </c>
      <c r="C370">
        <f t="shared" si="7"/>
        <v>12.197802197802197</v>
      </c>
    </row>
    <row r="371" spans="1:3" x14ac:dyDescent="0.2">
      <c r="A371">
        <v>1855</v>
      </c>
      <c r="B371">
        <v>23.03</v>
      </c>
      <c r="C371">
        <f t="shared" si="7"/>
        <v>12.23076923076923</v>
      </c>
    </row>
    <row r="372" spans="1:3" x14ac:dyDescent="0.2">
      <c r="A372">
        <v>1860</v>
      </c>
      <c r="B372">
        <v>22.68</v>
      </c>
      <c r="C372">
        <f t="shared" si="7"/>
        <v>12.263736263736265</v>
      </c>
    </row>
    <row r="373" spans="1:3" x14ac:dyDescent="0.2">
      <c r="A373">
        <v>1865</v>
      </c>
      <c r="B373">
        <v>23.47</v>
      </c>
      <c r="C373">
        <f t="shared" si="7"/>
        <v>12.296703296703297</v>
      </c>
    </row>
    <row r="374" spans="1:3" x14ac:dyDescent="0.2">
      <c r="A374">
        <v>1870</v>
      </c>
      <c r="B374">
        <v>23.12</v>
      </c>
      <c r="C374">
        <f t="shared" si="7"/>
        <v>12.32967032967033</v>
      </c>
    </row>
    <row r="375" spans="1:3" x14ac:dyDescent="0.2">
      <c r="A375">
        <v>1875</v>
      </c>
      <c r="B375">
        <v>23.47</v>
      </c>
      <c r="C375">
        <f t="shared" si="7"/>
        <v>12.362637362637363</v>
      </c>
    </row>
    <row r="376" spans="1:3" x14ac:dyDescent="0.2">
      <c r="A376">
        <v>1880</v>
      </c>
      <c r="B376">
        <v>23.47</v>
      </c>
      <c r="C376">
        <f t="shared" si="7"/>
        <v>12.395604395604396</v>
      </c>
    </row>
    <row r="377" spans="1:3" x14ac:dyDescent="0.2">
      <c r="A377">
        <v>1885</v>
      </c>
      <c r="B377">
        <v>23.47</v>
      </c>
      <c r="C377">
        <f t="shared" si="7"/>
        <v>12.428571428571429</v>
      </c>
    </row>
    <row r="378" spans="1:3" x14ac:dyDescent="0.2">
      <c r="A378">
        <v>1890</v>
      </c>
      <c r="B378">
        <v>23.91</v>
      </c>
      <c r="C378">
        <f t="shared" si="7"/>
        <v>12.461538461538462</v>
      </c>
    </row>
    <row r="379" spans="1:3" x14ac:dyDescent="0.2">
      <c r="A379">
        <v>1895</v>
      </c>
      <c r="B379">
        <v>23.38</v>
      </c>
      <c r="C379">
        <f t="shared" si="7"/>
        <v>12.494505494505495</v>
      </c>
    </row>
    <row r="380" spans="1:3" x14ac:dyDescent="0.2">
      <c r="A380">
        <v>1900</v>
      </c>
      <c r="B380">
        <v>23.47</v>
      </c>
      <c r="C380">
        <f t="shared" si="7"/>
        <v>12.527472527472527</v>
      </c>
    </row>
    <row r="381" spans="1:3" x14ac:dyDescent="0.2">
      <c r="A381">
        <v>1905</v>
      </c>
      <c r="B381">
        <v>23.82</v>
      </c>
      <c r="C381">
        <f t="shared" si="7"/>
        <v>12.56043956043956</v>
      </c>
    </row>
    <row r="382" spans="1:3" x14ac:dyDescent="0.2">
      <c r="A382">
        <v>1910</v>
      </c>
      <c r="B382">
        <v>23.64</v>
      </c>
      <c r="C382">
        <f t="shared" si="7"/>
        <v>12.593406593406593</v>
      </c>
    </row>
    <row r="383" spans="1:3" x14ac:dyDescent="0.2">
      <c r="A383">
        <v>1915</v>
      </c>
      <c r="B383">
        <v>23.91</v>
      </c>
      <c r="C383">
        <f t="shared" si="7"/>
        <v>12.626373626373626</v>
      </c>
    </row>
    <row r="384" spans="1:3" x14ac:dyDescent="0.2">
      <c r="A384">
        <v>1920</v>
      </c>
      <c r="B384">
        <v>23.91</v>
      </c>
      <c r="C384">
        <f t="shared" si="7"/>
        <v>12.659340659340659</v>
      </c>
    </row>
    <row r="385" spans="1:3" x14ac:dyDescent="0.2">
      <c r="A385">
        <v>1925</v>
      </c>
      <c r="B385">
        <v>24.52</v>
      </c>
      <c r="C385">
        <f t="shared" si="7"/>
        <v>12.692307692307692</v>
      </c>
    </row>
    <row r="386" spans="1:3" x14ac:dyDescent="0.2">
      <c r="A386">
        <v>1930</v>
      </c>
      <c r="B386">
        <v>24.26</v>
      </c>
      <c r="C386">
        <f t="shared" ref="C386:C401" si="8">A386*27/4095</f>
        <v>12.725274725274724</v>
      </c>
    </row>
    <row r="387" spans="1:3" x14ac:dyDescent="0.2">
      <c r="A387">
        <v>1935</v>
      </c>
      <c r="B387">
        <v>24.43</v>
      </c>
      <c r="C387">
        <f t="shared" si="8"/>
        <v>12.758241758241759</v>
      </c>
    </row>
    <row r="388" spans="1:3" x14ac:dyDescent="0.2">
      <c r="A388">
        <v>1940</v>
      </c>
      <c r="B388">
        <v>24.35</v>
      </c>
      <c r="C388">
        <f t="shared" si="8"/>
        <v>12.791208791208792</v>
      </c>
    </row>
    <row r="389" spans="1:3" x14ac:dyDescent="0.2">
      <c r="A389">
        <v>1945</v>
      </c>
      <c r="B389">
        <v>24.79</v>
      </c>
      <c r="C389">
        <f t="shared" si="8"/>
        <v>12.824175824175825</v>
      </c>
    </row>
    <row r="390" spans="1:3" x14ac:dyDescent="0.2">
      <c r="A390">
        <v>1950</v>
      </c>
      <c r="B390">
        <v>24.79</v>
      </c>
      <c r="C390">
        <f t="shared" si="8"/>
        <v>12.857142857142858</v>
      </c>
    </row>
    <row r="391" spans="1:3" x14ac:dyDescent="0.2">
      <c r="A391">
        <v>1955</v>
      </c>
      <c r="B391">
        <v>24.79</v>
      </c>
      <c r="C391">
        <f t="shared" si="8"/>
        <v>12.890109890109891</v>
      </c>
    </row>
    <row r="392" spans="1:3" x14ac:dyDescent="0.2">
      <c r="A392">
        <v>1960</v>
      </c>
      <c r="B392">
        <v>25.66</v>
      </c>
      <c r="C392">
        <f t="shared" si="8"/>
        <v>12.923076923076923</v>
      </c>
    </row>
    <row r="393" spans="1:3" x14ac:dyDescent="0.2">
      <c r="A393">
        <v>1965</v>
      </c>
      <c r="B393">
        <v>25.22</v>
      </c>
      <c r="C393">
        <f t="shared" si="8"/>
        <v>12.956043956043956</v>
      </c>
    </row>
    <row r="394" spans="1:3" x14ac:dyDescent="0.2">
      <c r="A394">
        <v>1970</v>
      </c>
      <c r="B394">
        <v>25.22</v>
      </c>
      <c r="C394">
        <f t="shared" si="8"/>
        <v>12.989010989010989</v>
      </c>
    </row>
    <row r="395" spans="1:3" x14ac:dyDescent="0.2">
      <c r="A395">
        <v>1975</v>
      </c>
      <c r="B395">
        <v>25.22</v>
      </c>
      <c r="C395">
        <f t="shared" si="8"/>
        <v>13.021978021978022</v>
      </c>
    </row>
    <row r="396" spans="1:3" x14ac:dyDescent="0.2">
      <c r="A396">
        <v>1980</v>
      </c>
      <c r="B396">
        <v>25.75</v>
      </c>
      <c r="C396">
        <f t="shared" si="8"/>
        <v>13.054945054945055</v>
      </c>
    </row>
    <row r="397" spans="1:3" x14ac:dyDescent="0.2">
      <c r="A397">
        <v>1985</v>
      </c>
      <c r="B397">
        <v>26.1</v>
      </c>
      <c r="C397">
        <f t="shared" si="8"/>
        <v>13.087912087912088</v>
      </c>
    </row>
    <row r="398" spans="1:3" x14ac:dyDescent="0.2">
      <c r="A398">
        <v>1990</v>
      </c>
      <c r="B398">
        <v>25.93</v>
      </c>
      <c r="C398">
        <f t="shared" si="8"/>
        <v>13.12087912087912</v>
      </c>
    </row>
    <row r="399" spans="1:3" x14ac:dyDescent="0.2">
      <c r="A399">
        <v>1995</v>
      </c>
      <c r="B399">
        <v>25.75</v>
      </c>
      <c r="C399">
        <f t="shared" si="8"/>
        <v>13.153846153846153</v>
      </c>
    </row>
    <row r="400" spans="1:3" x14ac:dyDescent="0.2">
      <c r="A400">
        <v>2000</v>
      </c>
      <c r="B400">
        <v>26.54</v>
      </c>
      <c r="C400">
        <f t="shared" si="8"/>
        <v>13.186813186813186</v>
      </c>
    </row>
    <row r="401" spans="1:3" x14ac:dyDescent="0.2">
      <c r="A401">
        <v>2000</v>
      </c>
      <c r="B401">
        <v>26.19</v>
      </c>
      <c r="C401">
        <f t="shared" si="8"/>
        <v>13.186813186813186</v>
      </c>
    </row>
    <row r="402" spans="1:3" x14ac:dyDescent="0.2">
      <c r="A402">
        <v>2000</v>
      </c>
      <c r="B402">
        <v>26.54</v>
      </c>
    </row>
    <row r="403" spans="1:3" x14ac:dyDescent="0.2">
      <c r="A403">
        <v>2000</v>
      </c>
      <c r="B403">
        <v>26.37</v>
      </c>
    </row>
    <row r="404" spans="1:3" x14ac:dyDescent="0.2">
      <c r="A404">
        <v>2000</v>
      </c>
      <c r="B404">
        <v>26.37</v>
      </c>
    </row>
    <row r="405" spans="1:3" x14ac:dyDescent="0.2">
      <c r="A405">
        <v>2000</v>
      </c>
      <c r="B405">
        <v>25.93</v>
      </c>
    </row>
    <row r="406" spans="1:3" x14ac:dyDescent="0.2">
      <c r="A406">
        <v>2000</v>
      </c>
      <c r="B406">
        <v>25.75</v>
      </c>
    </row>
    <row r="407" spans="1:3" x14ac:dyDescent="0.2">
      <c r="A407">
        <v>1995</v>
      </c>
      <c r="B407">
        <v>25.84</v>
      </c>
    </row>
    <row r="408" spans="1:3" x14ac:dyDescent="0.2">
      <c r="A408">
        <v>1990</v>
      </c>
      <c r="B408">
        <v>25.66</v>
      </c>
    </row>
    <row r="409" spans="1:3" x14ac:dyDescent="0.2">
      <c r="A409">
        <v>1985</v>
      </c>
      <c r="B409">
        <v>25.66</v>
      </c>
    </row>
    <row r="410" spans="1:3" x14ac:dyDescent="0.2">
      <c r="A410">
        <v>1980</v>
      </c>
      <c r="B410">
        <v>25.31</v>
      </c>
    </row>
    <row r="411" spans="1:3" x14ac:dyDescent="0.2">
      <c r="A411">
        <v>1975</v>
      </c>
      <c r="B411">
        <v>25.31</v>
      </c>
    </row>
    <row r="412" spans="1:3" x14ac:dyDescent="0.2">
      <c r="A412">
        <v>1970</v>
      </c>
      <c r="B412">
        <v>24.7</v>
      </c>
    </row>
    <row r="413" spans="1:3" x14ac:dyDescent="0.2">
      <c r="A413">
        <v>1965</v>
      </c>
      <c r="B413">
        <v>23.99</v>
      </c>
    </row>
    <row r="414" spans="1:3" x14ac:dyDescent="0.2">
      <c r="A414">
        <v>1960</v>
      </c>
      <c r="B414">
        <v>23.91</v>
      </c>
    </row>
    <row r="415" spans="1:3" x14ac:dyDescent="0.2">
      <c r="A415">
        <v>1955</v>
      </c>
      <c r="B415">
        <v>23.73</v>
      </c>
    </row>
    <row r="416" spans="1:3" x14ac:dyDescent="0.2">
      <c r="A416">
        <v>1950</v>
      </c>
      <c r="B416">
        <v>22.76</v>
      </c>
    </row>
    <row r="417" spans="1:2" x14ac:dyDescent="0.2">
      <c r="A417">
        <v>1945</v>
      </c>
      <c r="B417">
        <v>23.47</v>
      </c>
    </row>
    <row r="418" spans="1:2" x14ac:dyDescent="0.2">
      <c r="A418">
        <v>1940</v>
      </c>
      <c r="B418">
        <v>22.85</v>
      </c>
    </row>
    <row r="419" spans="1:2" x14ac:dyDescent="0.2">
      <c r="A419">
        <v>1935</v>
      </c>
      <c r="B419">
        <v>22.76</v>
      </c>
    </row>
    <row r="420" spans="1:2" x14ac:dyDescent="0.2">
      <c r="A420">
        <v>1930</v>
      </c>
      <c r="B420">
        <v>22.41</v>
      </c>
    </row>
    <row r="421" spans="1:2" x14ac:dyDescent="0.2">
      <c r="A421">
        <v>1925</v>
      </c>
      <c r="B421">
        <v>22.68</v>
      </c>
    </row>
    <row r="422" spans="1:2" x14ac:dyDescent="0.2">
      <c r="A422">
        <v>1920</v>
      </c>
      <c r="B422">
        <v>22.24</v>
      </c>
    </row>
    <row r="423" spans="1:2" x14ac:dyDescent="0.2">
      <c r="A423">
        <v>1915</v>
      </c>
      <c r="B423">
        <v>21.71</v>
      </c>
    </row>
    <row r="424" spans="1:2" x14ac:dyDescent="0.2">
      <c r="A424">
        <v>1910</v>
      </c>
      <c r="B424">
        <v>21.8</v>
      </c>
    </row>
    <row r="425" spans="1:2" x14ac:dyDescent="0.2">
      <c r="A425">
        <v>1905</v>
      </c>
      <c r="B425">
        <v>21.45</v>
      </c>
    </row>
    <row r="426" spans="1:2" x14ac:dyDescent="0.2">
      <c r="A426">
        <v>1900</v>
      </c>
      <c r="B426">
        <v>21.18</v>
      </c>
    </row>
    <row r="427" spans="1:2" x14ac:dyDescent="0.2">
      <c r="A427">
        <v>1895</v>
      </c>
      <c r="B427">
        <v>21.18</v>
      </c>
    </row>
    <row r="428" spans="1:2" x14ac:dyDescent="0.2">
      <c r="A428">
        <v>1890</v>
      </c>
      <c r="B428">
        <v>21.27</v>
      </c>
    </row>
    <row r="429" spans="1:2" x14ac:dyDescent="0.2">
      <c r="A429">
        <v>1885</v>
      </c>
      <c r="B429">
        <v>20.83</v>
      </c>
    </row>
    <row r="430" spans="1:2" x14ac:dyDescent="0.2">
      <c r="A430">
        <v>1880</v>
      </c>
      <c r="B430">
        <v>20.74</v>
      </c>
    </row>
    <row r="431" spans="1:2" x14ac:dyDescent="0.2">
      <c r="A431">
        <v>1875</v>
      </c>
      <c r="B431">
        <v>20.74</v>
      </c>
    </row>
    <row r="432" spans="1:2" x14ac:dyDescent="0.2">
      <c r="A432">
        <v>1870</v>
      </c>
      <c r="B432">
        <v>20.48</v>
      </c>
    </row>
    <row r="433" spans="1:2" x14ac:dyDescent="0.2">
      <c r="A433">
        <v>1865</v>
      </c>
      <c r="B433">
        <v>20.57</v>
      </c>
    </row>
    <row r="434" spans="1:2" x14ac:dyDescent="0.2">
      <c r="A434">
        <v>1860</v>
      </c>
      <c r="B434">
        <v>20.39</v>
      </c>
    </row>
    <row r="435" spans="1:2" x14ac:dyDescent="0.2">
      <c r="A435">
        <v>1855</v>
      </c>
      <c r="B435">
        <v>20.57</v>
      </c>
    </row>
    <row r="436" spans="1:2" x14ac:dyDescent="0.2">
      <c r="A436">
        <v>1850</v>
      </c>
      <c r="B436">
        <v>20.13</v>
      </c>
    </row>
    <row r="437" spans="1:2" x14ac:dyDescent="0.2">
      <c r="A437">
        <v>1845</v>
      </c>
      <c r="B437">
        <v>20.04</v>
      </c>
    </row>
    <row r="438" spans="1:2" x14ac:dyDescent="0.2">
      <c r="A438">
        <v>1840</v>
      </c>
      <c r="B438">
        <v>19.690000000000001</v>
      </c>
    </row>
    <row r="439" spans="1:2" x14ac:dyDescent="0.2">
      <c r="A439">
        <v>1835</v>
      </c>
      <c r="B439">
        <v>19.690000000000001</v>
      </c>
    </row>
    <row r="440" spans="1:2" x14ac:dyDescent="0.2">
      <c r="A440">
        <v>1830</v>
      </c>
      <c r="B440">
        <v>19.420000000000002</v>
      </c>
    </row>
    <row r="441" spans="1:2" x14ac:dyDescent="0.2">
      <c r="A441">
        <v>1825</v>
      </c>
      <c r="B441">
        <v>19.600000000000001</v>
      </c>
    </row>
    <row r="442" spans="1:2" x14ac:dyDescent="0.2">
      <c r="A442">
        <v>1820</v>
      </c>
      <c r="B442">
        <v>19.34</v>
      </c>
    </row>
    <row r="443" spans="1:2" x14ac:dyDescent="0.2">
      <c r="A443">
        <v>1815</v>
      </c>
      <c r="B443">
        <v>19.34</v>
      </c>
    </row>
    <row r="444" spans="1:2" x14ac:dyDescent="0.2">
      <c r="A444">
        <v>1810</v>
      </c>
      <c r="B444">
        <v>19.420000000000002</v>
      </c>
    </row>
    <row r="445" spans="1:2" x14ac:dyDescent="0.2">
      <c r="A445">
        <v>1805</v>
      </c>
      <c r="B445">
        <v>18.899999999999999</v>
      </c>
    </row>
    <row r="446" spans="1:2" x14ac:dyDescent="0.2">
      <c r="A446">
        <v>1800</v>
      </c>
      <c r="B446">
        <v>18.72</v>
      </c>
    </row>
    <row r="447" spans="1:2" x14ac:dyDescent="0.2">
      <c r="A447">
        <v>1795</v>
      </c>
      <c r="B447">
        <v>18.899999999999999</v>
      </c>
    </row>
    <row r="448" spans="1:2" x14ac:dyDescent="0.2">
      <c r="A448">
        <v>1790</v>
      </c>
      <c r="B448">
        <v>18.72</v>
      </c>
    </row>
    <row r="449" spans="1:2" x14ac:dyDescent="0.2">
      <c r="A449">
        <v>1785</v>
      </c>
      <c r="B449">
        <v>18.37</v>
      </c>
    </row>
    <row r="450" spans="1:2" x14ac:dyDescent="0.2">
      <c r="A450">
        <v>1780</v>
      </c>
      <c r="B450">
        <v>18.190000000000001</v>
      </c>
    </row>
    <row r="451" spans="1:2" x14ac:dyDescent="0.2">
      <c r="A451">
        <v>1775</v>
      </c>
      <c r="B451">
        <v>18.11</v>
      </c>
    </row>
    <row r="452" spans="1:2" x14ac:dyDescent="0.2">
      <c r="A452">
        <v>1770</v>
      </c>
      <c r="B452">
        <v>18.28</v>
      </c>
    </row>
    <row r="453" spans="1:2" x14ac:dyDescent="0.2">
      <c r="A453">
        <v>1765</v>
      </c>
      <c r="B453">
        <v>17.93</v>
      </c>
    </row>
    <row r="454" spans="1:2" x14ac:dyDescent="0.2">
      <c r="A454">
        <v>1760</v>
      </c>
      <c r="B454">
        <v>18.11</v>
      </c>
    </row>
    <row r="455" spans="1:2" x14ac:dyDescent="0.2">
      <c r="A455">
        <v>1755</v>
      </c>
      <c r="B455">
        <v>17.309999999999999</v>
      </c>
    </row>
    <row r="456" spans="1:2" x14ac:dyDescent="0.2">
      <c r="A456">
        <v>1750</v>
      </c>
      <c r="B456">
        <v>17.309999999999999</v>
      </c>
    </row>
    <row r="457" spans="1:2" x14ac:dyDescent="0.2">
      <c r="A457">
        <v>1745</v>
      </c>
      <c r="B457">
        <v>17.23</v>
      </c>
    </row>
    <row r="458" spans="1:2" x14ac:dyDescent="0.2">
      <c r="A458">
        <v>1740</v>
      </c>
      <c r="B458">
        <v>17.23</v>
      </c>
    </row>
    <row r="459" spans="1:2" x14ac:dyDescent="0.2">
      <c r="A459">
        <v>1735</v>
      </c>
      <c r="B459">
        <v>16.88</v>
      </c>
    </row>
    <row r="460" spans="1:2" x14ac:dyDescent="0.2">
      <c r="A460">
        <v>1730</v>
      </c>
      <c r="B460">
        <v>16.7</v>
      </c>
    </row>
    <row r="461" spans="1:2" x14ac:dyDescent="0.2">
      <c r="A461">
        <v>1725</v>
      </c>
      <c r="B461">
        <v>16.88</v>
      </c>
    </row>
    <row r="462" spans="1:2" x14ac:dyDescent="0.2">
      <c r="A462">
        <v>1720</v>
      </c>
      <c r="B462">
        <v>16.52</v>
      </c>
    </row>
    <row r="463" spans="1:2" x14ac:dyDescent="0.2">
      <c r="A463">
        <v>1715</v>
      </c>
      <c r="B463">
        <v>16.170000000000002</v>
      </c>
    </row>
    <row r="464" spans="1:2" x14ac:dyDescent="0.2">
      <c r="A464">
        <v>1710</v>
      </c>
      <c r="B464">
        <v>16.260000000000002</v>
      </c>
    </row>
    <row r="465" spans="1:2" x14ac:dyDescent="0.2">
      <c r="A465">
        <v>1705</v>
      </c>
      <c r="B465">
        <v>16.170000000000002</v>
      </c>
    </row>
    <row r="466" spans="1:2" x14ac:dyDescent="0.2">
      <c r="A466">
        <v>1700</v>
      </c>
      <c r="B466">
        <v>16.079999999999998</v>
      </c>
    </row>
    <row r="467" spans="1:2" x14ac:dyDescent="0.2">
      <c r="A467">
        <v>1695</v>
      </c>
      <c r="B467">
        <v>16.170000000000002</v>
      </c>
    </row>
    <row r="468" spans="1:2" x14ac:dyDescent="0.2">
      <c r="A468">
        <v>1690</v>
      </c>
      <c r="B468">
        <v>16.170000000000002</v>
      </c>
    </row>
    <row r="469" spans="1:2" x14ac:dyDescent="0.2">
      <c r="A469">
        <v>1685</v>
      </c>
      <c r="B469">
        <v>16.079999999999998</v>
      </c>
    </row>
    <row r="470" spans="1:2" x14ac:dyDescent="0.2">
      <c r="A470">
        <v>1680</v>
      </c>
      <c r="B470">
        <v>15.47</v>
      </c>
    </row>
    <row r="471" spans="1:2" x14ac:dyDescent="0.2">
      <c r="A471">
        <v>1675</v>
      </c>
      <c r="B471">
        <v>15.47</v>
      </c>
    </row>
    <row r="472" spans="1:2" x14ac:dyDescent="0.2">
      <c r="A472">
        <v>1670</v>
      </c>
      <c r="B472">
        <v>15.47</v>
      </c>
    </row>
    <row r="473" spans="1:2" x14ac:dyDescent="0.2">
      <c r="A473">
        <v>1665</v>
      </c>
      <c r="B473">
        <v>15.21</v>
      </c>
    </row>
    <row r="474" spans="1:2" x14ac:dyDescent="0.2">
      <c r="A474">
        <v>1660</v>
      </c>
      <c r="B474">
        <v>15.47</v>
      </c>
    </row>
    <row r="475" spans="1:2" x14ac:dyDescent="0.2">
      <c r="A475">
        <v>1655</v>
      </c>
      <c r="B475">
        <v>15.47</v>
      </c>
    </row>
    <row r="476" spans="1:2" x14ac:dyDescent="0.2">
      <c r="A476">
        <v>1650</v>
      </c>
      <c r="B476">
        <v>15.21</v>
      </c>
    </row>
    <row r="477" spans="1:2" x14ac:dyDescent="0.2">
      <c r="A477">
        <v>1645</v>
      </c>
      <c r="B477">
        <v>15.47</v>
      </c>
    </row>
    <row r="478" spans="1:2" x14ac:dyDescent="0.2">
      <c r="A478">
        <v>1640</v>
      </c>
      <c r="B478">
        <v>14.85</v>
      </c>
    </row>
    <row r="479" spans="1:2" x14ac:dyDescent="0.2">
      <c r="A479">
        <v>1635</v>
      </c>
      <c r="B479">
        <v>14.85</v>
      </c>
    </row>
    <row r="480" spans="1:2" x14ac:dyDescent="0.2">
      <c r="A480">
        <v>1630</v>
      </c>
      <c r="B480">
        <v>14.85</v>
      </c>
    </row>
    <row r="481" spans="1:2" x14ac:dyDescent="0.2">
      <c r="A481">
        <v>1625</v>
      </c>
      <c r="B481">
        <v>15.12</v>
      </c>
    </row>
    <row r="482" spans="1:2" x14ac:dyDescent="0.2">
      <c r="A482">
        <v>1620</v>
      </c>
      <c r="B482">
        <v>14.77</v>
      </c>
    </row>
    <row r="483" spans="1:2" x14ac:dyDescent="0.2">
      <c r="A483">
        <v>1615</v>
      </c>
      <c r="B483">
        <v>14.5</v>
      </c>
    </row>
    <row r="484" spans="1:2" x14ac:dyDescent="0.2">
      <c r="A484">
        <v>1610</v>
      </c>
      <c r="B484">
        <v>14.41</v>
      </c>
    </row>
    <row r="485" spans="1:2" x14ac:dyDescent="0.2">
      <c r="A485">
        <v>1605</v>
      </c>
      <c r="B485">
        <v>14.15</v>
      </c>
    </row>
    <row r="486" spans="1:2" x14ac:dyDescent="0.2">
      <c r="A486">
        <v>1600</v>
      </c>
      <c r="B486">
        <v>14.41</v>
      </c>
    </row>
    <row r="487" spans="1:2" x14ac:dyDescent="0.2">
      <c r="A487">
        <v>1595</v>
      </c>
      <c r="B487">
        <v>14.15</v>
      </c>
    </row>
    <row r="488" spans="1:2" x14ac:dyDescent="0.2">
      <c r="A488">
        <v>1590</v>
      </c>
      <c r="B488">
        <v>14.15</v>
      </c>
    </row>
    <row r="489" spans="1:2" x14ac:dyDescent="0.2">
      <c r="A489">
        <v>1585</v>
      </c>
      <c r="B489">
        <v>13.8</v>
      </c>
    </row>
    <row r="490" spans="1:2" x14ac:dyDescent="0.2">
      <c r="A490">
        <v>1580</v>
      </c>
      <c r="B490">
        <v>14.06</v>
      </c>
    </row>
    <row r="491" spans="1:2" x14ac:dyDescent="0.2">
      <c r="A491">
        <v>1575</v>
      </c>
      <c r="B491">
        <v>13.36</v>
      </c>
    </row>
    <row r="492" spans="1:2" x14ac:dyDescent="0.2">
      <c r="A492">
        <v>1570</v>
      </c>
      <c r="B492">
        <v>13.36</v>
      </c>
    </row>
    <row r="493" spans="1:2" x14ac:dyDescent="0.2">
      <c r="A493">
        <v>1565</v>
      </c>
      <c r="B493">
        <v>13.45</v>
      </c>
    </row>
    <row r="494" spans="1:2" x14ac:dyDescent="0.2">
      <c r="A494">
        <v>1560</v>
      </c>
      <c r="B494">
        <v>13.27</v>
      </c>
    </row>
    <row r="495" spans="1:2" x14ac:dyDescent="0.2">
      <c r="A495">
        <v>1555</v>
      </c>
      <c r="B495">
        <v>13.01</v>
      </c>
    </row>
    <row r="496" spans="1:2" x14ac:dyDescent="0.2">
      <c r="A496">
        <v>1550</v>
      </c>
      <c r="B496">
        <v>13.01</v>
      </c>
    </row>
    <row r="497" spans="1:2" x14ac:dyDescent="0.2">
      <c r="A497">
        <v>1545</v>
      </c>
      <c r="B497">
        <v>13.1</v>
      </c>
    </row>
    <row r="498" spans="1:2" x14ac:dyDescent="0.2">
      <c r="A498">
        <v>1540</v>
      </c>
      <c r="B498">
        <v>13.27</v>
      </c>
    </row>
    <row r="499" spans="1:2" x14ac:dyDescent="0.2">
      <c r="A499">
        <v>1535</v>
      </c>
      <c r="B499">
        <v>13.1</v>
      </c>
    </row>
    <row r="500" spans="1:2" x14ac:dyDescent="0.2">
      <c r="A500">
        <v>1530</v>
      </c>
      <c r="B500">
        <v>12.92</v>
      </c>
    </row>
    <row r="501" spans="1:2" x14ac:dyDescent="0.2">
      <c r="A501">
        <v>1525</v>
      </c>
      <c r="B501">
        <v>12.66</v>
      </c>
    </row>
    <row r="502" spans="1:2" x14ac:dyDescent="0.2">
      <c r="A502">
        <v>1520</v>
      </c>
      <c r="B502">
        <v>12.92</v>
      </c>
    </row>
    <row r="503" spans="1:2" x14ac:dyDescent="0.2">
      <c r="A503">
        <v>1515</v>
      </c>
      <c r="B503">
        <v>12.66</v>
      </c>
    </row>
    <row r="504" spans="1:2" x14ac:dyDescent="0.2">
      <c r="A504">
        <v>1510</v>
      </c>
      <c r="B504">
        <v>12.57</v>
      </c>
    </row>
    <row r="505" spans="1:2" x14ac:dyDescent="0.2">
      <c r="A505">
        <v>1505</v>
      </c>
      <c r="B505">
        <v>12.13</v>
      </c>
    </row>
    <row r="506" spans="1:2" x14ac:dyDescent="0.2">
      <c r="A506">
        <v>1500</v>
      </c>
      <c r="B506">
        <v>12.57</v>
      </c>
    </row>
    <row r="507" spans="1:2" x14ac:dyDescent="0.2">
      <c r="A507">
        <v>1495</v>
      </c>
      <c r="B507">
        <v>12.22</v>
      </c>
    </row>
    <row r="508" spans="1:2" x14ac:dyDescent="0.2">
      <c r="A508">
        <v>1490</v>
      </c>
      <c r="B508">
        <v>12.3</v>
      </c>
    </row>
    <row r="509" spans="1:2" x14ac:dyDescent="0.2">
      <c r="A509">
        <v>1485</v>
      </c>
      <c r="B509">
        <v>12.57</v>
      </c>
    </row>
    <row r="510" spans="1:2" x14ac:dyDescent="0.2">
      <c r="A510">
        <v>1480</v>
      </c>
      <c r="B510">
        <v>12.39</v>
      </c>
    </row>
    <row r="511" spans="1:2" x14ac:dyDescent="0.2">
      <c r="A511">
        <v>1475</v>
      </c>
      <c r="B511">
        <v>12.22</v>
      </c>
    </row>
    <row r="512" spans="1:2" x14ac:dyDescent="0.2">
      <c r="A512">
        <v>1470</v>
      </c>
      <c r="B512">
        <v>11.78</v>
      </c>
    </row>
    <row r="513" spans="1:2" x14ac:dyDescent="0.2">
      <c r="A513">
        <v>1465</v>
      </c>
      <c r="B513">
        <v>11.95</v>
      </c>
    </row>
    <row r="514" spans="1:2" x14ac:dyDescent="0.2">
      <c r="A514">
        <v>1460</v>
      </c>
      <c r="B514">
        <v>12.04</v>
      </c>
    </row>
    <row r="515" spans="1:2" x14ac:dyDescent="0.2">
      <c r="A515">
        <v>1455</v>
      </c>
      <c r="B515">
        <v>11.87</v>
      </c>
    </row>
    <row r="516" spans="1:2" x14ac:dyDescent="0.2">
      <c r="A516">
        <v>1450</v>
      </c>
      <c r="B516">
        <v>11.51</v>
      </c>
    </row>
    <row r="517" spans="1:2" x14ac:dyDescent="0.2">
      <c r="A517">
        <v>1445</v>
      </c>
      <c r="B517">
        <v>11.69</v>
      </c>
    </row>
    <row r="518" spans="1:2" x14ac:dyDescent="0.2">
      <c r="A518">
        <v>1440</v>
      </c>
      <c r="B518">
        <v>11.6</v>
      </c>
    </row>
    <row r="519" spans="1:2" x14ac:dyDescent="0.2">
      <c r="A519">
        <v>1435</v>
      </c>
      <c r="B519">
        <v>11.51</v>
      </c>
    </row>
    <row r="520" spans="1:2" x14ac:dyDescent="0.2">
      <c r="A520">
        <v>1430</v>
      </c>
      <c r="B520">
        <v>11.51</v>
      </c>
    </row>
    <row r="521" spans="1:2" x14ac:dyDescent="0.2">
      <c r="A521">
        <v>1425</v>
      </c>
      <c r="B521">
        <v>11.25</v>
      </c>
    </row>
    <row r="522" spans="1:2" x14ac:dyDescent="0.2">
      <c r="A522">
        <v>1420</v>
      </c>
      <c r="B522">
        <v>11.34</v>
      </c>
    </row>
    <row r="523" spans="1:2" x14ac:dyDescent="0.2">
      <c r="A523">
        <v>1415</v>
      </c>
      <c r="B523">
        <v>11.07</v>
      </c>
    </row>
    <row r="524" spans="1:2" x14ac:dyDescent="0.2">
      <c r="A524">
        <v>1410</v>
      </c>
      <c r="B524">
        <v>11.16</v>
      </c>
    </row>
    <row r="525" spans="1:2" x14ac:dyDescent="0.2">
      <c r="A525">
        <v>1405</v>
      </c>
      <c r="B525">
        <v>10.81</v>
      </c>
    </row>
    <row r="526" spans="1:2" x14ac:dyDescent="0.2">
      <c r="A526">
        <v>1400</v>
      </c>
      <c r="B526">
        <v>10.81</v>
      </c>
    </row>
    <row r="527" spans="1:2" x14ac:dyDescent="0.2">
      <c r="A527">
        <v>1395</v>
      </c>
      <c r="B527">
        <v>10.55</v>
      </c>
    </row>
    <row r="528" spans="1:2" x14ac:dyDescent="0.2">
      <c r="A528">
        <v>1390</v>
      </c>
      <c r="B528">
        <v>10.72</v>
      </c>
    </row>
    <row r="529" spans="1:2" x14ac:dyDescent="0.2">
      <c r="A529">
        <v>1385</v>
      </c>
      <c r="B529">
        <v>10.55</v>
      </c>
    </row>
    <row r="530" spans="1:2" x14ac:dyDescent="0.2">
      <c r="A530">
        <v>1380</v>
      </c>
      <c r="B530">
        <v>10.46</v>
      </c>
    </row>
    <row r="531" spans="1:2" x14ac:dyDescent="0.2">
      <c r="A531">
        <v>1375</v>
      </c>
      <c r="B531">
        <v>10.55</v>
      </c>
    </row>
    <row r="532" spans="1:2" x14ac:dyDescent="0.2">
      <c r="A532">
        <v>1370</v>
      </c>
      <c r="B532">
        <v>10.55</v>
      </c>
    </row>
    <row r="533" spans="1:2" x14ac:dyDescent="0.2">
      <c r="A533">
        <v>1365</v>
      </c>
      <c r="B533">
        <v>10.55</v>
      </c>
    </row>
    <row r="534" spans="1:2" x14ac:dyDescent="0.2">
      <c r="A534">
        <v>1360</v>
      </c>
      <c r="B534">
        <v>10.37</v>
      </c>
    </row>
    <row r="535" spans="1:2" x14ac:dyDescent="0.2">
      <c r="A535">
        <v>1355</v>
      </c>
      <c r="B535">
        <v>10.02</v>
      </c>
    </row>
    <row r="536" spans="1:2" x14ac:dyDescent="0.2">
      <c r="A536">
        <v>1350</v>
      </c>
      <c r="B536">
        <v>10.28</v>
      </c>
    </row>
    <row r="537" spans="1:2" x14ac:dyDescent="0.2">
      <c r="A537">
        <v>1345</v>
      </c>
      <c r="B537">
        <v>10.55</v>
      </c>
    </row>
    <row r="538" spans="1:2" x14ac:dyDescent="0.2">
      <c r="A538">
        <v>1340</v>
      </c>
      <c r="B538">
        <v>10.11</v>
      </c>
    </row>
    <row r="539" spans="1:2" x14ac:dyDescent="0.2">
      <c r="A539">
        <v>1335</v>
      </c>
      <c r="B539">
        <v>10.02</v>
      </c>
    </row>
    <row r="540" spans="1:2" x14ac:dyDescent="0.2">
      <c r="A540">
        <v>1330</v>
      </c>
      <c r="B540">
        <v>10.02</v>
      </c>
    </row>
    <row r="541" spans="1:2" x14ac:dyDescent="0.2">
      <c r="A541">
        <v>1325</v>
      </c>
      <c r="B541">
        <v>9.67</v>
      </c>
    </row>
    <row r="542" spans="1:2" x14ac:dyDescent="0.2">
      <c r="A542">
        <v>1320</v>
      </c>
      <c r="B542">
        <v>9.93</v>
      </c>
    </row>
    <row r="543" spans="1:2" x14ac:dyDescent="0.2">
      <c r="A543">
        <v>1315</v>
      </c>
      <c r="B543">
        <v>9.84</v>
      </c>
    </row>
    <row r="544" spans="1:2" x14ac:dyDescent="0.2">
      <c r="A544">
        <v>1310</v>
      </c>
      <c r="B544">
        <v>9.93</v>
      </c>
    </row>
    <row r="545" spans="1:2" x14ac:dyDescent="0.2">
      <c r="A545">
        <v>1305</v>
      </c>
      <c r="B545">
        <v>9.58</v>
      </c>
    </row>
    <row r="546" spans="1:2" x14ac:dyDescent="0.2">
      <c r="A546">
        <v>1300</v>
      </c>
      <c r="B546">
        <v>9.58</v>
      </c>
    </row>
    <row r="547" spans="1:2" x14ac:dyDescent="0.2">
      <c r="A547">
        <v>1295</v>
      </c>
      <c r="B547">
        <v>9.58</v>
      </c>
    </row>
    <row r="548" spans="1:2" x14ac:dyDescent="0.2">
      <c r="A548">
        <v>1290</v>
      </c>
      <c r="B548">
        <v>9.58</v>
      </c>
    </row>
    <row r="549" spans="1:2" x14ac:dyDescent="0.2">
      <c r="A549">
        <v>1285</v>
      </c>
      <c r="B549">
        <v>9.58</v>
      </c>
    </row>
    <row r="550" spans="1:2" x14ac:dyDescent="0.2">
      <c r="A550">
        <v>1280</v>
      </c>
      <c r="B550">
        <v>9.4</v>
      </c>
    </row>
    <row r="551" spans="1:2" x14ac:dyDescent="0.2">
      <c r="A551">
        <v>1275</v>
      </c>
      <c r="B551">
        <v>9.4</v>
      </c>
    </row>
    <row r="552" spans="1:2" x14ac:dyDescent="0.2">
      <c r="A552">
        <v>1270</v>
      </c>
      <c r="B552">
        <v>9.4</v>
      </c>
    </row>
    <row r="553" spans="1:2" x14ac:dyDescent="0.2">
      <c r="A553">
        <v>1265</v>
      </c>
      <c r="B553">
        <v>9.32</v>
      </c>
    </row>
    <row r="554" spans="1:2" x14ac:dyDescent="0.2">
      <c r="A554">
        <v>1260</v>
      </c>
      <c r="B554">
        <v>9.14</v>
      </c>
    </row>
    <row r="555" spans="1:2" x14ac:dyDescent="0.2">
      <c r="A555">
        <v>1255</v>
      </c>
      <c r="B555">
        <v>8.8800000000000008</v>
      </c>
    </row>
    <row r="556" spans="1:2" x14ac:dyDescent="0.2">
      <c r="A556">
        <v>1250</v>
      </c>
      <c r="B556">
        <v>9.14</v>
      </c>
    </row>
    <row r="557" spans="1:2" x14ac:dyDescent="0.2">
      <c r="A557">
        <v>1245</v>
      </c>
      <c r="B557">
        <v>8.7899999999999991</v>
      </c>
    </row>
    <row r="558" spans="1:2" x14ac:dyDescent="0.2">
      <c r="A558">
        <v>1240</v>
      </c>
      <c r="B558">
        <v>8.9600000000000009</v>
      </c>
    </row>
    <row r="559" spans="1:2" x14ac:dyDescent="0.2">
      <c r="A559">
        <v>1235</v>
      </c>
      <c r="B559">
        <v>9.0500000000000007</v>
      </c>
    </row>
    <row r="560" spans="1:2" x14ac:dyDescent="0.2">
      <c r="A560">
        <v>1230</v>
      </c>
      <c r="B560">
        <v>9.0500000000000007</v>
      </c>
    </row>
    <row r="561" spans="1:2" x14ac:dyDescent="0.2">
      <c r="A561">
        <v>1225</v>
      </c>
      <c r="B561">
        <v>8.9600000000000009</v>
      </c>
    </row>
    <row r="562" spans="1:2" x14ac:dyDescent="0.2">
      <c r="A562">
        <v>1220</v>
      </c>
      <c r="B562">
        <v>8.9600000000000009</v>
      </c>
    </row>
    <row r="563" spans="1:2" x14ac:dyDescent="0.2">
      <c r="A563">
        <v>1215</v>
      </c>
      <c r="B563">
        <v>8.8800000000000008</v>
      </c>
    </row>
    <row r="564" spans="1:2" x14ac:dyDescent="0.2">
      <c r="A564">
        <v>1210</v>
      </c>
      <c r="B564">
        <v>8.6999999999999993</v>
      </c>
    </row>
    <row r="565" spans="1:2" x14ac:dyDescent="0.2">
      <c r="A565">
        <v>1205</v>
      </c>
      <c r="B565">
        <v>8.6999999999999993</v>
      </c>
    </row>
    <row r="566" spans="1:2" x14ac:dyDescent="0.2">
      <c r="A566">
        <v>1200</v>
      </c>
      <c r="B566">
        <v>8.44</v>
      </c>
    </row>
    <row r="567" spans="1:2" x14ac:dyDescent="0.2">
      <c r="A567">
        <v>1195</v>
      </c>
      <c r="B567">
        <v>8.44</v>
      </c>
    </row>
    <row r="568" spans="1:2" x14ac:dyDescent="0.2">
      <c r="A568">
        <v>1190</v>
      </c>
      <c r="B568">
        <v>8.44</v>
      </c>
    </row>
    <row r="569" spans="1:2" x14ac:dyDescent="0.2">
      <c r="A569">
        <v>1185</v>
      </c>
      <c r="B569">
        <v>8.44</v>
      </c>
    </row>
    <row r="570" spans="1:2" x14ac:dyDescent="0.2">
      <c r="A570">
        <v>1180</v>
      </c>
      <c r="B570">
        <v>8.5299999999999994</v>
      </c>
    </row>
    <row r="571" spans="1:2" x14ac:dyDescent="0.2">
      <c r="A571">
        <v>1175</v>
      </c>
      <c r="B571">
        <v>8.17</v>
      </c>
    </row>
    <row r="572" spans="1:2" x14ac:dyDescent="0.2">
      <c r="A572">
        <v>1170</v>
      </c>
      <c r="B572">
        <v>8</v>
      </c>
    </row>
    <row r="573" spans="1:2" x14ac:dyDescent="0.2">
      <c r="A573">
        <v>1165</v>
      </c>
      <c r="B573">
        <v>8.09</v>
      </c>
    </row>
    <row r="574" spans="1:2" x14ac:dyDescent="0.2">
      <c r="A574">
        <v>1160</v>
      </c>
      <c r="B574">
        <v>8.26</v>
      </c>
    </row>
    <row r="575" spans="1:2" x14ac:dyDescent="0.2">
      <c r="A575">
        <v>1155</v>
      </c>
      <c r="B575">
        <v>7.91</v>
      </c>
    </row>
    <row r="576" spans="1:2" x14ac:dyDescent="0.2">
      <c r="A576">
        <v>1150</v>
      </c>
      <c r="B576">
        <v>8.09</v>
      </c>
    </row>
    <row r="577" spans="1:2" x14ac:dyDescent="0.2">
      <c r="A577">
        <v>1145</v>
      </c>
      <c r="B577">
        <v>8.09</v>
      </c>
    </row>
    <row r="578" spans="1:2" x14ac:dyDescent="0.2">
      <c r="A578">
        <v>1140</v>
      </c>
      <c r="B578">
        <v>8.09</v>
      </c>
    </row>
    <row r="579" spans="1:2" x14ac:dyDescent="0.2">
      <c r="A579">
        <v>1135</v>
      </c>
      <c r="B579">
        <v>7.73</v>
      </c>
    </row>
    <row r="580" spans="1:2" x14ac:dyDescent="0.2">
      <c r="A580">
        <v>1130</v>
      </c>
      <c r="B580">
        <v>7.82</v>
      </c>
    </row>
    <row r="581" spans="1:2" x14ac:dyDescent="0.2">
      <c r="A581">
        <v>1125</v>
      </c>
      <c r="B581">
        <v>7.73</v>
      </c>
    </row>
    <row r="582" spans="1:2" x14ac:dyDescent="0.2">
      <c r="A582">
        <v>1120</v>
      </c>
      <c r="B582">
        <v>7.65</v>
      </c>
    </row>
    <row r="583" spans="1:2" x14ac:dyDescent="0.2">
      <c r="A583">
        <v>1115</v>
      </c>
      <c r="B583">
        <v>7.56</v>
      </c>
    </row>
    <row r="584" spans="1:2" x14ac:dyDescent="0.2">
      <c r="A584">
        <v>1110</v>
      </c>
      <c r="B584">
        <v>7.73</v>
      </c>
    </row>
    <row r="585" spans="1:2" x14ac:dyDescent="0.2">
      <c r="A585">
        <v>1105</v>
      </c>
      <c r="B585">
        <v>7.73</v>
      </c>
    </row>
    <row r="586" spans="1:2" x14ac:dyDescent="0.2">
      <c r="A586">
        <v>1100</v>
      </c>
      <c r="B586">
        <v>7.73</v>
      </c>
    </row>
    <row r="587" spans="1:2" x14ac:dyDescent="0.2">
      <c r="A587">
        <v>1095</v>
      </c>
      <c r="B587">
        <v>7.56</v>
      </c>
    </row>
    <row r="588" spans="1:2" x14ac:dyDescent="0.2">
      <c r="A588">
        <v>1090</v>
      </c>
      <c r="B588">
        <v>7.56</v>
      </c>
    </row>
    <row r="589" spans="1:2" x14ac:dyDescent="0.2">
      <c r="A589">
        <v>1085</v>
      </c>
      <c r="B589">
        <v>7.73</v>
      </c>
    </row>
    <row r="590" spans="1:2" x14ac:dyDescent="0.2">
      <c r="A590">
        <v>1080</v>
      </c>
      <c r="B590">
        <v>7.29</v>
      </c>
    </row>
    <row r="591" spans="1:2" x14ac:dyDescent="0.2">
      <c r="A591">
        <v>1075</v>
      </c>
      <c r="B591">
        <v>7.38</v>
      </c>
    </row>
    <row r="592" spans="1:2" x14ac:dyDescent="0.2">
      <c r="A592">
        <v>1070</v>
      </c>
      <c r="B592">
        <v>7.47</v>
      </c>
    </row>
    <row r="593" spans="1:2" x14ac:dyDescent="0.2">
      <c r="A593">
        <v>1065</v>
      </c>
      <c r="B593">
        <v>7.47</v>
      </c>
    </row>
    <row r="594" spans="1:2" x14ac:dyDescent="0.2">
      <c r="A594">
        <v>1060</v>
      </c>
      <c r="B594">
        <v>7.21</v>
      </c>
    </row>
    <row r="595" spans="1:2" x14ac:dyDescent="0.2">
      <c r="A595">
        <v>1055</v>
      </c>
      <c r="B595">
        <v>7.21</v>
      </c>
    </row>
    <row r="596" spans="1:2" x14ac:dyDescent="0.2">
      <c r="A596">
        <v>1050</v>
      </c>
      <c r="B596">
        <v>7.38</v>
      </c>
    </row>
    <row r="597" spans="1:2" x14ac:dyDescent="0.2">
      <c r="A597">
        <v>1045</v>
      </c>
      <c r="B597">
        <v>7.38</v>
      </c>
    </row>
    <row r="598" spans="1:2" x14ac:dyDescent="0.2">
      <c r="A598">
        <v>1040</v>
      </c>
      <c r="B598">
        <v>7.29</v>
      </c>
    </row>
    <row r="599" spans="1:2" x14ac:dyDescent="0.2">
      <c r="A599">
        <v>1035</v>
      </c>
      <c r="B599">
        <v>7.12</v>
      </c>
    </row>
    <row r="600" spans="1:2" x14ac:dyDescent="0.2">
      <c r="A600">
        <v>1030</v>
      </c>
      <c r="B600">
        <v>7.21</v>
      </c>
    </row>
    <row r="601" spans="1:2" x14ac:dyDescent="0.2">
      <c r="A601">
        <v>1025</v>
      </c>
      <c r="B601">
        <v>6.94</v>
      </c>
    </row>
    <row r="602" spans="1:2" x14ac:dyDescent="0.2">
      <c r="A602">
        <v>1020</v>
      </c>
      <c r="B602">
        <v>6.94</v>
      </c>
    </row>
    <row r="603" spans="1:2" x14ac:dyDescent="0.2">
      <c r="A603">
        <v>1015</v>
      </c>
      <c r="B603">
        <v>7.03</v>
      </c>
    </row>
    <row r="604" spans="1:2" x14ac:dyDescent="0.2">
      <c r="A604">
        <v>1010</v>
      </c>
      <c r="B604">
        <v>7.03</v>
      </c>
    </row>
    <row r="605" spans="1:2" x14ac:dyDescent="0.2">
      <c r="A605">
        <v>1005</v>
      </c>
      <c r="B605">
        <v>6.94</v>
      </c>
    </row>
    <row r="606" spans="1:2" x14ac:dyDescent="0.2">
      <c r="A606">
        <v>1000</v>
      </c>
      <c r="B606">
        <v>6.86</v>
      </c>
    </row>
    <row r="607" spans="1:2" x14ac:dyDescent="0.2">
      <c r="A607">
        <v>995</v>
      </c>
      <c r="B607">
        <v>6.77</v>
      </c>
    </row>
    <row r="608" spans="1:2" x14ac:dyDescent="0.2">
      <c r="A608">
        <v>990</v>
      </c>
      <c r="B608">
        <v>6.68</v>
      </c>
    </row>
    <row r="609" spans="1:2" x14ac:dyDescent="0.2">
      <c r="A609">
        <v>985</v>
      </c>
      <c r="B609">
        <v>6.68</v>
      </c>
    </row>
    <row r="610" spans="1:2" x14ac:dyDescent="0.2">
      <c r="A610">
        <v>980</v>
      </c>
      <c r="B610">
        <v>6.5</v>
      </c>
    </row>
    <row r="611" spans="1:2" x14ac:dyDescent="0.2">
      <c r="A611">
        <v>975</v>
      </c>
      <c r="B611">
        <v>6.59</v>
      </c>
    </row>
    <row r="612" spans="1:2" x14ac:dyDescent="0.2">
      <c r="A612">
        <v>970</v>
      </c>
      <c r="B612">
        <v>6.5</v>
      </c>
    </row>
    <row r="613" spans="1:2" x14ac:dyDescent="0.2">
      <c r="A613">
        <v>965</v>
      </c>
      <c r="B613">
        <v>6.5</v>
      </c>
    </row>
    <row r="614" spans="1:2" x14ac:dyDescent="0.2">
      <c r="A614">
        <v>960</v>
      </c>
      <c r="B614">
        <v>6.5</v>
      </c>
    </row>
    <row r="615" spans="1:2" x14ac:dyDescent="0.2">
      <c r="A615">
        <v>955</v>
      </c>
      <c r="B615">
        <v>6.68</v>
      </c>
    </row>
    <row r="616" spans="1:2" x14ac:dyDescent="0.2">
      <c r="A616">
        <v>950</v>
      </c>
      <c r="B616">
        <v>6.5</v>
      </c>
    </row>
    <row r="617" spans="1:2" x14ac:dyDescent="0.2">
      <c r="A617">
        <v>945</v>
      </c>
      <c r="B617">
        <v>6.5</v>
      </c>
    </row>
    <row r="618" spans="1:2" x14ac:dyDescent="0.2">
      <c r="A618">
        <v>940</v>
      </c>
      <c r="B618">
        <v>6.42</v>
      </c>
    </row>
    <row r="619" spans="1:2" x14ac:dyDescent="0.2">
      <c r="A619">
        <v>935</v>
      </c>
      <c r="B619">
        <v>6.5</v>
      </c>
    </row>
    <row r="620" spans="1:2" x14ac:dyDescent="0.2">
      <c r="A620">
        <v>930</v>
      </c>
      <c r="B620">
        <v>6.42</v>
      </c>
    </row>
    <row r="621" spans="1:2" x14ac:dyDescent="0.2">
      <c r="A621">
        <v>925</v>
      </c>
      <c r="B621">
        <v>6.24</v>
      </c>
    </row>
    <row r="622" spans="1:2" x14ac:dyDescent="0.2">
      <c r="A622">
        <v>920</v>
      </c>
      <c r="B622">
        <v>5.98</v>
      </c>
    </row>
    <row r="623" spans="1:2" x14ac:dyDescent="0.2">
      <c r="A623">
        <v>915</v>
      </c>
      <c r="B623">
        <v>6.06</v>
      </c>
    </row>
    <row r="624" spans="1:2" x14ac:dyDescent="0.2">
      <c r="A624">
        <v>910</v>
      </c>
      <c r="B624">
        <v>6.24</v>
      </c>
    </row>
    <row r="625" spans="1:2" x14ac:dyDescent="0.2">
      <c r="A625">
        <v>905</v>
      </c>
      <c r="B625">
        <v>6.33</v>
      </c>
    </row>
    <row r="626" spans="1:2" x14ac:dyDescent="0.2">
      <c r="A626">
        <v>900</v>
      </c>
      <c r="B626">
        <v>6.33</v>
      </c>
    </row>
    <row r="627" spans="1:2" x14ac:dyDescent="0.2">
      <c r="A627">
        <v>895</v>
      </c>
      <c r="B627">
        <v>6.5</v>
      </c>
    </row>
    <row r="628" spans="1:2" x14ac:dyDescent="0.2">
      <c r="A628">
        <v>890</v>
      </c>
      <c r="B628">
        <v>6.33</v>
      </c>
    </row>
    <row r="629" spans="1:2" x14ac:dyDescent="0.2">
      <c r="A629">
        <v>885</v>
      </c>
      <c r="B629">
        <v>6.24</v>
      </c>
    </row>
    <row r="630" spans="1:2" x14ac:dyDescent="0.2">
      <c r="A630">
        <v>880</v>
      </c>
      <c r="B630">
        <v>6.24</v>
      </c>
    </row>
    <row r="631" spans="1:2" x14ac:dyDescent="0.2">
      <c r="A631">
        <v>875</v>
      </c>
      <c r="B631">
        <v>6.24</v>
      </c>
    </row>
    <row r="632" spans="1:2" x14ac:dyDescent="0.2">
      <c r="A632">
        <v>870</v>
      </c>
      <c r="B632">
        <v>6.24</v>
      </c>
    </row>
    <row r="633" spans="1:2" x14ac:dyDescent="0.2">
      <c r="A633">
        <v>865</v>
      </c>
      <c r="B633">
        <v>6.24</v>
      </c>
    </row>
    <row r="634" spans="1:2" x14ac:dyDescent="0.2">
      <c r="A634">
        <v>860</v>
      </c>
      <c r="B634">
        <v>5.98</v>
      </c>
    </row>
    <row r="635" spans="1:2" x14ac:dyDescent="0.2">
      <c r="A635">
        <v>855</v>
      </c>
      <c r="B635">
        <v>6.06</v>
      </c>
    </row>
    <row r="636" spans="1:2" x14ac:dyDescent="0.2">
      <c r="A636">
        <v>850</v>
      </c>
      <c r="B636">
        <v>5.98</v>
      </c>
    </row>
    <row r="637" spans="1:2" x14ac:dyDescent="0.2">
      <c r="A637">
        <v>845</v>
      </c>
      <c r="B637">
        <v>5.89</v>
      </c>
    </row>
    <row r="638" spans="1:2" x14ac:dyDescent="0.2">
      <c r="A638">
        <v>840</v>
      </c>
      <c r="B638">
        <v>5.62</v>
      </c>
    </row>
    <row r="639" spans="1:2" x14ac:dyDescent="0.2">
      <c r="A639">
        <v>835</v>
      </c>
      <c r="B639">
        <v>5.89</v>
      </c>
    </row>
    <row r="640" spans="1:2" x14ac:dyDescent="0.2">
      <c r="A640">
        <v>830</v>
      </c>
      <c r="B640">
        <v>5.89</v>
      </c>
    </row>
    <row r="641" spans="1:2" x14ac:dyDescent="0.2">
      <c r="A641">
        <v>825</v>
      </c>
      <c r="B641">
        <v>5.62</v>
      </c>
    </row>
    <row r="642" spans="1:2" x14ac:dyDescent="0.2">
      <c r="A642">
        <v>820</v>
      </c>
      <c r="B642">
        <v>5.62</v>
      </c>
    </row>
    <row r="643" spans="1:2" x14ac:dyDescent="0.2">
      <c r="A643">
        <v>815</v>
      </c>
      <c r="B643">
        <v>5.62</v>
      </c>
    </row>
    <row r="644" spans="1:2" x14ac:dyDescent="0.2">
      <c r="A644">
        <v>810</v>
      </c>
      <c r="B644">
        <v>5.62</v>
      </c>
    </row>
    <row r="645" spans="1:2" x14ac:dyDescent="0.2">
      <c r="A645">
        <v>805</v>
      </c>
      <c r="B645">
        <v>5.36</v>
      </c>
    </row>
    <row r="646" spans="1:2" x14ac:dyDescent="0.2">
      <c r="A646">
        <v>800</v>
      </c>
      <c r="B646">
        <v>5.36</v>
      </c>
    </row>
    <row r="647" spans="1:2" x14ac:dyDescent="0.2">
      <c r="A647">
        <v>795</v>
      </c>
      <c r="B647">
        <v>5.36</v>
      </c>
    </row>
    <row r="648" spans="1:2" x14ac:dyDescent="0.2">
      <c r="A648">
        <v>790</v>
      </c>
      <c r="B648">
        <v>5.54</v>
      </c>
    </row>
    <row r="649" spans="1:2" x14ac:dyDescent="0.2">
      <c r="A649">
        <v>785</v>
      </c>
      <c r="B649">
        <v>5.54</v>
      </c>
    </row>
    <row r="650" spans="1:2" x14ac:dyDescent="0.2">
      <c r="A650">
        <v>780</v>
      </c>
      <c r="B650">
        <v>5.54</v>
      </c>
    </row>
    <row r="651" spans="1:2" x14ac:dyDescent="0.2">
      <c r="A651">
        <v>775</v>
      </c>
      <c r="B651">
        <v>5.36</v>
      </c>
    </row>
    <row r="652" spans="1:2" x14ac:dyDescent="0.2">
      <c r="A652">
        <v>770</v>
      </c>
      <c r="B652">
        <v>5.27</v>
      </c>
    </row>
    <row r="653" spans="1:2" x14ac:dyDescent="0.2">
      <c r="A653">
        <v>765</v>
      </c>
      <c r="B653">
        <v>5.27</v>
      </c>
    </row>
    <row r="654" spans="1:2" x14ac:dyDescent="0.2">
      <c r="A654">
        <v>760</v>
      </c>
      <c r="B654">
        <v>5.01</v>
      </c>
    </row>
    <row r="655" spans="1:2" x14ac:dyDescent="0.2">
      <c r="A655">
        <v>755</v>
      </c>
      <c r="B655">
        <v>4.92</v>
      </c>
    </row>
    <row r="656" spans="1:2" x14ac:dyDescent="0.2">
      <c r="A656">
        <v>750</v>
      </c>
      <c r="B656">
        <v>5.27</v>
      </c>
    </row>
    <row r="657" spans="1:2" x14ac:dyDescent="0.2">
      <c r="A657">
        <v>745</v>
      </c>
      <c r="B657">
        <v>5.19</v>
      </c>
    </row>
    <row r="658" spans="1:2" x14ac:dyDescent="0.2">
      <c r="A658">
        <v>740</v>
      </c>
      <c r="B658">
        <v>5.0999999999999996</v>
      </c>
    </row>
    <row r="659" spans="1:2" x14ac:dyDescent="0.2">
      <c r="A659">
        <v>735</v>
      </c>
      <c r="B659">
        <v>5.01</v>
      </c>
    </row>
    <row r="660" spans="1:2" x14ac:dyDescent="0.2">
      <c r="A660">
        <v>730</v>
      </c>
      <c r="B660">
        <v>4.92</v>
      </c>
    </row>
    <row r="661" spans="1:2" x14ac:dyDescent="0.2">
      <c r="A661">
        <v>725</v>
      </c>
      <c r="B661">
        <v>5.01</v>
      </c>
    </row>
    <row r="662" spans="1:2" x14ac:dyDescent="0.2">
      <c r="A662">
        <v>720</v>
      </c>
      <c r="B662">
        <v>4.83</v>
      </c>
    </row>
    <row r="663" spans="1:2" x14ac:dyDescent="0.2">
      <c r="A663">
        <v>715</v>
      </c>
      <c r="B663">
        <v>4.83</v>
      </c>
    </row>
    <row r="664" spans="1:2" x14ac:dyDescent="0.2">
      <c r="A664">
        <v>710</v>
      </c>
      <c r="B664">
        <v>4.83</v>
      </c>
    </row>
    <row r="665" spans="1:2" x14ac:dyDescent="0.2">
      <c r="A665">
        <v>705</v>
      </c>
      <c r="B665">
        <v>4.75</v>
      </c>
    </row>
    <row r="666" spans="1:2" x14ac:dyDescent="0.2">
      <c r="A666">
        <v>700</v>
      </c>
      <c r="B666">
        <v>4.66</v>
      </c>
    </row>
    <row r="667" spans="1:2" x14ac:dyDescent="0.2">
      <c r="A667">
        <v>695</v>
      </c>
      <c r="B667">
        <v>4.66</v>
      </c>
    </row>
    <row r="668" spans="1:2" x14ac:dyDescent="0.2">
      <c r="A668">
        <v>690</v>
      </c>
      <c r="B668">
        <v>4.75</v>
      </c>
    </row>
    <row r="669" spans="1:2" x14ac:dyDescent="0.2">
      <c r="A669">
        <v>685</v>
      </c>
      <c r="B669">
        <v>4.92</v>
      </c>
    </row>
    <row r="670" spans="1:2" x14ac:dyDescent="0.2">
      <c r="A670">
        <v>680</v>
      </c>
      <c r="B670">
        <v>4.66</v>
      </c>
    </row>
    <row r="671" spans="1:2" x14ac:dyDescent="0.2">
      <c r="A671">
        <v>675</v>
      </c>
      <c r="B671">
        <v>4.66</v>
      </c>
    </row>
    <row r="672" spans="1:2" x14ac:dyDescent="0.2">
      <c r="A672">
        <v>670</v>
      </c>
      <c r="B672">
        <v>4.75</v>
      </c>
    </row>
    <row r="673" spans="1:2" x14ac:dyDescent="0.2">
      <c r="A673">
        <v>665</v>
      </c>
      <c r="B673">
        <v>4.66</v>
      </c>
    </row>
    <row r="674" spans="1:2" x14ac:dyDescent="0.2">
      <c r="A674">
        <v>660</v>
      </c>
      <c r="B674">
        <v>4.3899999999999997</v>
      </c>
    </row>
    <row r="675" spans="1:2" x14ac:dyDescent="0.2">
      <c r="A675">
        <v>655</v>
      </c>
      <c r="B675">
        <v>4.13</v>
      </c>
    </row>
    <row r="676" spans="1:2" x14ac:dyDescent="0.2">
      <c r="A676">
        <v>650</v>
      </c>
      <c r="B676">
        <v>4.3099999999999996</v>
      </c>
    </row>
    <row r="677" spans="1:2" x14ac:dyDescent="0.2">
      <c r="A677">
        <v>645</v>
      </c>
      <c r="B677">
        <v>4.3099999999999996</v>
      </c>
    </row>
    <row r="678" spans="1:2" x14ac:dyDescent="0.2">
      <c r="A678">
        <v>640</v>
      </c>
      <c r="B678">
        <v>4.3099999999999996</v>
      </c>
    </row>
    <row r="679" spans="1:2" x14ac:dyDescent="0.2">
      <c r="A679">
        <v>635</v>
      </c>
      <c r="B679">
        <v>4.13</v>
      </c>
    </row>
    <row r="680" spans="1:2" x14ac:dyDescent="0.2">
      <c r="A680">
        <v>630</v>
      </c>
      <c r="B680">
        <v>4.3099999999999996</v>
      </c>
    </row>
    <row r="681" spans="1:2" x14ac:dyDescent="0.2">
      <c r="A681">
        <v>625</v>
      </c>
      <c r="B681">
        <v>4.22</v>
      </c>
    </row>
    <row r="682" spans="1:2" x14ac:dyDescent="0.2">
      <c r="A682">
        <v>620</v>
      </c>
      <c r="B682">
        <v>3.96</v>
      </c>
    </row>
    <row r="683" spans="1:2" x14ac:dyDescent="0.2">
      <c r="A683">
        <v>615</v>
      </c>
      <c r="B683">
        <v>4.04</v>
      </c>
    </row>
    <row r="684" spans="1:2" x14ac:dyDescent="0.2">
      <c r="A684">
        <v>610</v>
      </c>
      <c r="B684">
        <v>4.04</v>
      </c>
    </row>
    <row r="685" spans="1:2" x14ac:dyDescent="0.2">
      <c r="A685">
        <v>605</v>
      </c>
      <c r="B685">
        <v>4.3099999999999996</v>
      </c>
    </row>
    <row r="686" spans="1:2" x14ac:dyDescent="0.2">
      <c r="A686">
        <v>600</v>
      </c>
      <c r="B686">
        <v>4.04</v>
      </c>
    </row>
    <row r="687" spans="1:2" x14ac:dyDescent="0.2">
      <c r="A687">
        <v>595</v>
      </c>
      <c r="B687">
        <v>4.04</v>
      </c>
    </row>
    <row r="688" spans="1:2" x14ac:dyDescent="0.2">
      <c r="A688">
        <v>590</v>
      </c>
      <c r="B688">
        <v>4.04</v>
      </c>
    </row>
    <row r="689" spans="1:2" x14ac:dyDescent="0.2">
      <c r="A689">
        <v>585</v>
      </c>
      <c r="B689">
        <v>3.96</v>
      </c>
    </row>
    <row r="690" spans="1:2" x14ac:dyDescent="0.2">
      <c r="A690">
        <v>580</v>
      </c>
      <c r="B690">
        <v>3.69</v>
      </c>
    </row>
    <row r="691" spans="1:2" x14ac:dyDescent="0.2">
      <c r="A691">
        <v>575</v>
      </c>
      <c r="B691">
        <v>3.69</v>
      </c>
    </row>
    <row r="692" spans="1:2" x14ac:dyDescent="0.2">
      <c r="A692">
        <v>570</v>
      </c>
      <c r="B692">
        <v>3.52</v>
      </c>
    </row>
    <row r="693" spans="1:2" x14ac:dyDescent="0.2">
      <c r="A693">
        <v>565</v>
      </c>
      <c r="B693">
        <v>3.52</v>
      </c>
    </row>
    <row r="694" spans="1:2" x14ac:dyDescent="0.2">
      <c r="A694">
        <v>560</v>
      </c>
      <c r="B694">
        <v>3.34</v>
      </c>
    </row>
    <row r="695" spans="1:2" x14ac:dyDescent="0.2">
      <c r="A695">
        <v>555</v>
      </c>
      <c r="B695">
        <v>3.52</v>
      </c>
    </row>
    <row r="696" spans="1:2" x14ac:dyDescent="0.2">
      <c r="A696">
        <v>550</v>
      </c>
      <c r="B696">
        <v>3.16</v>
      </c>
    </row>
    <row r="697" spans="1:2" x14ac:dyDescent="0.2">
      <c r="A697">
        <v>545</v>
      </c>
      <c r="B697">
        <v>3.43</v>
      </c>
    </row>
    <row r="698" spans="1:2" x14ac:dyDescent="0.2">
      <c r="A698">
        <v>540</v>
      </c>
      <c r="B698">
        <v>3.16</v>
      </c>
    </row>
    <row r="699" spans="1:2" x14ac:dyDescent="0.2">
      <c r="A699">
        <v>535</v>
      </c>
      <c r="B699">
        <v>3.34</v>
      </c>
    </row>
    <row r="700" spans="1:2" x14ac:dyDescent="0.2">
      <c r="A700">
        <v>530</v>
      </c>
      <c r="B700">
        <v>3.43</v>
      </c>
    </row>
    <row r="701" spans="1:2" x14ac:dyDescent="0.2">
      <c r="A701">
        <v>525</v>
      </c>
      <c r="B701">
        <v>3.16</v>
      </c>
    </row>
    <row r="702" spans="1:2" x14ac:dyDescent="0.2">
      <c r="A702">
        <v>520</v>
      </c>
      <c r="B702">
        <v>3.43</v>
      </c>
    </row>
    <row r="703" spans="1:2" x14ac:dyDescent="0.2">
      <c r="A703">
        <v>515</v>
      </c>
      <c r="B703">
        <v>3.08</v>
      </c>
    </row>
    <row r="704" spans="1:2" x14ac:dyDescent="0.2">
      <c r="A704">
        <v>510</v>
      </c>
      <c r="B704">
        <v>2.9</v>
      </c>
    </row>
    <row r="705" spans="1:2" x14ac:dyDescent="0.2">
      <c r="A705">
        <v>505</v>
      </c>
      <c r="B705">
        <v>3.08</v>
      </c>
    </row>
    <row r="706" spans="1:2" x14ac:dyDescent="0.2">
      <c r="A706">
        <v>500</v>
      </c>
      <c r="B706">
        <v>2.9</v>
      </c>
    </row>
    <row r="707" spans="1:2" x14ac:dyDescent="0.2">
      <c r="A707">
        <v>495</v>
      </c>
      <c r="B707">
        <v>3.08</v>
      </c>
    </row>
    <row r="708" spans="1:2" x14ac:dyDescent="0.2">
      <c r="A708">
        <v>490</v>
      </c>
      <c r="B708">
        <v>2.99</v>
      </c>
    </row>
    <row r="709" spans="1:2" x14ac:dyDescent="0.2">
      <c r="A709">
        <v>485</v>
      </c>
      <c r="B709">
        <v>3.08</v>
      </c>
    </row>
    <row r="710" spans="1:2" x14ac:dyDescent="0.2">
      <c r="A710">
        <v>480</v>
      </c>
      <c r="B710">
        <v>2.99</v>
      </c>
    </row>
    <row r="711" spans="1:2" x14ac:dyDescent="0.2">
      <c r="A711">
        <v>475</v>
      </c>
      <c r="B711">
        <v>2.9</v>
      </c>
    </row>
    <row r="712" spans="1:2" x14ac:dyDescent="0.2">
      <c r="A712">
        <v>470</v>
      </c>
      <c r="B712">
        <v>3.08</v>
      </c>
    </row>
    <row r="713" spans="1:2" x14ac:dyDescent="0.2">
      <c r="A713">
        <v>465</v>
      </c>
      <c r="B713">
        <v>3.08</v>
      </c>
    </row>
    <row r="714" spans="1:2" x14ac:dyDescent="0.2">
      <c r="A714">
        <v>460</v>
      </c>
      <c r="B714">
        <v>2.99</v>
      </c>
    </row>
    <row r="715" spans="1:2" x14ac:dyDescent="0.2">
      <c r="A715">
        <v>455</v>
      </c>
      <c r="B715">
        <v>2.9</v>
      </c>
    </row>
    <row r="716" spans="1:2" x14ac:dyDescent="0.2">
      <c r="A716">
        <v>450</v>
      </c>
      <c r="B716">
        <v>2.81</v>
      </c>
    </row>
    <row r="717" spans="1:2" x14ac:dyDescent="0.2">
      <c r="A717">
        <v>445</v>
      </c>
      <c r="B717">
        <v>2.72</v>
      </c>
    </row>
    <row r="718" spans="1:2" x14ac:dyDescent="0.2">
      <c r="A718">
        <v>440</v>
      </c>
      <c r="B718">
        <v>2.81</v>
      </c>
    </row>
    <row r="719" spans="1:2" x14ac:dyDescent="0.2">
      <c r="A719">
        <v>435</v>
      </c>
      <c r="B719">
        <v>2.46</v>
      </c>
    </row>
    <row r="720" spans="1:2" x14ac:dyDescent="0.2">
      <c r="A720">
        <v>430</v>
      </c>
      <c r="B720">
        <v>2.46</v>
      </c>
    </row>
    <row r="721" spans="1:2" x14ac:dyDescent="0.2">
      <c r="A721">
        <v>425</v>
      </c>
      <c r="B721">
        <v>2.37</v>
      </c>
    </row>
    <row r="722" spans="1:2" x14ac:dyDescent="0.2">
      <c r="A722">
        <v>420</v>
      </c>
      <c r="B722">
        <v>2.29</v>
      </c>
    </row>
    <row r="723" spans="1:2" x14ac:dyDescent="0.2">
      <c r="A723">
        <v>415</v>
      </c>
      <c r="B723">
        <v>2.37</v>
      </c>
    </row>
    <row r="724" spans="1:2" x14ac:dyDescent="0.2">
      <c r="A724">
        <v>410</v>
      </c>
      <c r="B724">
        <v>2.46</v>
      </c>
    </row>
    <row r="725" spans="1:2" x14ac:dyDescent="0.2">
      <c r="A725">
        <v>405</v>
      </c>
      <c r="B725">
        <v>2.29</v>
      </c>
    </row>
    <row r="726" spans="1:2" x14ac:dyDescent="0.2">
      <c r="A726">
        <v>400</v>
      </c>
      <c r="B726">
        <v>2.46</v>
      </c>
    </row>
    <row r="727" spans="1:2" x14ac:dyDescent="0.2">
      <c r="A727">
        <v>395</v>
      </c>
      <c r="B727">
        <v>2.37</v>
      </c>
    </row>
    <row r="728" spans="1:2" x14ac:dyDescent="0.2">
      <c r="A728">
        <v>390</v>
      </c>
      <c r="B728">
        <v>2.37</v>
      </c>
    </row>
    <row r="729" spans="1:2" x14ac:dyDescent="0.2">
      <c r="A729">
        <v>385</v>
      </c>
      <c r="B729">
        <v>2.29</v>
      </c>
    </row>
    <row r="730" spans="1:2" x14ac:dyDescent="0.2">
      <c r="A730">
        <v>380</v>
      </c>
      <c r="B730">
        <v>2.29</v>
      </c>
    </row>
    <row r="731" spans="1:2" x14ac:dyDescent="0.2">
      <c r="A731">
        <v>375</v>
      </c>
      <c r="B731">
        <v>2.11</v>
      </c>
    </row>
    <row r="732" spans="1:2" x14ac:dyDescent="0.2">
      <c r="A732">
        <v>370</v>
      </c>
      <c r="B732">
        <v>1.93</v>
      </c>
    </row>
    <row r="733" spans="1:2" x14ac:dyDescent="0.2">
      <c r="A733">
        <v>365</v>
      </c>
      <c r="B733">
        <v>2.2000000000000002</v>
      </c>
    </row>
    <row r="734" spans="1:2" x14ac:dyDescent="0.2">
      <c r="A734">
        <v>360</v>
      </c>
      <c r="B734">
        <v>1.85</v>
      </c>
    </row>
    <row r="735" spans="1:2" x14ac:dyDescent="0.2">
      <c r="A735">
        <v>355</v>
      </c>
      <c r="B735">
        <v>1.85</v>
      </c>
    </row>
    <row r="736" spans="1:2" x14ac:dyDescent="0.2">
      <c r="A736">
        <v>350</v>
      </c>
      <c r="B736">
        <v>1.85</v>
      </c>
    </row>
    <row r="737" spans="1:2" x14ac:dyDescent="0.2">
      <c r="A737">
        <v>345</v>
      </c>
      <c r="B737">
        <v>1.67</v>
      </c>
    </row>
    <row r="738" spans="1:2" x14ac:dyDescent="0.2">
      <c r="A738">
        <v>340</v>
      </c>
      <c r="B738">
        <v>1.85</v>
      </c>
    </row>
    <row r="739" spans="1:2" x14ac:dyDescent="0.2">
      <c r="A739">
        <v>335</v>
      </c>
      <c r="B739">
        <v>1.67</v>
      </c>
    </row>
    <row r="740" spans="1:2" x14ac:dyDescent="0.2">
      <c r="A740">
        <v>330</v>
      </c>
      <c r="B740">
        <v>1.85</v>
      </c>
    </row>
    <row r="741" spans="1:2" x14ac:dyDescent="0.2">
      <c r="A741">
        <v>325</v>
      </c>
      <c r="B741">
        <v>1.67</v>
      </c>
    </row>
    <row r="742" spans="1:2" x14ac:dyDescent="0.2">
      <c r="A742">
        <v>320</v>
      </c>
      <c r="B742">
        <v>1.85</v>
      </c>
    </row>
    <row r="743" spans="1:2" x14ac:dyDescent="0.2">
      <c r="A743">
        <v>315</v>
      </c>
      <c r="B743">
        <v>1.85</v>
      </c>
    </row>
    <row r="744" spans="1:2" x14ac:dyDescent="0.2">
      <c r="A744">
        <v>310</v>
      </c>
      <c r="B744">
        <v>1.67</v>
      </c>
    </row>
    <row r="745" spans="1:2" x14ac:dyDescent="0.2">
      <c r="A745">
        <v>305</v>
      </c>
      <c r="B745">
        <v>1.67</v>
      </c>
    </row>
    <row r="746" spans="1:2" x14ac:dyDescent="0.2">
      <c r="A746">
        <v>300</v>
      </c>
      <c r="B746">
        <v>1.23</v>
      </c>
    </row>
    <row r="747" spans="1:2" x14ac:dyDescent="0.2">
      <c r="A747">
        <v>295</v>
      </c>
      <c r="B747">
        <v>1.67</v>
      </c>
    </row>
    <row r="748" spans="1:2" x14ac:dyDescent="0.2">
      <c r="A748">
        <v>290</v>
      </c>
      <c r="B748">
        <v>1.58</v>
      </c>
    </row>
    <row r="749" spans="1:2" x14ac:dyDescent="0.2">
      <c r="A749">
        <v>285</v>
      </c>
      <c r="B749">
        <v>1.58</v>
      </c>
    </row>
    <row r="750" spans="1:2" x14ac:dyDescent="0.2">
      <c r="A750">
        <v>280</v>
      </c>
      <c r="B750">
        <v>1.58</v>
      </c>
    </row>
    <row r="751" spans="1:2" x14ac:dyDescent="0.2">
      <c r="A751">
        <v>275</v>
      </c>
      <c r="B751">
        <v>1.32</v>
      </c>
    </row>
    <row r="752" spans="1:2" x14ac:dyDescent="0.2">
      <c r="A752">
        <v>270</v>
      </c>
      <c r="B752">
        <v>1.23</v>
      </c>
    </row>
    <row r="753" spans="1:2" x14ac:dyDescent="0.2">
      <c r="A753">
        <v>265</v>
      </c>
      <c r="B753">
        <v>1.58</v>
      </c>
    </row>
    <row r="754" spans="1:2" x14ac:dyDescent="0.2">
      <c r="A754">
        <v>260</v>
      </c>
      <c r="B754">
        <v>1.32</v>
      </c>
    </row>
    <row r="755" spans="1:2" x14ac:dyDescent="0.2">
      <c r="A755">
        <v>255</v>
      </c>
      <c r="B755">
        <v>1.41</v>
      </c>
    </row>
    <row r="756" spans="1:2" x14ac:dyDescent="0.2">
      <c r="A756">
        <v>250</v>
      </c>
      <c r="B756">
        <v>1.1399999999999999</v>
      </c>
    </row>
    <row r="757" spans="1:2" x14ac:dyDescent="0.2">
      <c r="A757">
        <v>245</v>
      </c>
      <c r="B757">
        <v>1.32</v>
      </c>
    </row>
    <row r="758" spans="1:2" x14ac:dyDescent="0.2">
      <c r="A758">
        <v>240</v>
      </c>
      <c r="B758">
        <v>1.05</v>
      </c>
    </row>
    <row r="759" spans="1:2" x14ac:dyDescent="0.2">
      <c r="A759">
        <v>235</v>
      </c>
      <c r="B759">
        <v>1.23</v>
      </c>
    </row>
    <row r="760" spans="1:2" x14ac:dyDescent="0.2">
      <c r="A760">
        <v>230</v>
      </c>
      <c r="B760">
        <v>1.1399999999999999</v>
      </c>
    </row>
    <row r="761" spans="1:2" x14ac:dyDescent="0.2">
      <c r="A761">
        <v>225</v>
      </c>
      <c r="B761">
        <v>1.05</v>
      </c>
    </row>
    <row r="762" spans="1:2" x14ac:dyDescent="0.2">
      <c r="A762">
        <v>220</v>
      </c>
      <c r="B762">
        <v>1.05</v>
      </c>
    </row>
    <row r="763" spans="1:2" x14ac:dyDescent="0.2">
      <c r="A763">
        <v>215</v>
      </c>
      <c r="B763">
        <v>1.1399999999999999</v>
      </c>
    </row>
    <row r="764" spans="1:2" x14ac:dyDescent="0.2">
      <c r="A764">
        <v>210</v>
      </c>
      <c r="B764">
        <v>1.23</v>
      </c>
    </row>
    <row r="765" spans="1:2" x14ac:dyDescent="0.2">
      <c r="A765">
        <v>205</v>
      </c>
      <c r="B765">
        <v>1.05</v>
      </c>
    </row>
    <row r="766" spans="1:2" x14ac:dyDescent="0.2">
      <c r="A766">
        <v>200</v>
      </c>
      <c r="B766">
        <v>1.05</v>
      </c>
    </row>
    <row r="767" spans="1:2" x14ac:dyDescent="0.2">
      <c r="A767">
        <v>195</v>
      </c>
      <c r="B767">
        <v>1.1399999999999999</v>
      </c>
    </row>
    <row r="768" spans="1:2" x14ac:dyDescent="0.2">
      <c r="A768">
        <v>190</v>
      </c>
      <c r="B768">
        <v>0.97</v>
      </c>
    </row>
    <row r="769" spans="1:2" x14ac:dyDescent="0.2">
      <c r="A769">
        <v>185</v>
      </c>
      <c r="B769">
        <v>1.05</v>
      </c>
    </row>
    <row r="770" spans="1:2" x14ac:dyDescent="0.2">
      <c r="A770">
        <v>180</v>
      </c>
      <c r="B770">
        <v>0.79</v>
      </c>
    </row>
    <row r="771" spans="1:2" x14ac:dyDescent="0.2">
      <c r="A771">
        <v>175</v>
      </c>
      <c r="B771">
        <v>0.7</v>
      </c>
    </row>
    <row r="772" spans="1:2" x14ac:dyDescent="0.2">
      <c r="A772">
        <v>170</v>
      </c>
      <c r="B772">
        <v>0.7</v>
      </c>
    </row>
    <row r="773" spans="1:2" x14ac:dyDescent="0.2">
      <c r="A773">
        <v>165</v>
      </c>
      <c r="B773">
        <v>0.79</v>
      </c>
    </row>
    <row r="774" spans="1:2" x14ac:dyDescent="0.2">
      <c r="A774">
        <v>160</v>
      </c>
      <c r="B774">
        <v>0.97</v>
      </c>
    </row>
    <row r="775" spans="1:2" x14ac:dyDescent="0.2">
      <c r="A775">
        <v>155</v>
      </c>
      <c r="B775">
        <v>0.97</v>
      </c>
    </row>
    <row r="776" spans="1:2" x14ac:dyDescent="0.2">
      <c r="A776">
        <v>150</v>
      </c>
      <c r="B776">
        <v>0.44</v>
      </c>
    </row>
    <row r="777" spans="1:2" x14ac:dyDescent="0.2">
      <c r="A777">
        <v>145</v>
      </c>
      <c r="B777">
        <v>0.62</v>
      </c>
    </row>
    <row r="778" spans="1:2" x14ac:dyDescent="0.2">
      <c r="A778">
        <v>140</v>
      </c>
      <c r="B778">
        <v>0.53</v>
      </c>
    </row>
    <row r="779" spans="1:2" x14ac:dyDescent="0.2">
      <c r="A779">
        <v>135</v>
      </c>
      <c r="B779">
        <v>0.53</v>
      </c>
    </row>
    <row r="780" spans="1:2" x14ac:dyDescent="0.2">
      <c r="A780">
        <v>130</v>
      </c>
      <c r="B780">
        <v>0.44</v>
      </c>
    </row>
    <row r="781" spans="1:2" x14ac:dyDescent="0.2">
      <c r="A781">
        <v>125</v>
      </c>
      <c r="B781">
        <v>0.53</v>
      </c>
    </row>
    <row r="782" spans="1:2" x14ac:dyDescent="0.2">
      <c r="A782">
        <v>120</v>
      </c>
      <c r="B782">
        <v>0.35</v>
      </c>
    </row>
    <row r="783" spans="1:2" x14ac:dyDescent="0.2">
      <c r="A783">
        <v>115</v>
      </c>
      <c r="B783">
        <v>0.35</v>
      </c>
    </row>
    <row r="784" spans="1:2" x14ac:dyDescent="0.2">
      <c r="A784">
        <v>110</v>
      </c>
      <c r="B784">
        <v>0.18</v>
      </c>
    </row>
    <row r="785" spans="1:2" x14ac:dyDescent="0.2">
      <c r="A785">
        <v>105</v>
      </c>
      <c r="B785">
        <v>0.09</v>
      </c>
    </row>
    <row r="786" spans="1:2" x14ac:dyDescent="0.2">
      <c r="A786">
        <v>100</v>
      </c>
      <c r="B786">
        <v>0.35</v>
      </c>
    </row>
    <row r="787" spans="1:2" x14ac:dyDescent="0.2">
      <c r="A787">
        <v>95</v>
      </c>
      <c r="B787">
        <v>0.09</v>
      </c>
    </row>
    <row r="788" spans="1:2" x14ac:dyDescent="0.2">
      <c r="A788">
        <v>90</v>
      </c>
      <c r="B788">
        <v>0.09</v>
      </c>
    </row>
    <row r="789" spans="1:2" x14ac:dyDescent="0.2">
      <c r="A789">
        <v>85</v>
      </c>
      <c r="B789">
        <v>0</v>
      </c>
    </row>
    <row r="790" spans="1:2" x14ac:dyDescent="0.2">
      <c r="A790">
        <v>80</v>
      </c>
      <c r="B790">
        <v>0.18</v>
      </c>
    </row>
    <row r="791" spans="1:2" x14ac:dyDescent="0.2">
      <c r="A791">
        <v>75</v>
      </c>
      <c r="B791">
        <v>0.09</v>
      </c>
    </row>
    <row r="792" spans="1:2" x14ac:dyDescent="0.2">
      <c r="A792">
        <v>70</v>
      </c>
      <c r="B792">
        <v>0</v>
      </c>
    </row>
    <row r="793" spans="1:2" x14ac:dyDescent="0.2">
      <c r="A793">
        <v>65</v>
      </c>
      <c r="B793">
        <v>0.09</v>
      </c>
    </row>
    <row r="794" spans="1:2" x14ac:dyDescent="0.2">
      <c r="A794">
        <v>60</v>
      </c>
      <c r="B794">
        <v>0.09</v>
      </c>
    </row>
    <row r="795" spans="1:2" x14ac:dyDescent="0.2">
      <c r="A795">
        <v>55</v>
      </c>
      <c r="B795">
        <v>0</v>
      </c>
    </row>
    <row r="796" spans="1:2" x14ac:dyDescent="0.2">
      <c r="A796">
        <v>50</v>
      </c>
      <c r="B796">
        <v>0</v>
      </c>
    </row>
    <row r="797" spans="1:2" x14ac:dyDescent="0.2">
      <c r="A797">
        <v>45</v>
      </c>
      <c r="B797">
        <v>0</v>
      </c>
    </row>
    <row r="798" spans="1:2" x14ac:dyDescent="0.2">
      <c r="A798">
        <v>40</v>
      </c>
      <c r="B798">
        <v>0.09</v>
      </c>
    </row>
    <row r="799" spans="1:2" x14ac:dyDescent="0.2">
      <c r="A799">
        <v>35</v>
      </c>
      <c r="B799">
        <v>0.09</v>
      </c>
    </row>
    <row r="800" spans="1:2" x14ac:dyDescent="0.2">
      <c r="A800">
        <v>30</v>
      </c>
      <c r="B800">
        <v>0.09</v>
      </c>
    </row>
    <row r="801" spans="1:2" x14ac:dyDescent="0.2">
      <c r="A801">
        <v>25</v>
      </c>
      <c r="B801">
        <v>0</v>
      </c>
    </row>
    <row r="802" spans="1:2" x14ac:dyDescent="0.2">
      <c r="A802">
        <v>20</v>
      </c>
      <c r="B802">
        <v>0.09</v>
      </c>
    </row>
    <row r="803" spans="1:2" x14ac:dyDescent="0.2">
      <c r="A803">
        <v>15</v>
      </c>
      <c r="B803">
        <v>0.09</v>
      </c>
    </row>
    <row r="804" spans="1:2" x14ac:dyDescent="0.2">
      <c r="A804">
        <v>10</v>
      </c>
      <c r="B804">
        <v>-0.18</v>
      </c>
    </row>
    <row r="805" spans="1:2" x14ac:dyDescent="0.2">
      <c r="A805">
        <v>5</v>
      </c>
      <c r="B805">
        <v>-0.53</v>
      </c>
    </row>
    <row r="806" spans="1:2" x14ac:dyDescent="0.2">
      <c r="A806">
        <v>0</v>
      </c>
      <c r="B806">
        <v>-0.26</v>
      </c>
    </row>
    <row r="807" spans="1:2" x14ac:dyDescent="0.2">
      <c r="A807">
        <v>0</v>
      </c>
      <c r="B807">
        <v>-0.26</v>
      </c>
    </row>
    <row r="808" spans="1:2" x14ac:dyDescent="0.2">
      <c r="A808">
        <v>0</v>
      </c>
      <c r="B808">
        <v>-0.26</v>
      </c>
    </row>
    <row r="809" spans="1:2" x14ac:dyDescent="0.2">
      <c r="A809">
        <v>0</v>
      </c>
      <c r="B809">
        <v>-0.26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0</v>
      </c>
      <c r="B812">
        <v>-0.26</v>
      </c>
    </row>
    <row r="813" spans="1:2" x14ac:dyDescent="0.2">
      <c r="A813">
        <v>0</v>
      </c>
      <c r="B813">
        <v>-0.26</v>
      </c>
    </row>
    <row r="814" spans="1:2" x14ac:dyDescent="0.2">
      <c r="A814">
        <v>0</v>
      </c>
      <c r="B814">
        <v>-0.26</v>
      </c>
    </row>
    <row r="815" spans="1:2" x14ac:dyDescent="0.2">
      <c r="A815">
        <v>0</v>
      </c>
      <c r="B815">
        <v>-0.26</v>
      </c>
    </row>
    <row r="816" spans="1:2" x14ac:dyDescent="0.2">
      <c r="A816">
        <v>0</v>
      </c>
      <c r="B816">
        <v>-0.35</v>
      </c>
    </row>
    <row r="817" spans="1:2" x14ac:dyDescent="0.2">
      <c r="A817">
        <v>0</v>
      </c>
      <c r="B817">
        <v>-0.62</v>
      </c>
    </row>
    <row r="818" spans="1:2" x14ac:dyDescent="0.2">
      <c r="A818">
        <v>0</v>
      </c>
      <c r="B818">
        <v>-0.62</v>
      </c>
    </row>
    <row r="819" spans="1:2" x14ac:dyDescent="0.2">
      <c r="A819">
        <v>0</v>
      </c>
      <c r="B819">
        <v>-0.18</v>
      </c>
    </row>
    <row r="820" spans="1:2" x14ac:dyDescent="0.2">
      <c r="A820">
        <v>0</v>
      </c>
      <c r="B820">
        <v>-0.26</v>
      </c>
    </row>
    <row r="821" spans="1:2" x14ac:dyDescent="0.2">
      <c r="A821">
        <v>0</v>
      </c>
      <c r="B821">
        <v>-0.35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13</vt:i4>
      </vt:variant>
    </vt:vector>
  </HeadingPairs>
  <TitlesOfParts>
    <vt:vector size="30" baseType="lpstr">
      <vt:lpstr>Sheet1</vt:lpstr>
      <vt:lpstr>Sheet2</vt:lpstr>
      <vt:lpstr>Sheet3</vt:lpstr>
      <vt:lpstr>Q2</vt:lpstr>
      <vt:lpstr>Q3</vt:lpstr>
      <vt:lpstr>Q1</vt:lpstr>
      <vt:lpstr>Sheet7</vt:lpstr>
      <vt:lpstr>Q3_v2</vt:lpstr>
      <vt:lpstr>Q3_V3</vt:lpstr>
      <vt:lpstr>Q3_V4</vt:lpstr>
      <vt:lpstr>Q3 Combined Trials Increasing</vt:lpstr>
      <vt:lpstr>Q3_1_decreasing</vt:lpstr>
      <vt:lpstr>Q2_increasing</vt:lpstr>
      <vt:lpstr>Q2_decreasing</vt:lpstr>
      <vt:lpstr>Q1_decreasing</vt:lpstr>
      <vt:lpstr>Q1_increasing</vt:lpstr>
      <vt:lpstr>stiffness</vt:lpstr>
      <vt:lpstr>stiffness!skStiffness</vt:lpstr>
      <vt:lpstr>'Q2'!trial_subjectsk_2024_12_13_04_17</vt:lpstr>
      <vt:lpstr>'Q3'!trial_subjectsk_2024_12_15_21_53</vt:lpstr>
      <vt:lpstr>Q3_v2!trial_subjectsk_2024_12_16_00_34</vt:lpstr>
      <vt:lpstr>'Q1'!trialq1_subjectsk_2024_12_15_23_11</vt:lpstr>
      <vt:lpstr>Q1_decreasing!trialq1_subjectsk_2024_12_16_05_50</vt:lpstr>
      <vt:lpstr>Q1_increasing!trialq1_subjectsk_2024_12_16_06_05</vt:lpstr>
      <vt:lpstr>Q2_increasing!trialq2_subjectsk_2024_12_16_05_13</vt:lpstr>
      <vt:lpstr>Q2_decreasing!trialq2_subjectsk_2024_12_16_05_22</vt:lpstr>
      <vt:lpstr>Sheet7!trialq3_subjectsk_2024_12_15_23_30</vt:lpstr>
      <vt:lpstr>Q3_V3!trialq3_subjectsk_2024_12_16_02_25</vt:lpstr>
      <vt:lpstr>Q3_V4!trialq3_subjectsk_2024_12_16_02_42</vt:lpstr>
      <vt:lpstr>Q3_1_decreasing!trialq3_subjectsk_2024_12_16_04_07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 Kodali</dc:creator>
  <cp:lastModifiedBy>Sreela Kodali</cp:lastModifiedBy>
  <dcterms:created xsi:type="dcterms:W3CDTF">2024-12-13T04:19:59Z</dcterms:created>
  <dcterms:modified xsi:type="dcterms:W3CDTF">2024-12-16T15:16:47Z</dcterms:modified>
</cp:coreProperties>
</file>