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la/Documents/School/Stanford/Year3_2/PIEZO2/JND_Study/JND_Data/"/>
    </mc:Choice>
  </mc:AlternateContent>
  <xr:revisionPtr revIDLastSave="0" documentId="13_ncr:1_{A33FB5AA-F796-754F-B039-4BCC35EE003C}" xr6:coauthVersionLast="47" xr6:coauthVersionMax="47" xr10:uidLastSave="{00000000-0000-0000-0000-000000000000}"/>
  <bookViews>
    <workbookView xWindow="38120" yWindow="180" windowWidth="43320" windowHeight="24120" activeTab="1" xr2:uid="{25D944B7-559C-0549-BC33-C06F5F515E2F}"/>
  </bookViews>
  <sheets>
    <sheet name="Sheet1" sheetId="1" r:id="rId1"/>
    <sheet name="Sheet2" sheetId="2" r:id="rId2"/>
  </sheets>
  <definedNames>
    <definedName name="bloop2_1" localSheetId="0">Sheet1!$A$1:$H$19</definedName>
    <definedName name="bloop3" localSheetId="1">Sheet2!$A$1:$L$19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I7" i="2"/>
  <c r="I15" i="2"/>
  <c r="I16" i="2"/>
  <c r="I17" i="2"/>
  <c r="G3" i="2"/>
  <c r="I3" i="2" s="1"/>
  <c r="G4" i="2"/>
  <c r="I4" i="2" s="1"/>
  <c r="G5" i="2"/>
  <c r="I5" i="2" s="1"/>
  <c r="G6" i="2"/>
  <c r="I6" i="2" s="1"/>
  <c r="G7" i="2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G16" i="2"/>
  <c r="G17" i="2"/>
  <c r="G18" i="2"/>
  <c r="I18" i="2" s="1"/>
  <c r="G19" i="2"/>
  <c r="I19" i="2" s="1"/>
  <c r="G2" i="2"/>
  <c r="I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3E01A4-B3C7-5E45-93F6-9AAAFD6AF031}" name="bloop2" type="6" refreshedVersion="8" background="1" saveData="1">
    <textPr sourceFile="/Users/Sreela/Documents/School/Stanford/Year3_2/PIEZO2/JND_Study/JND_Data/bloop2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6FD93F8A-E595-7D43-94B5-A22C512FD7CB}" name="bloop3" type="6" refreshedVersion="8" background="1" saveData="1">
    <textPr sourceFile="/Users/Sreela/Documents/School/Stanford/Year3_2/PIEZO2/JND_Study/JND_Data/bloop3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<sst xmlns="http://schemas.openxmlformats.org/spreadsheetml/2006/main" count="12" uniqueCount="12">
  <si>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Force</t>
  </si>
  <si>
    <t>Commanded Position (mm)</t>
  </si>
  <si>
    <t>Command</t>
  </si>
  <si>
    <t>Position measured (raw)</t>
  </si>
  <si>
    <t>Position Measured</t>
  </si>
  <si>
    <t>n</t>
  </si>
  <si>
    <t>stderror</t>
  </si>
  <si>
    <t>dev raw</t>
  </si>
  <si>
    <t>dev converted</t>
  </si>
  <si>
    <t>dev</t>
  </si>
  <si>
    <t>nForce</t>
  </si>
  <si>
    <t>stderrorForce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</si>
</sst>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 Measured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Sheet1!$B$2:$B$19</c:f>
              <c:numCache>
                <c:formatCode>General</c:formatCode>
                <c:ptCount val="18"/>
                <c:pt idx="0">
                  <c:v>67</c:v>
                </c:pt>
                <c:pt idx="1">
                  <c:v>94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98</c:v>
                </c:pt>
                <c:pt idx="6">
                  <c:v>99</c:v>
                </c:pt>
                <c:pt idx="7">
                  <c:v>100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108</c:v>
                </c:pt>
                <c:pt idx="14">
                  <c:v>111</c:v>
                </c:pt>
                <c:pt idx="15">
                  <c:v>114</c:v>
                </c:pt>
                <c:pt idx="16">
                  <c:v>117</c:v>
                </c:pt>
                <c:pt idx="17">
                  <c:v>120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785.59561580617196</c:v>
                </c:pt>
                <c:pt idx="1">
                  <c:v>646.52499999999998</c:v>
                </c:pt>
                <c:pt idx="2">
                  <c:v>635.967961165048</c:v>
                </c:pt>
                <c:pt idx="3">
                  <c:v>630.51666666666597</c:v>
                </c:pt>
                <c:pt idx="4">
                  <c:v>624.04999999999995</c:v>
                </c:pt>
                <c:pt idx="5">
                  <c:v>618.579831932773</c:v>
                </c:pt>
                <c:pt idx="6">
                  <c:v>610.231884057971</c:v>
                </c:pt>
                <c:pt idx="7">
                  <c:v>603.38655462184795</c:v>
                </c:pt>
                <c:pt idx="8">
                  <c:v>594.42857142857099</c:v>
                </c:pt>
                <c:pt idx="9">
                  <c:v>586.57627118643995</c:v>
                </c:pt>
                <c:pt idx="10">
                  <c:v>579.5</c:v>
                </c:pt>
                <c:pt idx="11">
                  <c:v>575.54999999999995</c:v>
                </c:pt>
                <c:pt idx="12">
                  <c:v>561.6</c:v>
                </c:pt>
                <c:pt idx="13">
                  <c:v>526.75</c:v>
                </c:pt>
                <c:pt idx="14">
                  <c:v>504.1</c:v>
                </c:pt>
                <c:pt idx="15">
                  <c:v>492.55</c:v>
                </c:pt>
                <c:pt idx="16">
                  <c:v>461.05</c:v>
                </c:pt>
                <c:pt idx="17">
                  <c:v>461.25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5-8446-936C-FFC2293894D3}"/>
            </c:ext>
          </c:extLst>
        </c:ser>
        <c:ser>
          <c:idx val="1"/>
          <c:order val="1"/>
          <c:tx>
            <c:v>Raw Force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Sheet1!$B$2:$B$19</c:f>
              <c:numCache>
                <c:formatCode>General</c:formatCode>
                <c:ptCount val="18"/>
                <c:pt idx="0">
                  <c:v>67</c:v>
                </c:pt>
                <c:pt idx="1">
                  <c:v>94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98</c:v>
                </c:pt>
                <c:pt idx="6">
                  <c:v>99</c:v>
                </c:pt>
                <c:pt idx="7">
                  <c:v>100</c:v>
                </c:pt>
                <c:pt idx="8">
                  <c:v>101</c:v>
                </c:pt>
                <c:pt idx="9">
                  <c:v>102</c:v>
                </c:pt>
                <c:pt idx="10">
                  <c:v>103</c:v>
                </c:pt>
                <c:pt idx="11">
                  <c:v>104</c:v>
                </c:pt>
                <c:pt idx="12">
                  <c:v>105</c:v>
                </c:pt>
                <c:pt idx="13">
                  <c:v>108</c:v>
                </c:pt>
                <c:pt idx="14">
                  <c:v>111</c:v>
                </c:pt>
                <c:pt idx="15">
                  <c:v>114</c:v>
                </c:pt>
                <c:pt idx="16">
                  <c:v>117</c:v>
                </c:pt>
                <c:pt idx="17">
                  <c:v>120</c:v>
                </c:pt>
              </c:numCache>
            </c:numRef>
          </c:xVal>
          <c:yVal>
            <c:numRef>
              <c:f>Sheet1!$F$2:$F$19</c:f>
              <c:numCache>
                <c:formatCode>General</c:formatCode>
                <c:ptCount val="18"/>
                <c:pt idx="0">
                  <c:v>271.46264782232402</c:v>
                </c:pt>
                <c:pt idx="1">
                  <c:v>296.3</c:v>
                </c:pt>
                <c:pt idx="2">
                  <c:v>298.55048543689298</c:v>
                </c:pt>
                <c:pt idx="3">
                  <c:v>301.28333333333302</c:v>
                </c:pt>
                <c:pt idx="4">
                  <c:v>301.52999999999997</c:v>
                </c:pt>
                <c:pt idx="5">
                  <c:v>303.34453781512599</c:v>
                </c:pt>
                <c:pt idx="6">
                  <c:v>306.536231884058</c:v>
                </c:pt>
                <c:pt idx="7">
                  <c:v>306.61344537815103</c:v>
                </c:pt>
                <c:pt idx="8">
                  <c:v>309.96638655462101</c:v>
                </c:pt>
                <c:pt idx="9">
                  <c:v>308.16949152542298</c:v>
                </c:pt>
                <c:pt idx="10">
                  <c:v>313.47500000000002</c:v>
                </c:pt>
                <c:pt idx="11">
                  <c:v>315.32499999999999</c:v>
                </c:pt>
                <c:pt idx="12">
                  <c:v>313.10000000000002</c:v>
                </c:pt>
                <c:pt idx="13">
                  <c:v>317.89999999999998</c:v>
                </c:pt>
                <c:pt idx="14">
                  <c:v>324.25</c:v>
                </c:pt>
                <c:pt idx="15">
                  <c:v>326.3</c:v>
                </c:pt>
                <c:pt idx="16">
                  <c:v>336.85</c:v>
                </c:pt>
                <c:pt idx="17">
                  <c:v>339.05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5-8446-936C-FFC229389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87696"/>
        <c:axId val="329438768"/>
      </c:scatterChart>
      <c:valAx>
        <c:axId val="3293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38768"/>
        <c:crosses val="autoZero"/>
        <c:crossBetween val="midCat"/>
      </c:valAx>
      <c:valAx>
        <c:axId val="3294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8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552061</xdr:colOff>
      <xdr:row>3</xdr:row>
      <xdr:rowOff>40950</xdr:rowOff>
    </xdr:from>
    <xdr:to>
      <xdr:col>15</xdr:col>
      <xdr:colOff>777551</xdr:colOff>
      <xdr:row>18</xdr:row>
      <xdr:rowOff>129591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A2906B-3211-2CD8-A063-E7469C2AE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oop2_1" connectionId="1" xr16:uid="{598DF066-75B5-6A49-9EEF-D9E76AF49C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loop3" connectionId="2" xr16:uid="{D8BC0B49-17D1-4949-A317-08E96F361D8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A9AA-7927-D14A-8B84-DED92AB78A32}">
  <dimension ref="B2:H19"/>
  <sheetViews>
    <sheetView zoomScale="98" zoomScaleNormal="98" workbookViewId="0">
      <selection activeCell="L21" sqref="L21"/>
    </sheetView>
  </sheetViews>
  <sheetFormatPr baseColWidth="10" defaultRowHeight="16" x14ac:dyDescent="0.2"/>
  <cols>
    <col min="1" max="1" width="3.1640625" bestFit="1" customWidth="1"/>
    <col min="2" max="2" width="4.1640625" bestFit="1" customWidth="1"/>
    <col min="3" max="4" width="12.1640625" bestFit="1" customWidth="1"/>
    <col min="5" max="5" width="5.1640625" bestFit="1" customWidth="1"/>
    <col min="6" max="7" width="12.1640625" bestFit="1" customWidth="1"/>
    <col min="8" max="8" width="5.1640625" bestFit="1" customWidth="1"/>
  </cols>
  <sheetData>
    <row r="2" spans="2:8" x14ac:dyDescent="0.2">
      <c r="B2">
        <v>67</v>
      </c>
      <c r="C2">
        <v>785.59561580617196</v>
      </c>
      <c r="D2">
        <v>46.891417489121501</v>
      </c>
      <c r="E2">
        <v>3467</v>
      </c>
      <c r="F2">
        <v>271.46264782232402</v>
      </c>
      <c r="G2">
        <v>9.3545660938931903</v>
      </c>
      <c r="H2">
        <v>3467</v>
      </c>
    </row>
    <row r="3" spans="2:8" x14ac:dyDescent="0.2">
      <c r="B3">
        <v>94</v>
      </c>
      <c r="C3">
        <v>646.52499999999998</v>
      </c>
      <c r="D3">
        <v>48.190760265843402</v>
      </c>
      <c r="E3">
        <v>40</v>
      </c>
      <c r="F3">
        <v>296.3</v>
      </c>
      <c r="G3">
        <v>9.7473073204859997</v>
      </c>
      <c r="H3">
        <v>40</v>
      </c>
    </row>
    <row r="4" spans="2:8" x14ac:dyDescent="0.2">
      <c r="B4">
        <v>95</v>
      </c>
      <c r="C4">
        <v>635.967961165048</v>
      </c>
      <c r="D4">
        <v>46.704939789036402</v>
      </c>
      <c r="E4">
        <v>1030</v>
      </c>
      <c r="F4">
        <v>298.55048543689298</v>
      </c>
      <c r="G4">
        <v>9.5121217890331593</v>
      </c>
      <c r="H4">
        <v>1030</v>
      </c>
    </row>
    <row r="5" spans="2:8" x14ac:dyDescent="0.2">
      <c r="B5">
        <v>96</v>
      </c>
      <c r="C5">
        <v>630.51666666666597</v>
      </c>
      <c r="D5">
        <v>52.986001820187198</v>
      </c>
      <c r="E5">
        <v>60</v>
      </c>
      <c r="F5">
        <v>301.28333333333302</v>
      </c>
      <c r="G5">
        <v>11.4500242600422</v>
      </c>
      <c r="H5">
        <v>60</v>
      </c>
    </row>
    <row r="6" spans="2:8" x14ac:dyDescent="0.2">
      <c r="B6">
        <v>97</v>
      </c>
      <c r="C6">
        <v>624.04999999999995</v>
      </c>
      <c r="D6">
        <v>53.410368843512003</v>
      </c>
      <c r="E6">
        <v>100</v>
      </c>
      <c r="F6">
        <v>301.52999999999997</v>
      </c>
      <c r="G6">
        <v>11.225377499220199</v>
      </c>
      <c r="H6">
        <v>100</v>
      </c>
    </row>
    <row r="7" spans="2:8" x14ac:dyDescent="0.2">
      <c r="B7">
        <v>98</v>
      </c>
      <c r="C7">
        <v>618.579831932773</v>
      </c>
      <c r="D7">
        <v>50.816773482764901</v>
      </c>
      <c r="E7">
        <v>119</v>
      </c>
      <c r="F7">
        <v>303.34453781512599</v>
      </c>
      <c r="G7">
        <v>10.928674006607</v>
      </c>
      <c r="H7">
        <v>119</v>
      </c>
    </row>
    <row r="8" spans="2:8" x14ac:dyDescent="0.2">
      <c r="B8">
        <v>99</v>
      </c>
      <c r="C8">
        <v>610.231884057971</v>
      </c>
      <c r="D8">
        <v>56.483971030787501</v>
      </c>
      <c r="E8">
        <v>138</v>
      </c>
      <c r="F8">
        <v>306.536231884058</v>
      </c>
      <c r="G8">
        <v>11.8982153212272</v>
      </c>
      <c r="H8">
        <v>138</v>
      </c>
    </row>
    <row r="9" spans="2:8" x14ac:dyDescent="0.2">
      <c r="B9">
        <v>100</v>
      </c>
      <c r="C9">
        <v>603.38655462184795</v>
      </c>
      <c r="D9">
        <v>58.889457652309403</v>
      </c>
      <c r="E9">
        <v>119</v>
      </c>
      <c r="F9">
        <v>306.61344537815103</v>
      </c>
      <c r="G9">
        <v>12.399586089389899</v>
      </c>
      <c r="H9">
        <v>119</v>
      </c>
    </row>
    <row r="10" spans="2:8" x14ac:dyDescent="0.2">
      <c r="B10">
        <v>101</v>
      </c>
      <c r="C10">
        <v>594.42857142857099</v>
      </c>
      <c r="D10">
        <v>56.5588221247937</v>
      </c>
      <c r="E10">
        <v>119</v>
      </c>
      <c r="F10">
        <v>309.96638655462101</v>
      </c>
      <c r="G10">
        <v>12.440063209537801</v>
      </c>
      <c r="H10">
        <v>119</v>
      </c>
    </row>
    <row r="11" spans="2:8" x14ac:dyDescent="0.2">
      <c r="B11">
        <v>102</v>
      </c>
      <c r="C11">
        <v>586.57627118643995</v>
      </c>
      <c r="D11">
        <v>64.461577937277795</v>
      </c>
      <c r="E11">
        <v>59</v>
      </c>
      <c r="F11">
        <v>308.16949152542298</v>
      </c>
      <c r="G11">
        <v>13.674363669851401</v>
      </c>
      <c r="H11">
        <v>59</v>
      </c>
    </row>
    <row r="12" spans="2:8" x14ac:dyDescent="0.2">
      <c r="B12">
        <v>103</v>
      </c>
      <c r="C12">
        <v>579.5</v>
      </c>
      <c r="D12">
        <v>70.359789652897604</v>
      </c>
      <c r="E12">
        <v>40</v>
      </c>
      <c r="F12">
        <v>313.47500000000002</v>
      </c>
      <c r="G12">
        <v>15.3427303632697</v>
      </c>
      <c r="H12">
        <v>40</v>
      </c>
    </row>
    <row r="13" spans="2:8" x14ac:dyDescent="0.2">
      <c r="B13">
        <v>104</v>
      </c>
      <c r="C13">
        <v>575.54999999999995</v>
      </c>
      <c r="D13">
        <v>68.355669113834296</v>
      </c>
      <c r="E13">
        <v>40</v>
      </c>
      <c r="F13">
        <v>315.32499999999999</v>
      </c>
      <c r="G13">
        <v>15.405173643941801</v>
      </c>
      <c r="H13">
        <v>40</v>
      </c>
    </row>
    <row r="14" spans="2:8" x14ac:dyDescent="0.2">
      <c r="B14">
        <v>105</v>
      </c>
      <c r="C14">
        <v>561.6</v>
      </c>
      <c r="D14">
        <v>77.1747367990328</v>
      </c>
      <c r="E14">
        <v>20</v>
      </c>
      <c r="F14">
        <v>313.10000000000002</v>
      </c>
      <c r="G14">
        <v>16.176835290006501</v>
      </c>
      <c r="H14">
        <v>20</v>
      </c>
    </row>
    <row r="15" spans="2:8" x14ac:dyDescent="0.2">
      <c r="B15">
        <v>108</v>
      </c>
      <c r="C15">
        <v>526.75</v>
      </c>
      <c r="D15">
        <v>91.853619961327595</v>
      </c>
      <c r="E15">
        <v>20</v>
      </c>
      <c r="F15">
        <v>317.89999999999998</v>
      </c>
      <c r="G15">
        <v>17.7648529405677</v>
      </c>
      <c r="H15">
        <v>20</v>
      </c>
    </row>
    <row r="16" spans="2:8" x14ac:dyDescent="0.2">
      <c r="B16">
        <v>111</v>
      </c>
      <c r="C16">
        <v>504.1</v>
      </c>
      <c r="D16">
        <v>102.372310709488</v>
      </c>
      <c r="E16">
        <v>20</v>
      </c>
      <c r="F16">
        <v>324.25</v>
      </c>
      <c r="G16">
        <v>19.707549314919898</v>
      </c>
      <c r="H16">
        <v>20</v>
      </c>
    </row>
    <row r="17" spans="2:8" x14ac:dyDescent="0.2">
      <c r="B17">
        <v>114</v>
      </c>
      <c r="C17">
        <v>492.55</v>
      </c>
      <c r="D17">
        <v>93.820826579176895</v>
      </c>
      <c r="E17">
        <v>20</v>
      </c>
      <c r="F17">
        <v>326.3</v>
      </c>
      <c r="G17">
        <v>19.606376513777299</v>
      </c>
      <c r="H17">
        <v>20</v>
      </c>
    </row>
    <row r="18" spans="2:8" x14ac:dyDescent="0.2">
      <c r="B18">
        <v>117</v>
      </c>
      <c r="C18">
        <v>461.05</v>
      </c>
      <c r="D18">
        <v>88.594285933123203</v>
      </c>
      <c r="E18">
        <v>20</v>
      </c>
      <c r="F18">
        <v>336.85</v>
      </c>
      <c r="G18">
        <v>18.504796675456799</v>
      </c>
      <c r="H18">
        <v>20</v>
      </c>
    </row>
    <row r="19" spans="2:8" x14ac:dyDescent="0.2">
      <c r="B19">
        <v>120</v>
      </c>
      <c r="C19">
        <v>461.25</v>
      </c>
      <c r="D19">
        <v>107.87023454132201</v>
      </c>
      <c r="E19">
        <v>20</v>
      </c>
      <c r="F19">
        <v>339.05</v>
      </c>
      <c r="G19">
        <v>23.326969370237499</v>
      </c>
      <c r="H19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DB44-A1A8-744B-A881-1B84EA32A9A2}">
  <dimension ref="A1:M27"/>
  <sheetViews>
    <sheetView tabSelected="1" topLeftCell="B1" workbookViewId="0">
      <selection activeCell="E32" sqref="E32"/>
    </sheetView>
  </sheetViews>
  <sheetFormatPr baseColWidth="10" defaultRowHeight="16" x14ac:dyDescent="0.2"/>
  <cols>
    <col min="1" max="1" width="3.1640625" bestFit="1" customWidth="1"/>
    <col min="2" max="2" width="11.5" customWidth="1"/>
    <col min="3" max="3" width="32.83203125" customWidth="1"/>
    <col min="4" max="5" width="28" customWidth="1"/>
    <col min="6" max="6" width="12.1640625" bestFit="1" customWidth="1"/>
    <col min="7" max="7" width="12.1640625" customWidth="1"/>
    <col min="8" max="8" width="5.1640625" bestFit="1" customWidth="1"/>
    <col min="9" max="9" width="13" customWidth="1"/>
    <col min="10" max="11" width="12.1640625" bestFit="1" customWidth="1"/>
    <col min="12" max="12" width="7.83203125" customWidth="1"/>
    <col min="13" max="13" width="13" customWidth="1"/>
  </cols>
  <sheetData>
    <row r="1" spans="1:13" x14ac:dyDescent="0.2">
      <c r="B1" t="s">
        <v>2</v>
      </c>
      <c r="C1" t="s">
        <v>1</v>
      </c>
      <c r="D1" t="s">
        <v>3</v>
      </c>
      <c r="E1" t="s">
        <v>4</v>
      </c>
      <c r="F1" t="s">
        <v>7</v>
      </c>
      <c r="G1" t="s">
        <v>8</v>
      </c>
      <c r="H1" t="s">
        <v>5</v>
      </c>
      <c r="I1" t="s">
        <v>6</v>
      </c>
      <c r="J1" t="s">
        <v>0</v>
      </c>
      <c r="K1" t="s">
        <v>9</v>
      </c>
      <c r="L1" t="s">
        <v>10</v>
      </c>
      <c r="M1" t="s">
        <v>11</v>
      </c>
    </row>
    <row r="2" spans="1:13" x14ac:dyDescent="0.2">
      <c r="A2">
        <v>0</v>
      </c>
      <c r="B2">
        <v>67</v>
      </c>
      <c r="C2">
        <f t="shared" ref="C2:C19" si="0">(B2-$C$25)*($D$27-$D$25)/($C$27-$C$25)</f>
        <v>4.3478260869565215</v>
      </c>
      <c r="D2">
        <v>785.59561580617196</v>
      </c>
      <c r="E2">
        <f>(D2-$E$25) * $D$27 / ($E$27-$E$25)</f>
        <v>4.3249547683352247</v>
      </c>
      <c r="F2">
        <v>46.891417489121501</v>
      </c>
      <c r="G2">
        <f>F2*$D$26/($E$25-$E$26)</f>
        <v>1.1369204016915493</v>
      </c>
      <c r="H2">
        <v>3467</v>
      </c>
      <c r="I2">
        <f>G2/SQRT(H2)</f>
        <v>1.9308704626493711E-2</v>
      </c>
      <c r="J2">
        <v>2.0632131525815498</v>
      </c>
      <c r="K2">
        <v>0.82179343464763099</v>
      </c>
      <c r="L2">
        <v>3467</v>
      </c>
      <c r="M2">
        <f>K2/SQRT(L2)</f>
        <v>1.3956796509231659E-2</v>
      </c>
    </row>
    <row r="3" spans="1:13" x14ac:dyDescent="0.2">
      <c r="A3">
        <v>1</v>
      </c>
      <c r="B3">
        <v>94</v>
      </c>
      <c r="C3">
        <f t="shared" si="0"/>
        <v>10.217391304347826</v>
      </c>
      <c r="D3">
        <v>646.52499999999998</v>
      </c>
      <c r="E3">
        <f t="shared" ref="E3:E19" si="1">(D3-$E$25) * $D$27 / ($E$27-$E$25)</f>
        <v>7.6963636363636363</v>
      </c>
      <c r="F3">
        <v>48.190760265843402</v>
      </c>
      <c r="G3">
        <f t="shared" ref="G3:G19" si="2">F3*$D$26/($E$25-$E$26)</f>
        <v>1.1684240198534099</v>
      </c>
      <c r="H3">
        <v>40</v>
      </c>
      <c r="I3">
        <f t="shared" ref="I3:I19" si="3">G3/SQRT(H3)</f>
        <v>0.18474405877932865</v>
      </c>
      <c r="J3">
        <v>4.24474999999999</v>
      </c>
      <c r="K3">
        <v>0.85606654969108498</v>
      </c>
      <c r="L3">
        <v>40</v>
      </c>
      <c r="M3">
        <f t="shared" ref="M3:M19" si="4">K3/SQRT(L3)</f>
        <v>0.13535600628527708</v>
      </c>
    </row>
    <row r="4" spans="1:13" x14ac:dyDescent="0.2">
      <c r="A4">
        <v>2</v>
      </c>
      <c r="B4">
        <v>95</v>
      </c>
      <c r="C4">
        <f t="shared" si="0"/>
        <v>10.434782608695652</v>
      </c>
      <c r="D4">
        <v>635.967961165048</v>
      </c>
      <c r="E4">
        <f t="shared" si="1"/>
        <v>7.9522918505442908</v>
      </c>
      <c r="F4">
        <v>46.704939789036402</v>
      </c>
      <c r="G4">
        <f t="shared" si="2"/>
        <v>1.1323990987956312</v>
      </c>
      <c r="H4">
        <v>1030</v>
      </c>
      <c r="I4">
        <f t="shared" si="3"/>
        <v>3.5284250989863548E-2</v>
      </c>
      <c r="J4">
        <v>4.4427864077669899</v>
      </c>
      <c r="K4">
        <v>0.83558984631908995</v>
      </c>
      <c r="L4">
        <v>1030</v>
      </c>
      <c r="M4">
        <f t="shared" si="4"/>
        <v>2.6036016713066309E-2</v>
      </c>
    </row>
    <row r="5" spans="1:13" x14ac:dyDescent="0.2">
      <c r="A5">
        <v>3</v>
      </c>
      <c r="B5">
        <v>96</v>
      </c>
      <c r="C5">
        <f t="shared" si="0"/>
        <v>10.652173913043478</v>
      </c>
      <c r="D5">
        <v>630.51666666666597</v>
      </c>
      <c r="E5">
        <f t="shared" si="1"/>
        <v>8.0844444444444612</v>
      </c>
      <c r="F5">
        <v>52.986001820187198</v>
      </c>
      <c r="G5">
        <f t="shared" si="2"/>
        <v>1.2846885357520248</v>
      </c>
      <c r="H5">
        <v>60</v>
      </c>
      <c r="I5">
        <f t="shared" si="3"/>
        <v>0.16585257680103946</v>
      </c>
      <c r="J5">
        <v>4.68333333333333</v>
      </c>
      <c r="K5">
        <v>1.0054645139878799</v>
      </c>
      <c r="L5">
        <v>60</v>
      </c>
      <c r="M5">
        <f t="shared" si="4"/>
        <v>0.12980491059591978</v>
      </c>
    </row>
    <row r="6" spans="1:13" x14ac:dyDescent="0.2">
      <c r="A6">
        <v>4</v>
      </c>
      <c r="B6">
        <v>97</v>
      </c>
      <c r="C6">
        <f t="shared" si="0"/>
        <v>10.869565217391305</v>
      </c>
      <c r="D6">
        <v>624.04999999999995</v>
      </c>
      <c r="E6">
        <f t="shared" si="1"/>
        <v>8.2412121212121221</v>
      </c>
      <c r="F6">
        <v>53.410368843512003</v>
      </c>
      <c r="G6">
        <f t="shared" si="2"/>
        <v>1.2949776579935313</v>
      </c>
      <c r="H6">
        <v>100</v>
      </c>
      <c r="I6">
        <f t="shared" si="3"/>
        <v>0.12949776579935313</v>
      </c>
      <c r="J6">
        <v>4.7032999999999996</v>
      </c>
      <c r="K6">
        <v>0.98541773375558805</v>
      </c>
      <c r="L6">
        <v>100</v>
      </c>
      <c r="M6">
        <f t="shared" si="4"/>
        <v>9.8541773375558805E-2</v>
      </c>
    </row>
    <row r="7" spans="1:13" x14ac:dyDescent="0.2">
      <c r="A7">
        <v>5</v>
      </c>
      <c r="B7">
        <v>98</v>
      </c>
      <c r="C7">
        <f t="shared" si="0"/>
        <v>11.086956521739131</v>
      </c>
      <c r="D7">
        <v>618.579831932773</v>
      </c>
      <c r="E7">
        <f t="shared" si="1"/>
        <v>8.3738222561752007</v>
      </c>
      <c r="F7">
        <v>50.816773482764901</v>
      </c>
      <c r="G7">
        <f t="shared" si="2"/>
        <v>1.2320938375150821</v>
      </c>
      <c r="H7">
        <v>119</v>
      </c>
      <c r="I7">
        <f t="shared" si="3"/>
        <v>0.11294585690477969</v>
      </c>
      <c r="J7">
        <v>4.8640336134453799</v>
      </c>
      <c r="K7">
        <v>0.96028997662491</v>
      </c>
      <c r="L7">
        <v>119</v>
      </c>
      <c r="M7">
        <f t="shared" si="4"/>
        <v>8.802963782833112E-2</v>
      </c>
    </row>
    <row r="8" spans="1:13" x14ac:dyDescent="0.2">
      <c r="A8">
        <v>6</v>
      </c>
      <c r="B8">
        <v>99</v>
      </c>
      <c r="C8">
        <f t="shared" si="0"/>
        <v>11.304347826086957</v>
      </c>
      <c r="D8">
        <v>610.231884057971</v>
      </c>
      <c r="E8">
        <f t="shared" si="1"/>
        <v>8.5761967501097942</v>
      </c>
      <c r="F8">
        <v>56.483971030787501</v>
      </c>
      <c r="G8">
        <f t="shared" si="2"/>
        <v>1.369499632813507</v>
      </c>
      <c r="H8">
        <v>138</v>
      </c>
      <c r="I8">
        <f t="shared" si="3"/>
        <v>0.11657955063042061</v>
      </c>
      <c r="J8">
        <v>5.1431884057971002</v>
      </c>
      <c r="K8">
        <v>1.04489579641838</v>
      </c>
      <c r="L8">
        <v>138</v>
      </c>
      <c r="M8">
        <f t="shared" si="4"/>
        <v>8.8947437066350984E-2</v>
      </c>
    </row>
    <row r="9" spans="1:13" x14ac:dyDescent="0.2">
      <c r="A9">
        <v>7</v>
      </c>
      <c r="B9">
        <v>100</v>
      </c>
      <c r="C9">
        <f t="shared" si="0"/>
        <v>11.521739130434783</v>
      </c>
      <c r="D9">
        <v>603.38655462184795</v>
      </c>
      <c r="E9">
        <f t="shared" si="1"/>
        <v>8.7421441303794438</v>
      </c>
      <c r="F9">
        <v>58.889457652309403</v>
      </c>
      <c r="G9">
        <f t="shared" si="2"/>
        <v>1.4278226045308535</v>
      </c>
      <c r="H9">
        <v>119</v>
      </c>
      <c r="I9">
        <f t="shared" si="3"/>
        <v>0.13088828355963397</v>
      </c>
      <c r="J9">
        <v>5.1510924369747899</v>
      </c>
      <c r="K9">
        <v>1.0892459730358099</v>
      </c>
      <c r="L9">
        <v>119</v>
      </c>
      <c r="M9">
        <f t="shared" si="4"/>
        <v>9.9851014637595867E-2</v>
      </c>
    </row>
    <row r="10" spans="1:13" x14ac:dyDescent="0.2">
      <c r="A10">
        <v>8</v>
      </c>
      <c r="B10">
        <v>101</v>
      </c>
      <c r="C10">
        <f t="shared" si="0"/>
        <v>11.739130434782609</v>
      </c>
      <c r="D10">
        <v>594.42857142857099</v>
      </c>
      <c r="E10">
        <f t="shared" si="1"/>
        <v>8.9593073593073687</v>
      </c>
      <c r="F10">
        <v>56.5588221247937</v>
      </c>
      <c r="G10">
        <f t="shared" si="2"/>
        <v>1.3713144582212551</v>
      </c>
      <c r="H10">
        <v>119</v>
      </c>
      <c r="I10">
        <f t="shared" si="3"/>
        <v>0.12570819028044805</v>
      </c>
      <c r="J10">
        <v>5.4441176470588104</v>
      </c>
      <c r="K10">
        <v>1.0929863583030099</v>
      </c>
      <c r="L10">
        <v>119</v>
      </c>
      <c r="M10">
        <f t="shared" si="4"/>
        <v>0.10019389519287072</v>
      </c>
    </row>
    <row r="11" spans="1:13" x14ac:dyDescent="0.2">
      <c r="A11">
        <v>9</v>
      </c>
      <c r="B11">
        <v>102</v>
      </c>
      <c r="C11">
        <f t="shared" si="0"/>
        <v>11.956521739130435</v>
      </c>
      <c r="D11">
        <v>586.57627118643995</v>
      </c>
      <c r="E11">
        <f t="shared" si="1"/>
        <v>9.1496661530560015</v>
      </c>
      <c r="F11">
        <v>64.461577937277795</v>
      </c>
      <c r="G11">
        <f t="shared" si="2"/>
        <v>1.5629231745686347</v>
      </c>
      <c r="H11">
        <v>59</v>
      </c>
      <c r="I11">
        <f t="shared" si="3"/>
        <v>0.20347526604378263</v>
      </c>
      <c r="J11">
        <v>5.2859322033898302</v>
      </c>
      <c r="K11">
        <v>1.2016699096152801</v>
      </c>
      <c r="L11">
        <v>59</v>
      </c>
      <c r="M11">
        <f t="shared" si="4"/>
        <v>0.15644409689123837</v>
      </c>
    </row>
    <row r="12" spans="1:13" x14ac:dyDescent="0.2">
      <c r="A12">
        <v>10</v>
      </c>
      <c r="B12">
        <v>103</v>
      </c>
      <c r="C12">
        <f t="shared" si="0"/>
        <v>12.173913043478262</v>
      </c>
      <c r="D12">
        <v>579.5</v>
      </c>
      <c r="E12">
        <f t="shared" si="1"/>
        <v>9.3212121212121204</v>
      </c>
      <c r="F12">
        <v>70.359789652897604</v>
      </c>
      <c r="G12">
        <f t="shared" si="2"/>
        <v>1.7059300954948358</v>
      </c>
      <c r="H12">
        <v>40</v>
      </c>
      <c r="I12">
        <f t="shared" si="3"/>
        <v>0.26973123153961143</v>
      </c>
      <c r="J12">
        <v>5.7547499999999996</v>
      </c>
      <c r="K12">
        <v>1.3478872124551</v>
      </c>
      <c r="L12">
        <v>40</v>
      </c>
      <c r="M12">
        <f t="shared" si="4"/>
        <v>0.21311968101866963</v>
      </c>
    </row>
    <row r="13" spans="1:13" x14ac:dyDescent="0.2">
      <c r="A13">
        <v>11</v>
      </c>
      <c r="B13">
        <v>104</v>
      </c>
      <c r="C13">
        <f t="shared" si="0"/>
        <v>12.391304347826088</v>
      </c>
      <c r="D13">
        <v>575.54999999999995</v>
      </c>
      <c r="E13">
        <f t="shared" si="1"/>
        <v>9.4169696969696979</v>
      </c>
      <c r="F13">
        <v>68.355669113834296</v>
      </c>
      <c r="G13">
        <f t="shared" si="2"/>
        <v>1.6573385695756471</v>
      </c>
      <c r="H13">
        <v>40</v>
      </c>
      <c r="I13">
        <f t="shared" si="3"/>
        <v>0.26204823669522426</v>
      </c>
      <c r="J13">
        <v>5.9187499999999904</v>
      </c>
      <c r="K13">
        <v>1.3544116573257901</v>
      </c>
      <c r="L13">
        <v>40</v>
      </c>
      <c r="M13">
        <f t="shared" si="4"/>
        <v>0.21415128633164879</v>
      </c>
    </row>
    <row r="14" spans="1:13" x14ac:dyDescent="0.2">
      <c r="A14">
        <v>12</v>
      </c>
      <c r="B14">
        <v>105</v>
      </c>
      <c r="C14">
        <f t="shared" si="0"/>
        <v>12.608695652173912</v>
      </c>
      <c r="D14">
        <v>561.6</v>
      </c>
      <c r="E14">
        <f t="shared" si="1"/>
        <v>9.7551515151515158</v>
      </c>
      <c r="F14">
        <v>77.1747367990328</v>
      </c>
      <c r="G14">
        <f t="shared" si="2"/>
        <v>1.8711640095407953</v>
      </c>
      <c r="H14">
        <v>20</v>
      </c>
      <c r="I14">
        <f t="shared" si="3"/>
        <v>0.41840499223842831</v>
      </c>
      <c r="J14">
        <v>5.7219999999999898</v>
      </c>
      <c r="K14">
        <v>1.4224858523022199</v>
      </c>
      <c r="L14">
        <v>20</v>
      </c>
      <c r="M14">
        <f t="shared" si="4"/>
        <v>0.31807750627794895</v>
      </c>
    </row>
    <row r="15" spans="1:13" x14ac:dyDescent="0.2">
      <c r="A15">
        <v>13</v>
      </c>
      <c r="B15">
        <v>108</v>
      </c>
      <c r="C15">
        <f t="shared" si="0"/>
        <v>13.260869565217391</v>
      </c>
      <c r="D15">
        <v>526.75</v>
      </c>
      <c r="E15">
        <f t="shared" si="1"/>
        <v>10.6</v>
      </c>
      <c r="F15">
        <v>91.853619961327595</v>
      </c>
      <c r="G15">
        <f t="shared" si="2"/>
        <v>2.2270654225260436</v>
      </c>
      <c r="H15">
        <v>20</v>
      </c>
      <c r="I15">
        <f t="shared" si="3"/>
        <v>0.49798696751075244</v>
      </c>
      <c r="J15">
        <v>6.1455000000000002</v>
      </c>
      <c r="K15">
        <v>1.5620770627597</v>
      </c>
      <c r="L15">
        <v>20</v>
      </c>
      <c r="M15">
        <f t="shared" si="4"/>
        <v>0.34929104984238946</v>
      </c>
    </row>
    <row r="16" spans="1:13" x14ac:dyDescent="0.2">
      <c r="A16">
        <v>14</v>
      </c>
      <c r="B16">
        <v>111</v>
      </c>
      <c r="C16">
        <f t="shared" si="0"/>
        <v>13.913043478260869</v>
      </c>
      <c r="D16">
        <v>504.1</v>
      </c>
      <c r="E16">
        <f t="shared" si="1"/>
        <v>11.149090909090908</v>
      </c>
      <c r="F16">
        <v>102.372310709488</v>
      </c>
      <c r="G16">
        <f t="shared" si="2"/>
        <v>2.4820996004423348</v>
      </c>
      <c r="H16">
        <v>20</v>
      </c>
      <c r="I16">
        <f t="shared" si="3"/>
        <v>0.55501434335141275</v>
      </c>
      <c r="J16">
        <v>6.6999999999999904</v>
      </c>
      <c r="K16">
        <v>1.7301242729931201</v>
      </c>
      <c r="L16">
        <v>20</v>
      </c>
      <c r="M16">
        <f t="shared" si="4"/>
        <v>0.38686754839350201</v>
      </c>
    </row>
    <row r="17" spans="1:13" x14ac:dyDescent="0.2">
      <c r="A17">
        <v>15</v>
      </c>
      <c r="B17">
        <v>114</v>
      </c>
      <c r="C17">
        <f t="shared" si="0"/>
        <v>14.565217391304348</v>
      </c>
      <c r="D17">
        <v>492.55</v>
      </c>
      <c r="E17">
        <f t="shared" si="1"/>
        <v>11.42909090909091</v>
      </c>
      <c r="F17">
        <v>93.820826579176895</v>
      </c>
      <c r="G17">
        <f t="shared" si="2"/>
        <v>2.2747619405230597</v>
      </c>
      <c r="H17">
        <v>20</v>
      </c>
      <c r="I17">
        <f t="shared" si="3"/>
        <v>0.50865223316388952</v>
      </c>
      <c r="J17">
        <v>6.8819999999999997</v>
      </c>
      <c r="K17">
        <v>1.7235939196922201</v>
      </c>
      <c r="L17">
        <v>20</v>
      </c>
      <c r="M17">
        <f t="shared" si="4"/>
        <v>0.38540731700371172</v>
      </c>
    </row>
    <row r="18" spans="1:13" x14ac:dyDescent="0.2">
      <c r="A18">
        <v>16</v>
      </c>
      <c r="B18">
        <v>117</v>
      </c>
      <c r="C18">
        <f t="shared" si="0"/>
        <v>15.217391304347826</v>
      </c>
      <c r="D18">
        <v>461.05</v>
      </c>
      <c r="E18">
        <f t="shared" si="1"/>
        <v>12.192727272727273</v>
      </c>
      <c r="F18">
        <v>88.594285933123203</v>
      </c>
      <c r="G18">
        <f t="shared" si="2"/>
        <v>2.1480402287695792</v>
      </c>
      <c r="H18">
        <v>20</v>
      </c>
      <c r="I18">
        <f t="shared" si="3"/>
        <v>0.48031639699329781</v>
      </c>
      <c r="J18">
        <v>7.8084999999999898</v>
      </c>
      <c r="K18">
        <v>1.6261896414625101</v>
      </c>
      <c r="L18">
        <v>20</v>
      </c>
      <c r="M18">
        <f t="shared" si="4"/>
        <v>0.36362705826161829</v>
      </c>
    </row>
    <row r="19" spans="1:13" x14ac:dyDescent="0.2">
      <c r="A19">
        <v>17</v>
      </c>
      <c r="B19">
        <v>120</v>
      </c>
      <c r="C19">
        <f t="shared" si="0"/>
        <v>15.869565217391305</v>
      </c>
      <c r="D19">
        <v>461.25</v>
      </c>
      <c r="E19">
        <f t="shared" si="1"/>
        <v>12.187878787878788</v>
      </c>
      <c r="F19">
        <v>107.87023454132201</v>
      </c>
      <c r="G19">
        <f t="shared" si="2"/>
        <v>2.6154012173706005</v>
      </c>
      <c r="H19">
        <v>20</v>
      </c>
      <c r="I19">
        <f t="shared" si="3"/>
        <v>0.58482149104763659</v>
      </c>
      <c r="J19">
        <v>8.0020000000000007</v>
      </c>
      <c r="K19">
        <v>2.04945017016759</v>
      </c>
      <c r="L19">
        <v>20</v>
      </c>
      <c r="M19">
        <f t="shared" si="4"/>
        <v>0.45827098969932428</v>
      </c>
    </row>
    <row r="25" spans="1:13" x14ac:dyDescent="0.2">
      <c r="C25">
        <v>47</v>
      </c>
      <c r="D25">
        <v>0</v>
      </c>
      <c r="E25">
        <v>964</v>
      </c>
    </row>
    <row r="26" spans="1:13" x14ac:dyDescent="0.2">
      <c r="C26">
        <v>67</v>
      </c>
      <c r="D26">
        <v>4.34</v>
      </c>
      <c r="E26">
        <v>785</v>
      </c>
    </row>
    <row r="27" spans="1:13" x14ac:dyDescent="0.2">
      <c r="C27">
        <v>139</v>
      </c>
      <c r="D27">
        <v>20</v>
      </c>
      <c r="E27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Sheet1!bloop2_1</vt:lpstr>
      <vt:lpstr>Sheet2!bloop3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 Kodali</dc:creator>
  <cp:lastModifiedBy>Sreela Kodali</cp:lastModifiedBy>
  <dcterms:created xsi:type="dcterms:W3CDTF">2024-03-06T02:59:27Z</dcterms:created>
  <dcterms:modified xsi:type="dcterms:W3CDTF">2024-03-09T05:10:50Z</dcterms:modified>
</cp:coreProperties>
</file>