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5E70380-6028-4E3F-A0C7-5A004BC140F0}" xr6:coauthVersionLast="47" xr6:coauthVersionMax="47" xr10:uidLastSave="{00000000-0000-0000-0000-000000000000}"/>
  <bookViews>
    <workbookView xWindow="-120" yWindow="-120" windowWidth="20730" windowHeight="11160" firstSheet="7" activeTab="8" xr2:uid="{4749F7D6-570B-4EDB-AE12-60F1565EA425}"/>
  </bookViews>
  <sheets>
    <sheet name="Funcions" sheetId="1" r:id="rId1"/>
    <sheet name="Formatting " sheetId="2" r:id="rId2"/>
    <sheet name="Short" sheetId="3" r:id="rId3"/>
    <sheet name="Conditional formate" sheetId="4" r:id="rId4"/>
    <sheet name="top bottom rule " sheetId="5" r:id="rId5"/>
    <sheet name="charts" sheetId="6" r:id="rId6"/>
    <sheet name="Sheet5" sheetId="7" r:id="rId7"/>
    <sheet name="Shop cart" sheetId="8" r:id="rId8"/>
    <sheet name="Functions And     Name_x0009_Type 1_x0009_S" sheetId="9" r:id="rId9"/>
    <sheet name="Sheet8" sheetId="10" r:id="rId10"/>
  </sheets>
  <definedNames>
    <definedName name="_xlnm._FilterDatabase" localSheetId="2" hidden="1">Short!$B$1:$F$1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4" i="9"/>
  <c r="E13" i="8"/>
  <c r="C3" i="8"/>
  <c r="C4" i="8"/>
  <c r="C5" i="8"/>
  <c r="C6" i="8"/>
  <c r="C7" i="8"/>
  <c r="C8" i="8"/>
  <c r="C2" i="8"/>
  <c r="J2" i="4"/>
  <c r="G13" i="1"/>
  <c r="G12" i="1"/>
  <c r="G11" i="1"/>
  <c r="G10" i="1"/>
  <c r="G8" i="1"/>
  <c r="G7" i="1"/>
  <c r="G6" i="1"/>
  <c r="G5" i="1"/>
  <c r="G4" i="1"/>
  <c r="B10" i="8" l="1"/>
  <c r="B11" i="8" s="1"/>
  <c r="B13" i="8" s="1"/>
  <c r="G9" i="1"/>
</calcChain>
</file>

<file path=xl/sharedStrings.xml><?xml version="1.0" encoding="utf-8"?>
<sst xmlns="http://schemas.openxmlformats.org/spreadsheetml/2006/main" count="429" uniqueCount="318">
  <si>
    <t>LTIM</t>
  </si>
  <si>
    <t>HINDUNILVR</t>
  </si>
  <si>
    <t>DIVISLAB</t>
  </si>
  <si>
    <t>HCLTECH</t>
  </si>
  <si>
    <t>BAJAJ-AUTO</t>
  </si>
  <si>
    <t>EICHERMOT</t>
  </si>
  <si>
    <t>BAJFINANCE</t>
  </si>
  <si>
    <t>WIPRO</t>
  </si>
  <si>
    <t>INFY</t>
  </si>
  <si>
    <t>INDUSINDBK</t>
  </si>
  <si>
    <t>APOLLOHOSP</t>
  </si>
  <si>
    <t>ITC</t>
  </si>
  <si>
    <t>HDFCLIFE</t>
  </si>
  <si>
    <t>ULTRACEMCO</t>
  </si>
  <si>
    <t>ONGC</t>
  </si>
  <si>
    <t>TECHM</t>
  </si>
  <si>
    <t>BAJAJFINSV</t>
  </si>
  <si>
    <t>BHARTIARTL</t>
  </si>
  <si>
    <t>LT</t>
  </si>
  <si>
    <t>HEROMOTOCO</t>
  </si>
  <si>
    <t>COALINDIA</t>
  </si>
  <si>
    <t>TATACONSUM</t>
  </si>
  <si>
    <t>HINDALCO</t>
  </si>
  <si>
    <t>DRREDDY</t>
  </si>
  <si>
    <t>JSWSTEEL</t>
  </si>
  <si>
    <t>CIPLA</t>
  </si>
  <si>
    <t>TATAMOTORS</t>
  </si>
  <si>
    <t>BRITANNIA</t>
  </si>
  <si>
    <t>KOTAKBANK</t>
  </si>
  <si>
    <t>UPL</t>
  </si>
  <si>
    <t>SBILIFE</t>
  </si>
  <si>
    <t>TATASTEEL</t>
  </si>
  <si>
    <t>TCS</t>
  </si>
  <si>
    <t>AXISBANK</t>
  </si>
  <si>
    <t>RELIANCE</t>
  </si>
  <si>
    <t>HDFCBANK</t>
  </si>
  <si>
    <t>ASIANPAINT</t>
  </si>
  <si>
    <t>SUNPHARMA</t>
  </si>
  <si>
    <t>MARUTI</t>
  </si>
  <si>
    <t>NESTLEIND</t>
  </si>
  <si>
    <t>GRASIM</t>
  </si>
  <si>
    <t>M&amp;M</t>
  </si>
  <si>
    <t>TITAN</t>
  </si>
  <si>
    <t>ICICIBANK</t>
  </si>
  <si>
    <t>BPCL</t>
  </si>
  <si>
    <t>SBIN</t>
  </si>
  <si>
    <t>NTPC</t>
  </si>
  <si>
    <t>POWERGRID</t>
  </si>
  <si>
    <t>ADANIPORTS</t>
  </si>
  <si>
    <t>ADANIENT</t>
  </si>
  <si>
    <t>NIFTY 50</t>
  </si>
  <si>
    <t xml:space="preserve">HIGH </t>
  </si>
  <si>
    <t>SYBOLL</t>
  </si>
  <si>
    <t xml:space="preserve">LOW </t>
  </si>
  <si>
    <t xml:space="preserve">Table 1.0 </t>
  </si>
  <si>
    <t xml:space="preserve">Funcitons </t>
  </si>
  <si>
    <t>Sum</t>
  </si>
  <si>
    <t>Average</t>
  </si>
  <si>
    <t xml:space="preserve">Variance </t>
  </si>
  <si>
    <t xml:space="preserve">Range </t>
  </si>
  <si>
    <t xml:space="preserve">Max </t>
  </si>
  <si>
    <t xml:space="preserve">Min </t>
  </si>
  <si>
    <t xml:space="preserve">Count </t>
  </si>
  <si>
    <t xml:space="preserve">Count (blanks ) </t>
  </si>
  <si>
    <t xml:space="preserve">Median </t>
  </si>
  <si>
    <t xml:space="preserve">Mode </t>
  </si>
  <si>
    <t xml:space="preserve">Red </t>
  </si>
  <si>
    <t>Black</t>
  </si>
  <si>
    <t>Yellow</t>
  </si>
  <si>
    <t xml:space="preserve">x </t>
  </si>
  <si>
    <t xml:space="preserve"> </t>
  </si>
  <si>
    <t xml:space="preserve">     </t>
  </si>
  <si>
    <t xml:space="preserve">Currencys </t>
  </si>
  <si>
    <t>indian</t>
  </si>
  <si>
    <t>USA</t>
  </si>
  <si>
    <t>Name</t>
  </si>
  <si>
    <t>Titi</t>
  </si>
  <si>
    <t>Aadil Ali</t>
  </si>
  <si>
    <t>Komal Shakya</t>
  </si>
  <si>
    <t>Varuvansh chauhan</t>
  </si>
  <si>
    <t>Kirtika</t>
  </si>
  <si>
    <t>Apeksha Saraswat</t>
  </si>
  <si>
    <t>Abhishek Kumar</t>
  </si>
  <si>
    <t>Ishu Goyal</t>
  </si>
  <si>
    <t>Pooja kumari</t>
  </si>
  <si>
    <t>Harsh Yadav</t>
  </si>
  <si>
    <t>Aayush raj</t>
  </si>
  <si>
    <t>Komal</t>
  </si>
  <si>
    <t>MOHAMMAD YUSUF ALI</t>
  </si>
  <si>
    <t>Kaushal yadav</t>
  </si>
  <si>
    <t>Manish 6</t>
  </si>
  <si>
    <t>Prarthna yadav</t>
  </si>
  <si>
    <t>Ayushi Aatry</t>
  </si>
  <si>
    <t>Amogh A pahade</t>
  </si>
  <si>
    <t>Adarsh patel</t>
  </si>
  <si>
    <t>Abhishek meena</t>
  </si>
  <si>
    <t>Anshika</t>
  </si>
  <si>
    <t>Sayyed adhil</t>
  </si>
  <si>
    <t>Yuvraj Singh bhadoria</t>
  </si>
  <si>
    <t>Pooja</t>
  </si>
  <si>
    <t>Sourabh Kumar</t>
  </si>
  <si>
    <t>Akanksha kumar</t>
  </si>
  <si>
    <t>Balaji</t>
  </si>
  <si>
    <t>Nitish Kumar</t>
  </si>
  <si>
    <t>Lovish Guglani</t>
  </si>
  <si>
    <t>Devhanu Hooda</t>
  </si>
  <si>
    <t>Pramod Kumar Yadav</t>
  </si>
  <si>
    <t>Kusum</t>
  </si>
  <si>
    <t>Souvik</t>
  </si>
  <si>
    <t>Sonam</t>
  </si>
  <si>
    <t>rishu</t>
  </si>
  <si>
    <t>Avanthika M A</t>
  </si>
  <si>
    <t>Harshit Kishore</t>
  </si>
  <si>
    <t>Jayant Rawat</t>
  </si>
  <si>
    <t>Adarsh Singh Rathore</t>
  </si>
  <si>
    <t xml:space="preserve">Time </t>
  </si>
  <si>
    <t>Bund</t>
  </si>
  <si>
    <t>Bsc maths honours</t>
  </si>
  <si>
    <t>Bsc (Honors) chemistry</t>
  </si>
  <si>
    <t>Bsc in physical science (with chemistry )</t>
  </si>
  <si>
    <t>Bsc Physical science with computer science</t>
  </si>
  <si>
    <t>Bachelor of Arts ( Economics + English)</t>
  </si>
  <si>
    <t>B.sc chemistry honours</t>
  </si>
  <si>
    <t>Ba hons economics</t>
  </si>
  <si>
    <t>Bsc(prog.) Physical science with chemistry</t>
  </si>
  <si>
    <t>Bsc physical science with electronics</t>
  </si>
  <si>
    <t>Bsc(H) Chemistry</t>
  </si>
  <si>
    <t>BA program ( history + political science)</t>
  </si>
  <si>
    <t>Eco hons</t>
  </si>
  <si>
    <t>Bsc chemistry honours</t>
  </si>
  <si>
    <t>Bsc physical science with chemistry</t>
  </si>
  <si>
    <t>B.Sc chemistry Honours 1st year</t>
  </si>
  <si>
    <t>BA honours political science</t>
  </si>
  <si>
    <t>Ba programme eco+ omsp</t>
  </si>
  <si>
    <t>Economics honours</t>
  </si>
  <si>
    <t>Bsc(hons)maths</t>
  </si>
  <si>
    <t>B.A. Program</t>
  </si>
  <si>
    <t>Ba program, computer application+political science</t>
  </si>
  <si>
    <t>Political science honours</t>
  </si>
  <si>
    <t>B.Sc(H) Computer Science</t>
  </si>
  <si>
    <t>Journalism</t>
  </si>
  <si>
    <t>Bcom program</t>
  </si>
  <si>
    <t>B.com program</t>
  </si>
  <si>
    <t>Bcom hons</t>
  </si>
  <si>
    <t>Ba program ( history + political science)</t>
  </si>
  <si>
    <t>B A Program ( History + Political Science)</t>
  </si>
  <si>
    <t>B.Com (Hons)</t>
  </si>
  <si>
    <t>Ba programme history and political science</t>
  </si>
  <si>
    <t>Bsc math hons</t>
  </si>
  <si>
    <t>Ba program ( computer applications enterpership and small business )</t>
  </si>
  <si>
    <t>BCom Program</t>
  </si>
  <si>
    <t>B.Sc(hon) chemistry</t>
  </si>
  <si>
    <t xml:space="preserve">Course </t>
  </si>
  <si>
    <t>Email</t>
  </si>
  <si>
    <t>bund@gmail.com</t>
  </si>
  <si>
    <t>aliaadil1508@gmail.com</t>
  </si>
  <si>
    <t>komalshakya2005@gmail.com</t>
  </si>
  <si>
    <t>varuvanshhere@gmail.com</t>
  </si>
  <si>
    <t>kirtika127@gmail.com</t>
  </si>
  <si>
    <t>apekshagsaraswat@gmail.com</t>
  </si>
  <si>
    <t>abhishekstm20190@gmail.com</t>
  </si>
  <si>
    <t>ishug278@gmail.com</t>
  </si>
  <si>
    <t>p3880546@gmail.com</t>
  </si>
  <si>
    <t>yadavharsh6778@gmail.com</t>
  </si>
  <si>
    <t>ayushsingh4698@gmail.com</t>
  </si>
  <si>
    <t>komalkanwar20052006@gmai.com</t>
  </si>
  <si>
    <t>spartanmdyusufali@gmail.com</t>
  </si>
  <si>
    <t>avengers10155042@gmail.com</t>
  </si>
  <si>
    <t>manishgurjar6101@gmail.com</t>
  </si>
  <si>
    <t>prarthnayadav1015@gmail.com</t>
  </si>
  <si>
    <t>ayushiaatry@gmail.com</t>
  </si>
  <si>
    <t>amoghpahade08@gmail.com</t>
  </si>
  <si>
    <t>adarshkumar29072003@gmail.com</t>
  </si>
  <si>
    <t>abhishekmeena61380@gmail.com</t>
  </si>
  <si>
    <t>suhaganshika1@gmail.com</t>
  </si>
  <si>
    <t>sayyedadhil004@gmail.com</t>
  </si>
  <si>
    <t>yuvrajbhadoria100@gmail.com</t>
  </si>
  <si>
    <t>poojayadav72780@gmail.com</t>
  </si>
  <si>
    <t>sourabh404sourabh@gmail.com</t>
  </si>
  <si>
    <t>akankshapandey0919@gmail.com</t>
  </si>
  <si>
    <t>balajikumar20180@gmail.com</t>
  </si>
  <si>
    <t>nitishkumar099k@gmail.com</t>
  </si>
  <si>
    <t>guglanilovish17@gmail.com</t>
  </si>
  <si>
    <t>devhanuhooda@gmai.com</t>
  </si>
  <si>
    <t>pramddomarp121@gmail.com</t>
  </si>
  <si>
    <t>kydv46128@gmail.com</t>
  </si>
  <si>
    <t>cnikhiles@gmail.com</t>
  </si>
  <si>
    <t>sonamgupta1475@gmail.com</t>
  </si>
  <si>
    <t>yrishu397@gmail.com</t>
  </si>
  <si>
    <t>avanthikaanil2005@gmail.com</t>
  </si>
  <si>
    <t>vns1948@gmail.com</t>
  </si>
  <si>
    <t>jayantrawat913@gmail.com</t>
  </si>
  <si>
    <t>rathoreadarsh.home@gmail.com</t>
  </si>
  <si>
    <t xml:space="preserve">  </t>
  </si>
  <si>
    <t>Name of vichiels</t>
  </si>
  <si>
    <t>Speed</t>
  </si>
  <si>
    <t xml:space="preserve">car </t>
  </si>
  <si>
    <t xml:space="preserve">Bus </t>
  </si>
  <si>
    <t xml:space="preserve">truck </t>
  </si>
  <si>
    <t>train</t>
  </si>
  <si>
    <t xml:space="preserve">aeroplane </t>
  </si>
  <si>
    <t xml:space="preserve">ship </t>
  </si>
  <si>
    <t>jet</t>
  </si>
  <si>
    <t xml:space="preserve">bike </t>
  </si>
  <si>
    <t xml:space="preserve">Bicycle </t>
  </si>
  <si>
    <t xml:space="preserve">        Name</t>
  </si>
  <si>
    <t>Type 1</t>
  </si>
  <si>
    <t>HP</t>
  </si>
  <si>
    <t>Attack</t>
  </si>
  <si>
    <t>Defense</t>
  </si>
  <si>
    <t>Sp. Atk</t>
  </si>
  <si>
    <t>Sp. Def</t>
  </si>
  <si>
    <t xml:space="preserve">        Magikarp</t>
  </si>
  <si>
    <t>Water</t>
  </si>
  <si>
    <t xml:space="preserve">        Gyarados</t>
  </si>
  <si>
    <t xml:space="preserve">        Lapras</t>
  </si>
  <si>
    <t xml:space="preserve">        Ditto</t>
  </si>
  <si>
    <t>Normal</t>
  </si>
  <si>
    <t xml:space="preserve">        Eevee</t>
  </si>
  <si>
    <t xml:space="preserve">        Vaporeon</t>
  </si>
  <si>
    <t xml:space="preserve">        Jolteon</t>
  </si>
  <si>
    <t>Electric</t>
  </si>
  <si>
    <t xml:space="preserve">    </t>
  </si>
  <si>
    <t>&gt;70</t>
  </si>
  <si>
    <t xml:space="preserve">      Name</t>
  </si>
  <si>
    <t>Birthday</t>
  </si>
  <si>
    <t>Year</t>
  </si>
  <si>
    <t xml:space="preserve">      Bulbasaur</t>
  </si>
  <si>
    <t>Grass</t>
  </si>
  <si>
    <t xml:space="preserve">      Charmander</t>
  </si>
  <si>
    <t>Fire</t>
  </si>
  <si>
    <t xml:space="preserve">      Squirtle</t>
  </si>
  <si>
    <t xml:space="preserve">      Chikorita</t>
  </si>
  <si>
    <t xml:space="preserve">      Cyndaquil</t>
  </si>
  <si>
    <t xml:space="preserve">      Totodile</t>
  </si>
  <si>
    <t xml:space="preserve">      Treecko</t>
  </si>
  <si>
    <t xml:space="preserve">      Torchic</t>
  </si>
  <si>
    <t xml:space="preserve">      Mudkip</t>
  </si>
  <si>
    <t xml:space="preserve">      Turtwig</t>
  </si>
  <si>
    <t xml:space="preserve">      Chimchar</t>
  </si>
  <si>
    <t xml:space="preserve">      Piplup</t>
  </si>
  <si>
    <t xml:space="preserve">      Snivy</t>
  </si>
  <si>
    <t xml:space="preserve">      Tepig</t>
  </si>
  <si>
    <t xml:space="preserve">      Oshawott</t>
  </si>
  <si>
    <t xml:space="preserve">      Chespin</t>
  </si>
  <si>
    <t xml:space="preserve">      Fennekin</t>
  </si>
  <si>
    <t xml:space="preserve">      Froakie</t>
  </si>
  <si>
    <t xml:space="preserve">        Bulbasaur</t>
  </si>
  <si>
    <t xml:space="preserve">        Ivysaur</t>
  </si>
  <si>
    <t xml:space="preserve">        Venusaur</t>
  </si>
  <si>
    <t xml:space="preserve">        Charmander</t>
  </si>
  <si>
    <t xml:space="preserve">        Charmeleon</t>
  </si>
  <si>
    <t xml:space="preserve">        Charizard</t>
  </si>
  <si>
    <t xml:space="preserve">        Squirtle</t>
  </si>
  <si>
    <t xml:space="preserve">        Wartortle</t>
  </si>
  <si>
    <t xml:space="preserve">        Blastoise</t>
  </si>
  <si>
    <t xml:space="preserve">        Caterpie</t>
  </si>
  <si>
    <t>Bug</t>
  </si>
  <si>
    <t xml:space="preserve">        Metapod</t>
  </si>
  <si>
    <t xml:space="preserve">        Butterfree</t>
  </si>
  <si>
    <t xml:space="preserve">        Weedle</t>
  </si>
  <si>
    <t xml:space="preserve">        Kakuna</t>
  </si>
  <si>
    <t xml:space="preserve">        Beedrill</t>
  </si>
  <si>
    <t xml:space="preserve">        Pidgey</t>
  </si>
  <si>
    <t xml:space="preserve">        Pidgeotto</t>
  </si>
  <si>
    <t xml:space="preserve">        Pidgeot</t>
  </si>
  <si>
    <t xml:space="preserve">        Rattata</t>
  </si>
  <si>
    <t xml:space="preserve">        Raticate</t>
  </si>
  <si>
    <t xml:space="preserve">        Spearow</t>
  </si>
  <si>
    <t xml:space="preserve">        Fearow</t>
  </si>
  <si>
    <t xml:space="preserve">        Ekans</t>
  </si>
  <si>
    <t>Poison</t>
  </si>
  <si>
    <t xml:space="preserve">        Arbok</t>
  </si>
  <si>
    <t xml:space="preserve">        Pikachu</t>
  </si>
  <si>
    <t xml:space="preserve">        Raichu</t>
  </si>
  <si>
    <t xml:space="preserve">        Sandshrew</t>
  </si>
  <si>
    <t>Ground</t>
  </si>
  <si>
    <t xml:space="preserve">        Sandslash</t>
  </si>
  <si>
    <t xml:space="preserve">        Nidoran♀</t>
  </si>
  <si>
    <t xml:space="preserve">        Nidorina</t>
  </si>
  <si>
    <t xml:space="preserve">Speed-1 </t>
  </si>
  <si>
    <t xml:space="preserve">    Name</t>
  </si>
  <si>
    <t xml:space="preserve">    Bulbasaur</t>
  </si>
  <si>
    <t xml:space="preserve">    Charmander</t>
  </si>
  <si>
    <t xml:space="preserve">    Squirtle</t>
  </si>
  <si>
    <t xml:space="preserve">    Type</t>
  </si>
  <si>
    <t>Count Gen 2</t>
  </si>
  <si>
    <t xml:space="preserve">    Grass</t>
  </si>
  <si>
    <t xml:space="preserve">    Fire</t>
  </si>
  <si>
    <t xml:space="preserve">    Water</t>
  </si>
  <si>
    <t xml:space="preserve">    Bug</t>
  </si>
  <si>
    <t>Count Gen 1</t>
  </si>
  <si>
    <t xml:space="preserve">    Ivysaur</t>
  </si>
  <si>
    <t xml:space="preserve">    Venusaur</t>
  </si>
  <si>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</si>
  <si>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</si>
  <si>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</si>
  <si>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</si>
  <si>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</si>
  <si>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</si>
  <si>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</si>
  <si>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</si>
  <si>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</si>
  <si>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</si>
  <si>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</si>
  <si>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</si>
  <si>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</si>
  <si>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Total</t>
  </si>
  <si>
    <t xml:space="preserve">Total Cart  </t>
  </si>
  <si>
    <t>Discount(%)</t>
  </si>
  <si>
    <t xml:space="preserve">And </t>
  </si>
  <si>
    <t>Fire Type AND more than 70 Speed</t>
  </si>
  <si>
    <t xml:space="preserve">      Ivysaur</t>
  </si>
  <si>
    <t xml:space="preserve">      Venusaur</t>
  </si>
  <si>
    <t xml:space="preserve">      Charmeleon</t>
  </si>
  <si>
    <t xml:space="preserve">      Charizard</t>
  </si>
  <si>
    <t xml:space="preserve">      Wartortle</t>
  </si>
  <si>
    <t xml:space="preserve">      Blastoise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</si>
</sst>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_-[$$-409]* #,##0.00_ ;_-[$$-409]* \-#,##0.00\ ;_-[$$-409]* &quot;-&quot;??_ ;_-@_ "/>
  </numFmts>
  <fonts count="10" x14ac:knownFonts="1">
    <font>
      <sz val="11"/>
      <color theme="1"/>
      <name val="poppins"/>
      <family val="2"/>
    </font>
    <font>
      <sz val="11"/>
      <color rgb="FFFF0000"/>
      <name val="poppins"/>
      <family val="2"/>
    </font>
    <font>
      <b/>
      <sz val="11"/>
      <color theme="1"/>
      <name val="Poppins"/>
    </font>
    <font>
      <sz val="11"/>
      <color theme="1"/>
      <name val="poppins"/>
      <family val="2"/>
    </font>
    <font>
      <sz val="12"/>
      <color theme="1"/>
      <name val="poppins"/>
      <family val="2"/>
    </font>
    <font>
      <sz val="12"/>
      <color theme="1"/>
      <name val="Arial"/>
      <family val="2"/>
    </font>
    <font>
      <b/>
      <sz val="12"/>
      <color theme="1"/>
      <name val="Poppins"/>
    </font>
    <font>
      <sz val="11"/>
      <color theme="1"/>
      <name val="Poppins"/>
    </font>
    <font>
      <sz val="10"/>
      <color theme="1"/>
      <name val="Poppins"/>
    </font>
    <font>
      <b/>
      <sz val="10"/>
      <color theme="1"/>
      <name val="Poppi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/>
    </xf>
    <xf numFmtId="4" fontId="1" fillId="0" borderId="0" xfId="0" applyNumberFormat="1" applyFont="1"/>
    <xf numFmtId="0" fontId="1" fillId="0" borderId="0" xfId="0" applyFont="1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22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/>
    <xf numFmtId="164" fontId="0" fillId="0" borderId="8" xfId="0" applyNumberFormat="1" applyBorder="1"/>
    <xf numFmtId="164" fontId="0" fillId="0" borderId="0" xfId="0" applyNumberFormat="1" applyBorder="1"/>
    <xf numFmtId="0" fontId="0" fillId="3" borderId="6" xfId="2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oppins"/>
        <scheme val="none"/>
      </font>
      <numFmt numFmtId="27" formatCode="dd/mm/yyyy\ hh:mm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charts!$A$1:$A$10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2-4ECC-A370-7429DAEDD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229247"/>
        <c:axId val="1848584463"/>
      </c:lineChart>
      <c:catAx>
        <c:axId val="171022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84463"/>
        <c:crosses val="autoZero"/>
        <c:auto val="1"/>
        <c:lblAlgn val="ctr"/>
        <c:lblOffset val="100"/>
        <c:noMultiLvlLbl val="0"/>
      </c:catAx>
      <c:valAx>
        <c:axId val="18485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2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Sheet5!$B$18</c:f>
              <c:strCache>
                <c:ptCount val="1"/>
                <c:pt idx="0">
                  <c:v>    Bulbasaur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Sheet5!$C$17:$H$17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Sheet5!$C$18:$H$18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5-4BC1-8BCC-C516E32960A5}"/>
            </c:ext>
          </c:extLst>
        </c:ser>
        <c:ser>
          <c:idx val="1"/>
          <c:order val="1"/>
          <c:tx>
            <c:strRef>
              <c:f>Sheet5!$B$19</c:f>
              <c:strCache>
                <c:ptCount val="1"/>
                <c:pt idx="0">
                  <c:v>    Charmander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Sheet5!$C$17:$H$17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Sheet5!$C$19:$H$19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5-4BC1-8BCC-C516E32960A5}"/>
            </c:ext>
          </c:extLst>
        </c:ser>
        <c:ser>
          <c:idx val="2"/>
          <c:order val="2"/>
          <c:tx>
            <c:strRef>
              <c:f>Sheet5!$B$20</c:f>
              <c:strCache>
                <c:ptCount val="1"/>
                <c:pt idx="0">
                  <c:v>    Squirtle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Sheet5!$C$17:$H$17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Sheet5!$C$20:$H$20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5-4BC1-8BCC-C516E32960A5}"/>
            </c:ext>
          </c:extLst>
        </c:ser>
        <c:ser>
          <c:idx val="3"/>
          <c:order val="3"/>
          <c:tx>
            <c:strRef>
              <c:f>Sheet5!$B$21</c:f>
              <c:strCache>
                <c:ptCount val="1"/>
                <c:pt idx="0">
                  <c:v>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Sheet5!$C$17:$H$17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Sheet5!$C$21:$H$21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F05-4BC1-8BCC-C516E329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81599"/>
        <c:axId val="6285231"/>
      </c:radarChart>
      <c:catAx>
        <c:axId val="20521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231"/>
        <c:crosses val="autoZero"/>
        <c:auto val="1"/>
        <c:lblAlgn val="ctr"/>
        <c:lblOffset val="100"/>
        <c:noMultiLvlLbl val="0"/>
      </c:catAx>
      <c:valAx>
        <c:axId val="62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8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Sheet5!$B$18</c:f>
              <c:strCache>
                <c:ptCount val="1"/>
                <c:pt idx="0">
                  <c:v>    Bulbasaur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Sheet5!$C$17:$H$17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Sheet5!$C$18:$H$18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D-4700-83D7-ED1478F8D214}"/>
            </c:ext>
          </c:extLst>
        </c:ser>
        <c:ser>
          <c:idx val="1"/>
          <c:order val="1"/>
          <c:tx>
            <c:strRef>
              <c:f>Sheet5!$B$19</c:f>
              <c:strCache>
                <c:ptCount val="1"/>
                <c:pt idx="0">
                  <c:v>    Charmander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Sheet5!$C$17:$H$17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Sheet5!$C$19:$H$19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D-4700-83D7-ED1478F8D214}"/>
            </c:ext>
          </c:extLst>
        </c:ser>
        <c:ser>
          <c:idx val="2"/>
          <c:order val="2"/>
          <c:tx>
            <c:strRef>
              <c:f>Sheet5!$B$20</c:f>
              <c:strCache>
                <c:ptCount val="1"/>
                <c:pt idx="0">
                  <c:v>    Squirtle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Sheet5!$C$17:$H$17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Sheet5!$C$20:$H$20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D-4700-83D7-ED1478F8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92639"/>
        <c:axId val="6287215"/>
      </c:radarChart>
      <c:catAx>
        <c:axId val="205219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215"/>
        <c:crosses val="autoZero"/>
        <c:auto val="1"/>
        <c:lblAlgn val="ctr"/>
        <c:lblOffset val="100"/>
        <c:noMultiLvlLbl val="0"/>
      </c:catAx>
      <c:valAx>
        <c:axId val="62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9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Pokemons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    Bulbasaur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charts!$D$1:$I$1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charts!$D$2:$I$2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D1C-B663-F253E151B488}"/>
            </c:ext>
          </c:extLst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    Charmander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charts!$D$1:$I$1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charts!$D$3:$I$3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D1C-B663-F253E151B488}"/>
            </c:ext>
          </c:extLst>
        </c:ser>
        <c:ser>
          <c:idx val="2"/>
          <c:order val="2"/>
          <c:tx>
            <c:strRef>
              <c:f>charts!$C$4</c:f>
              <c:strCache>
                <c:ptCount val="1"/>
                <c:pt idx="0">
                  <c:v>    Squirtle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charts!$D$1:$I$1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charts!$D$4:$I$4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D1C-B663-F253E151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223007"/>
        <c:axId val="1842876255"/>
      </c:barChart>
      <c:catAx>
        <c:axId val="17102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76255"/>
        <c:crosses val="autoZero"/>
        <c:auto val="1"/>
        <c:lblAlgn val="ctr"/>
        <c:lblOffset val="100"/>
        <c:noMultiLvlLbl val="0"/>
      </c:catAx>
      <c:valAx>
        <c:axId val="18428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charts!$C$22</c:f>
              <c:strCache>
                <c:ptCount val="1"/>
                <c:pt idx="0">
                  <c:v>Count Gen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charts!$B$23:$B$26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charts!$C$23:$C$26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4-4F39-9F00-8712141D5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2186879"/>
        <c:axId val="1842865839"/>
      </c:barChart>
      <c:catAx>
        <c:axId val="2052186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65839"/>
        <c:crosses val="autoZero"/>
        <c:auto val="1"/>
        <c:lblAlgn val="ctr"/>
        <c:lblOffset val="100"/>
        <c:noMultiLvlLbl val="0"/>
      </c:catAx>
      <c:valAx>
        <c:axId val="184286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8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Pokemons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charts!$C$22</c:f>
              <c:strCache>
                <c:ptCount val="1"/>
                <c:pt idx="0">
                  <c:v>Count Gen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charts!$B$23:$B$26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charts!$C$23:$C$26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4-4AAD-B699-0CF88B14ADD5}"/>
            </c:ext>
          </c:extLst>
        </c:ser>
        <c:ser>
          <c:idx val="1"/>
          <c:order val="1"/>
          <c:tx>
            <c:strRef>
              <c:f>charts!$D$22</c:f>
              <c:strCache>
                <c:ptCount val="1"/>
                <c:pt idx="0">
                  <c:v>Count Gen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charts!$B$23:$B$26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charts!$D$23:$D$26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4-4AAD-B699-0CF88B14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878031"/>
        <c:axId val="1775799503"/>
      </c:barChart>
      <c:catAx>
        <c:axId val="200987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99503"/>
        <c:crosses val="autoZero"/>
        <c:auto val="1"/>
        <c:lblAlgn val="ctr"/>
        <c:lblOffset val="100"/>
        <c:noMultiLvlLbl val="0"/>
      </c:catAx>
      <c:valAx>
        <c:axId val="177579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charts!$C$22</c:f>
              <c:strCache>
                <c:ptCount val="1"/>
                <c:pt idx="0">
                  <c:v>Count Gen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DFA-4767-8549-5981F86C9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FA-4767-8549-5981F86C98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DFA-4767-8549-5981F86C98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FA-4767-8549-5981F86C98C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DFA-4767-8549-5981F86C98C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DFA-4767-8549-5981F86C98C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DFA-4767-8549-5981F86C98C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DFA-4767-8549-5981F86C98C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charts!$B$23:$B$26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charts!$C$23:$C$26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A-4767-8549-5981F86C98CC}"/>
            </c:ext>
          </c:extLst>
        </c:ser>
        <c:ser>
          <c:idx val="1"/>
          <c:order val="1"/>
          <c:tx>
            <c:strRef>
              <c:f>charts!$D$22</c:f>
              <c:strCache>
                <c:ptCount val="1"/>
                <c:pt idx="0">
                  <c:v>Count Gen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DFA-4767-8549-5981F86C9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FA-4767-8549-5981F86C98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DFA-4767-8549-5981F86C98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FA-4767-8549-5981F86C98C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DFA-4767-8549-5981F86C98C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DFA-4767-8549-5981F86C98C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DFA-4767-8549-5981F86C98C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DFA-4767-8549-5981F86C98CC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charts!$B$23:$B$26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charts!$D$23:$D$26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A-4767-8549-5981F86C98C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68123359580052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charts!$C$22</c:f>
              <c:strCache>
                <c:ptCount val="1"/>
                <c:pt idx="0">
                  <c:v>Count Gen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charts!$B$23:$B$26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charts!$C$23:$C$26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E-4FD3-A6AB-B6C3707969FF}"/>
            </c:ext>
          </c:extLst>
        </c:ser>
        <c:ser>
          <c:idx val="1"/>
          <c:order val="1"/>
          <c:tx>
            <c:strRef>
              <c:f>charts!$D$22</c:f>
              <c:strCache>
                <c:ptCount val="1"/>
                <c:pt idx="0">
                  <c:v>Count Gen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charts!$B$23:$B$26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charts!$D$23:$D$26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E-4FD3-A6AB-B6C3707969F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782633420822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charts!$C$22</c:f>
              <c:strCache>
                <c:ptCount val="1"/>
                <c:pt idx="0">
                  <c:v>Count Gen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charts!$B$23:$B$26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charts!$C$23:$C$26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1-4106-93E8-4EB140F48834}"/>
            </c:ext>
          </c:extLst>
        </c:ser>
        <c:ser>
          <c:idx val="1"/>
          <c:order val="1"/>
          <c:tx>
            <c:strRef>
              <c:f>charts!$D$22</c:f>
              <c:strCache>
                <c:ptCount val="1"/>
                <c:pt idx="0">
                  <c:v>Count Gen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charts!$B$23:$B$26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charts!$D$23:$D$26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1-4106-93E8-4EB140F4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9-4918-AA77-09F50B4C84FA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Sheet5!$C$2:$C$4</c:f>
              <c:numCache>
                <c:formatCode>General</c:formatCode>
                <c:ptCount val="3"/>
                <c:pt idx="0">
                  <c:v>49</c:v>
                </c:pt>
                <c:pt idx="1">
                  <c:v>62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9-4918-AA77-09F50B4C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191199"/>
        <c:axId val="6263903"/>
      </c:lineChart>
      <c:catAx>
        <c:axId val="20521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03"/>
        <c:crosses val="autoZero"/>
        <c:auto val="1"/>
        <c:lblAlgn val="ctr"/>
        <c:lblOffset val="100"/>
        <c:noMultiLvlLbl val="0"/>
      </c:catAx>
      <c:valAx>
        <c:axId val="6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B-4650-8696-917DFA7AE12D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Sheet5!$C$2:$C$4</c:f>
              <c:numCache>
                <c:formatCode>General</c:formatCode>
                <c:ptCount val="3"/>
                <c:pt idx="0">
                  <c:v>49</c:v>
                </c:pt>
                <c:pt idx="1">
                  <c:v>62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B-4650-8696-917DFA7AE12D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Sheet5!$D$2:$D$4</c:f>
              <c:numCache>
                <c:formatCode>General</c:formatCode>
                <c:ptCount val="3"/>
                <c:pt idx="0">
                  <c:v>49</c:v>
                </c:pt>
                <c:pt idx="1">
                  <c:v>63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B-4650-8696-917DFA7A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747471"/>
        <c:axId val="6269359"/>
      </c:lineChart>
      <c:catAx>
        <c:axId val="194374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359"/>
        <c:crosses val="autoZero"/>
        <c:auto val="1"/>
        <c:lblAlgn val="ctr"/>
        <c:lblOffset val="100"/>
        <c:noMultiLvlLbl val="0"/>
      </c:catAx>
      <c:valAx>
        <c:axId val="62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4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4</xdr:row>
      <xdr:rowOff>252412</xdr:rowOff>
    </xdr:from>
    <xdr:to>
      <xdr:col>6</xdr:col>
      <xdr:colOff>700087</xdr:colOff>
      <xdr:row>14</xdr:row>
      <xdr:rowOff>233362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B2884-3E65-4CD2-5C69-6AEC8EC0C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0</xdr:row>
      <xdr:rowOff>128587</xdr:rowOff>
    </xdr:from>
    <xdr:to>
      <xdr:col>14</xdr:col>
      <xdr:colOff>633412</xdr:colOff>
      <xdr:row>10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8A038-395C-C9B5-A4BA-2CA757B2D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576262</xdr:colOff>
      <xdr:row>30</xdr:row>
      <xdr:rowOff>119062</xdr:rowOff>
    </xdr:from>
    <xdr:to>
      <xdr:col>6</xdr:col>
      <xdr:colOff>119062</xdr:colOff>
      <xdr:row>40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7345DC-CAD3-D7DB-BF80-5C720E5C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585787</xdr:colOff>
      <xdr:row>20</xdr:row>
      <xdr:rowOff>61912</xdr:rowOff>
    </xdr:from>
    <xdr:to>
      <xdr:col>10</xdr:col>
      <xdr:colOff>128587</xdr:colOff>
      <xdr:row>30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303FDB-41B0-8803-4065-9A3A3F8E1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31</xdr:row>
      <xdr:rowOff>42862</xdr:rowOff>
    </xdr:from>
    <xdr:to>
      <xdr:col>12</xdr:col>
      <xdr:colOff>38100</xdr:colOff>
      <xdr:row>41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430906-A4C9-92C5-E074-5478B5DE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209550</xdr:colOff>
      <xdr:row>20</xdr:row>
      <xdr:rowOff>61912</xdr:rowOff>
    </xdr:from>
    <xdr:to>
      <xdr:col>15</xdr:col>
      <xdr:colOff>590550</xdr:colOff>
      <xdr:row>30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31CA44-7DE9-F673-F7F0-ED69B5202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542925</xdr:colOff>
      <xdr:row>27</xdr:row>
      <xdr:rowOff>42862</xdr:rowOff>
    </xdr:from>
    <xdr:to>
      <xdr:col>7</xdr:col>
      <xdr:colOff>85725</xdr:colOff>
      <xdr:row>37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90D1AB-7FB1-5E7C-174F-52205F345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176212</xdr:rowOff>
    </xdr:from>
    <xdr:to>
      <xdr:col>5</xdr:col>
      <xdr:colOff>381000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BAD53-4ABA-D2A4-4136-47FD4AAEE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4</xdr:row>
      <xdr:rowOff>195262</xdr:rowOff>
    </xdr:from>
    <xdr:to>
      <xdr:col>11</xdr:col>
      <xdr:colOff>57150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75328-9AED-D01D-C6B8-36F16FF93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800100</xdr:colOff>
      <xdr:row>21</xdr:row>
      <xdr:rowOff>233362</xdr:rowOff>
    </xdr:from>
    <xdr:to>
      <xdr:col>6</xdr:col>
      <xdr:colOff>342900</xdr:colOff>
      <xdr:row>31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BEAD4-4E09-E28A-9052-2C53B0980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21</xdr:row>
      <xdr:rowOff>223837</xdr:rowOff>
    </xdr:from>
    <xdr:to>
      <xdr:col>12</xdr:col>
      <xdr:colOff>38100</xdr:colOff>
      <xdr:row>31</xdr:row>
      <xdr:rowOff>204787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CE0B9B-7F45-2BF5-E184-87BE91BE8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9DA7A-8DF2-42BA-BFD1-72BE74D804E9}" name="Table1" displayName="Table1" ref="B1:E41" totalsRowShown="0">
  <tableColumns count="4">
    <tableColumn id="1" xr3:uid="{28720163-81DD-465F-AE82-C8D69BB4C7B7}" name="Name" dataDxfId="20"/>
    <tableColumn id="2" xr3:uid="{B2B92643-3A8E-4939-ADC5-09F89CDA1753}" name="Time " dataDxfId="19"/>
    <tableColumn id="3" xr3:uid="{E2437BA6-A850-44CB-B12D-FAD69DEAC2B9}" name="Course " dataDxfId="18"/>
    <tableColumn id="4" xr3:uid="{728E0FEC-07A8-44A9-9E83-A8163F81ADDF}" name="Email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7CDC-288B-45BE-BF8F-B6161F4D4865}">
  <dimension ref="A2:G56"/>
  <sheetViews>
    <sheetView topLeftCell="A7" zoomScale="130" zoomScaleNormal="130" workbookViewId="0">
      <selection activeCell="F14" sqref="F14"/>
    </sheetView>
  </sheetViews>
  <sheetFormatPr defaultRowHeight="21.75" x14ac:dyDescent="0.6"/>
  <cols>
    <col min="6" max="6" width="14.59765625" customWidth="1"/>
    <col min="7" max="7" width="10.8984375" bestFit="1" customWidth="1"/>
  </cols>
  <sheetData>
    <row r="2" spans="1:7" x14ac:dyDescent="0.6">
      <c r="A2" s="3"/>
      <c r="B2" s="3" t="s">
        <v>54</v>
      </c>
      <c r="C2" s="3"/>
      <c r="D2" s="3"/>
      <c r="F2" s="2" t="s">
        <v>55</v>
      </c>
    </row>
    <row r="3" spans="1:7" x14ac:dyDescent="0.6">
      <c r="A3" s="3"/>
      <c r="B3" s="3"/>
      <c r="C3" s="3"/>
      <c r="D3" s="3"/>
    </row>
    <row r="4" spans="1:7" ht="24" customHeight="1" x14ac:dyDescent="0.6">
      <c r="A4" s="4" t="s">
        <v>52</v>
      </c>
      <c r="B4" s="3"/>
      <c r="C4" s="3" t="s">
        <v>51</v>
      </c>
      <c r="D4" s="4" t="s">
        <v>53</v>
      </c>
      <c r="F4" t="s">
        <v>56</v>
      </c>
      <c r="G4" s="6">
        <f>SUM(C5:C56)</f>
        <v>189599.96999999988</v>
      </c>
    </row>
    <row r="5" spans="1:7" x14ac:dyDescent="0.6">
      <c r="A5" s="3" t="s">
        <v>50</v>
      </c>
      <c r="B5" s="3"/>
      <c r="C5" s="5">
        <v>20808.900000000001</v>
      </c>
      <c r="D5" s="5">
        <v>20711.150000000001</v>
      </c>
      <c r="F5" t="s">
        <v>57</v>
      </c>
      <c r="G5" s="6">
        <f>AVERAGE(C5:C56)</f>
        <v>3646.1532692307669</v>
      </c>
    </row>
    <row r="6" spans="1:7" x14ac:dyDescent="0.6">
      <c r="A6" s="3" t="s">
        <v>49</v>
      </c>
      <c r="B6" s="3"/>
      <c r="C6" s="5">
        <v>2531.1999999999998</v>
      </c>
      <c r="D6" s="5">
        <v>2531.1999999999998</v>
      </c>
      <c r="F6" t="s">
        <v>60</v>
      </c>
      <c r="G6" s="6">
        <f>MAX(C5:C56)</f>
        <v>45698.32</v>
      </c>
    </row>
    <row r="7" spans="1:7" x14ac:dyDescent="0.6">
      <c r="A7" s="3" t="s">
        <v>48</v>
      </c>
      <c r="B7" s="3"/>
      <c r="C7" s="3">
        <v>884</v>
      </c>
      <c r="D7" s="3">
        <v>880</v>
      </c>
      <c r="F7" t="s">
        <v>61</v>
      </c>
      <c r="G7" s="6">
        <f>MIN(C5:C56)</f>
        <v>131</v>
      </c>
    </row>
    <row r="8" spans="1:7" x14ac:dyDescent="0.6">
      <c r="A8" s="3" t="s">
        <v>47</v>
      </c>
      <c r="B8" s="3"/>
      <c r="C8" s="3">
        <v>213.7</v>
      </c>
      <c r="D8" s="3">
        <v>211.55</v>
      </c>
      <c r="F8" t="s">
        <v>58</v>
      </c>
      <c r="G8" s="7">
        <f>VAR(C5:C56)</f>
        <v>47250585.613889106</v>
      </c>
    </row>
    <row r="9" spans="1:7" x14ac:dyDescent="0.6">
      <c r="A9" s="3" t="s">
        <v>46</v>
      </c>
      <c r="B9" s="3"/>
      <c r="C9" s="3">
        <v>275.2</v>
      </c>
      <c r="D9" s="3">
        <v>272.8</v>
      </c>
      <c r="F9" t="s">
        <v>59</v>
      </c>
      <c r="G9" s="6">
        <f>G6-G7</f>
        <v>45567.32</v>
      </c>
    </row>
    <row r="10" spans="1:7" x14ac:dyDescent="0.6">
      <c r="A10" s="3" t="s">
        <v>45</v>
      </c>
      <c r="B10" s="3"/>
      <c r="C10" s="3">
        <v>595.04999999999995</v>
      </c>
      <c r="D10" s="3">
        <v>595.04999999999995</v>
      </c>
      <c r="F10" t="s">
        <v>62</v>
      </c>
      <c r="G10">
        <f>COUNT(C5:C56)</f>
        <v>52</v>
      </c>
    </row>
    <row r="11" spans="1:7" x14ac:dyDescent="0.6">
      <c r="A11" s="3" t="s">
        <v>28</v>
      </c>
      <c r="B11" s="3"/>
      <c r="C11" s="3">
        <v>45698.32</v>
      </c>
      <c r="D11" s="3">
        <v>656</v>
      </c>
      <c r="F11" t="s">
        <v>63</v>
      </c>
      <c r="G11">
        <f>COUNTBLANK(C5:C56)</f>
        <v>0</v>
      </c>
    </row>
    <row r="12" spans="1:7" x14ac:dyDescent="0.6">
      <c r="A12" s="3" t="s">
        <v>44</v>
      </c>
      <c r="B12" s="3"/>
      <c r="C12" s="3">
        <v>470.05</v>
      </c>
      <c r="D12" s="3">
        <v>465</v>
      </c>
      <c r="F12" t="s">
        <v>64</v>
      </c>
      <c r="G12" s="1">
        <f>MEDIAN(C5:C56)</f>
        <v>1666.4</v>
      </c>
    </row>
    <row r="13" spans="1:7" x14ac:dyDescent="0.6">
      <c r="A13" s="3" t="s">
        <v>43</v>
      </c>
      <c r="B13" s="3"/>
      <c r="C13" s="5">
        <v>3488.4</v>
      </c>
      <c r="D13" s="3">
        <v>995.05</v>
      </c>
      <c r="F13" t="s">
        <v>65</v>
      </c>
      <c r="G13">
        <f>MODE(C5:C56)</f>
        <v>2057.9</v>
      </c>
    </row>
    <row r="14" spans="1:7" x14ac:dyDescent="0.6">
      <c r="A14" s="3" t="s">
        <v>42</v>
      </c>
      <c r="B14" s="3"/>
      <c r="C14" s="5">
        <v>3488.4</v>
      </c>
      <c r="D14" s="5">
        <v>3479</v>
      </c>
    </row>
    <row r="15" spans="1:7" x14ac:dyDescent="0.6">
      <c r="A15" s="3" t="s">
        <v>41</v>
      </c>
      <c r="B15" s="3"/>
      <c r="C15" s="5">
        <v>2057.9</v>
      </c>
      <c r="D15" s="5">
        <v>1640.6</v>
      </c>
    </row>
    <row r="16" spans="1:7" x14ac:dyDescent="0.6">
      <c r="A16" s="3" t="s">
        <v>40</v>
      </c>
      <c r="B16" s="3"/>
      <c r="C16" s="5">
        <v>2057.9</v>
      </c>
      <c r="D16" s="5">
        <v>2038.5</v>
      </c>
    </row>
    <row r="17" spans="1:4" x14ac:dyDescent="0.6">
      <c r="A17" s="3" t="s">
        <v>39</v>
      </c>
      <c r="B17" s="3"/>
      <c r="C17" s="5">
        <v>2057.9</v>
      </c>
      <c r="D17" s="5">
        <v>24402.799999999999</v>
      </c>
    </row>
    <row r="18" spans="1:4" x14ac:dyDescent="0.6">
      <c r="A18" s="3" t="s">
        <v>38</v>
      </c>
      <c r="B18" s="3"/>
      <c r="C18" s="5">
        <v>10650.9</v>
      </c>
      <c r="D18" s="5">
        <v>10563.4</v>
      </c>
    </row>
    <row r="19" spans="1:4" x14ac:dyDescent="0.6">
      <c r="A19" s="3" t="s">
        <v>37</v>
      </c>
      <c r="B19" s="3"/>
      <c r="C19" s="5">
        <v>1225.9000000000001</v>
      </c>
      <c r="D19" s="5">
        <v>1220.55</v>
      </c>
    </row>
    <row r="20" spans="1:4" x14ac:dyDescent="0.6">
      <c r="A20" s="3" t="s">
        <v>36</v>
      </c>
      <c r="B20" s="3"/>
      <c r="C20" s="5">
        <v>3197</v>
      </c>
      <c r="D20" s="5">
        <v>3180</v>
      </c>
    </row>
    <row r="21" spans="1:4" x14ac:dyDescent="0.6">
      <c r="A21" s="3" t="s">
        <v>35</v>
      </c>
      <c r="B21" s="3"/>
      <c r="C21" s="5">
        <v>1636.5</v>
      </c>
      <c r="D21" s="5">
        <v>1616.5</v>
      </c>
    </row>
    <row r="22" spans="1:4" x14ac:dyDescent="0.6">
      <c r="A22" s="3" t="s">
        <v>34</v>
      </c>
      <c r="B22" s="3"/>
      <c r="C22" s="5">
        <v>2439</v>
      </c>
      <c r="D22" s="5">
        <v>2421.65</v>
      </c>
    </row>
    <row r="23" spans="1:4" x14ac:dyDescent="0.6">
      <c r="A23" s="3" t="s">
        <v>33</v>
      </c>
      <c r="B23" s="3"/>
      <c r="C23" s="5">
        <v>1136.8</v>
      </c>
      <c r="D23" s="5">
        <v>1127.1500000000001</v>
      </c>
    </row>
    <row r="24" spans="1:4" x14ac:dyDescent="0.6">
      <c r="A24" s="3" t="s">
        <v>32</v>
      </c>
      <c r="B24" s="3"/>
      <c r="C24" s="5">
        <v>3538</v>
      </c>
      <c r="D24" s="5">
        <v>3502.8</v>
      </c>
    </row>
    <row r="25" spans="1:4" x14ac:dyDescent="0.6">
      <c r="A25" s="3" t="s">
        <v>31</v>
      </c>
      <c r="B25" s="3"/>
      <c r="C25" s="3">
        <v>131</v>
      </c>
      <c r="D25" s="3">
        <v>130</v>
      </c>
    </row>
    <row r="26" spans="1:4" x14ac:dyDescent="0.6">
      <c r="A26" s="3" t="s">
        <v>30</v>
      </c>
      <c r="B26" s="3"/>
      <c r="C26" s="5">
        <v>1454</v>
      </c>
      <c r="D26" s="5">
        <v>1443</v>
      </c>
    </row>
    <row r="27" spans="1:4" x14ac:dyDescent="0.6">
      <c r="A27" s="3" t="s">
        <v>29</v>
      </c>
      <c r="B27" s="3"/>
      <c r="C27" s="3">
        <v>578.5</v>
      </c>
      <c r="D27" s="3">
        <v>576.85</v>
      </c>
    </row>
    <row r="28" spans="1:4" x14ac:dyDescent="0.6">
      <c r="A28" s="3" t="s">
        <v>28</v>
      </c>
      <c r="B28" s="3"/>
      <c r="C28" s="5">
        <v>1828</v>
      </c>
      <c r="D28" s="5">
        <v>1808.5</v>
      </c>
    </row>
    <row r="29" spans="1:4" x14ac:dyDescent="0.6">
      <c r="A29" s="3" t="s">
        <v>27</v>
      </c>
      <c r="B29" s="3"/>
      <c r="C29" s="5">
        <v>4937.75</v>
      </c>
      <c r="D29" s="5">
        <v>4933</v>
      </c>
    </row>
    <row r="30" spans="1:4" x14ac:dyDescent="0.6">
      <c r="A30" s="3" t="s">
        <v>26</v>
      </c>
      <c r="B30" s="3"/>
      <c r="C30" s="3">
        <v>705.9</v>
      </c>
      <c r="D30" s="3">
        <v>705</v>
      </c>
    </row>
    <row r="31" spans="1:4" x14ac:dyDescent="0.6">
      <c r="A31" s="3" t="s">
        <v>25</v>
      </c>
      <c r="B31" s="3"/>
      <c r="C31" s="5">
        <v>1222.5999999999999</v>
      </c>
      <c r="D31" s="5">
        <v>1216</v>
      </c>
    </row>
    <row r="32" spans="1:4" x14ac:dyDescent="0.6">
      <c r="A32" s="3" t="s">
        <v>24</v>
      </c>
      <c r="B32" s="3"/>
      <c r="C32" s="3">
        <v>816</v>
      </c>
      <c r="D32" s="3">
        <v>814.2</v>
      </c>
    </row>
    <row r="33" spans="1:4" x14ac:dyDescent="0.6">
      <c r="A33" s="3" t="s">
        <v>23</v>
      </c>
      <c r="B33" s="3"/>
      <c r="C33" s="5">
        <v>5765</v>
      </c>
      <c r="D33" s="5">
        <v>5742</v>
      </c>
    </row>
    <row r="34" spans="1:4" x14ac:dyDescent="0.6">
      <c r="A34" s="3" t="s">
        <v>22</v>
      </c>
      <c r="B34" s="3"/>
      <c r="C34" s="3">
        <v>518.35</v>
      </c>
      <c r="D34" s="3">
        <v>515.45000000000005</v>
      </c>
    </row>
    <row r="35" spans="1:4" x14ac:dyDescent="0.6">
      <c r="A35" s="3" t="s">
        <v>21</v>
      </c>
      <c r="B35" s="3"/>
      <c r="C35" s="3">
        <v>946.7</v>
      </c>
      <c r="D35" s="3">
        <v>944.15</v>
      </c>
    </row>
    <row r="36" spans="1:4" x14ac:dyDescent="0.6">
      <c r="A36" s="3" t="s">
        <v>20</v>
      </c>
      <c r="B36" s="3"/>
      <c r="C36" s="3">
        <v>355.7</v>
      </c>
      <c r="D36" s="3">
        <v>350</v>
      </c>
    </row>
    <row r="37" spans="1:4" x14ac:dyDescent="0.6">
      <c r="A37" s="3" t="s">
        <v>19</v>
      </c>
      <c r="B37" s="3"/>
      <c r="C37" s="5">
        <v>3798</v>
      </c>
      <c r="D37" s="5">
        <v>3779.1</v>
      </c>
    </row>
    <row r="38" spans="1:4" x14ac:dyDescent="0.6">
      <c r="A38" s="3" t="s">
        <v>18</v>
      </c>
      <c r="B38" s="3"/>
      <c r="C38" s="5">
        <v>3319.05</v>
      </c>
      <c r="D38" s="5">
        <v>3279.05</v>
      </c>
    </row>
    <row r="39" spans="1:4" x14ac:dyDescent="0.6">
      <c r="A39" s="3" t="s">
        <v>17</v>
      </c>
      <c r="B39" s="3"/>
      <c r="C39" s="5">
        <v>1038.8</v>
      </c>
      <c r="D39" s="5">
        <v>1022.1</v>
      </c>
    </row>
    <row r="40" spans="1:4" x14ac:dyDescent="0.6">
      <c r="A40" s="3" t="s">
        <v>16</v>
      </c>
      <c r="B40" s="3"/>
      <c r="C40" s="5">
        <v>1696.3</v>
      </c>
      <c r="D40" s="5">
        <v>1673.25</v>
      </c>
    </row>
    <row r="41" spans="1:4" x14ac:dyDescent="0.6">
      <c r="A41" s="3" t="s">
        <v>15</v>
      </c>
      <c r="B41" s="3"/>
      <c r="C41" s="5">
        <v>1224</v>
      </c>
      <c r="D41" s="5">
        <v>1208.8499999999999</v>
      </c>
    </row>
    <row r="42" spans="1:4" x14ac:dyDescent="0.6">
      <c r="A42" s="3" t="s">
        <v>14</v>
      </c>
      <c r="B42" s="3"/>
      <c r="C42" s="3">
        <v>202.2</v>
      </c>
      <c r="D42" s="3">
        <v>199.15</v>
      </c>
    </row>
    <row r="43" spans="1:4" x14ac:dyDescent="0.6">
      <c r="A43" s="3" t="s">
        <v>13</v>
      </c>
      <c r="B43" s="3"/>
      <c r="C43" s="5">
        <v>9321</v>
      </c>
      <c r="D43" s="5">
        <v>9243.15</v>
      </c>
    </row>
    <row r="44" spans="1:4" x14ac:dyDescent="0.6">
      <c r="A44" s="3" t="s">
        <v>12</v>
      </c>
      <c r="B44" s="3"/>
      <c r="C44" s="3">
        <v>679</v>
      </c>
      <c r="D44" s="3">
        <v>667.7</v>
      </c>
    </row>
    <row r="45" spans="1:4" x14ac:dyDescent="0.6">
      <c r="A45" s="3" t="s">
        <v>11</v>
      </c>
      <c r="B45" s="3"/>
      <c r="C45" s="3">
        <v>455</v>
      </c>
      <c r="D45" s="3">
        <v>450.1</v>
      </c>
    </row>
    <row r="46" spans="1:4" x14ac:dyDescent="0.6">
      <c r="A46" s="3" t="s">
        <v>10</v>
      </c>
      <c r="B46" s="3"/>
      <c r="C46" s="5">
        <v>5610</v>
      </c>
      <c r="D46" s="5">
        <v>5525</v>
      </c>
    </row>
    <row r="47" spans="1:4" x14ac:dyDescent="0.6">
      <c r="A47" s="3" t="s">
        <v>9</v>
      </c>
      <c r="B47" s="3"/>
      <c r="C47" s="5">
        <v>1519.8</v>
      </c>
      <c r="D47" s="5">
        <v>1486.5</v>
      </c>
    </row>
    <row r="48" spans="1:4" x14ac:dyDescent="0.6">
      <c r="A48" s="3" t="s">
        <v>8</v>
      </c>
      <c r="B48" s="3"/>
      <c r="C48" s="5">
        <v>1465.8</v>
      </c>
      <c r="D48" s="5">
        <v>1442</v>
      </c>
    </row>
    <row r="49" spans="1:4" x14ac:dyDescent="0.6">
      <c r="A49" s="3" t="s">
        <v>7</v>
      </c>
      <c r="B49" s="3"/>
      <c r="C49" s="3">
        <v>407.4</v>
      </c>
      <c r="D49" s="3">
        <v>402.1</v>
      </c>
    </row>
    <row r="50" spans="1:4" x14ac:dyDescent="0.6">
      <c r="A50" s="3" t="s">
        <v>6</v>
      </c>
      <c r="B50" s="3"/>
      <c r="C50" s="5">
        <v>7430</v>
      </c>
      <c r="D50" s="5">
        <v>7320.05</v>
      </c>
    </row>
    <row r="51" spans="1:4" x14ac:dyDescent="0.6">
      <c r="A51" s="3" t="s">
        <v>5</v>
      </c>
      <c r="B51" s="3"/>
      <c r="C51" s="5">
        <v>4181</v>
      </c>
      <c r="D51" s="5">
        <v>4100</v>
      </c>
    </row>
    <row r="52" spans="1:4" x14ac:dyDescent="0.6">
      <c r="A52" s="3" t="s">
        <v>4</v>
      </c>
      <c r="B52" s="3"/>
      <c r="C52" s="5">
        <v>6194.05</v>
      </c>
      <c r="D52" s="5">
        <v>6111.1</v>
      </c>
    </row>
    <row r="53" spans="1:4" x14ac:dyDescent="0.6">
      <c r="A53" s="3" t="s">
        <v>3</v>
      </c>
      <c r="B53" s="3"/>
      <c r="C53" s="5">
        <v>1347</v>
      </c>
      <c r="D53" s="5">
        <v>1308.3</v>
      </c>
    </row>
    <row r="54" spans="1:4" x14ac:dyDescent="0.6">
      <c r="A54" s="3" t="s">
        <v>2</v>
      </c>
      <c r="B54" s="3"/>
      <c r="C54" s="5">
        <v>3789.05</v>
      </c>
      <c r="D54" s="5">
        <v>3724.05</v>
      </c>
    </row>
    <row r="55" spans="1:4" x14ac:dyDescent="0.6">
      <c r="A55" s="3" t="s">
        <v>1</v>
      </c>
      <c r="B55" s="3"/>
      <c r="C55" s="5">
        <v>2637</v>
      </c>
      <c r="D55" s="5">
        <v>2556.3000000000002</v>
      </c>
    </row>
    <row r="56" spans="1:4" x14ac:dyDescent="0.6">
      <c r="A56" s="3" t="s">
        <v>0</v>
      </c>
      <c r="B56" s="3"/>
      <c r="C56" s="5">
        <v>5575</v>
      </c>
      <c r="D56" s="5">
        <v>5454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FBAC-551B-4A69-96E4-F21E8C403FF6}">
  <dimension ref="A1"/>
  <sheetViews>
    <sheetView workbookViewId="0">
      <selection activeCell="F14" sqref="F14"/>
    </sheetView>
  </sheetViews>
  <sheetFormatPr defaultRowHeight="21.75" x14ac:dyDescent="0.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909C-B1D6-49AF-A5D5-FA90CF1FAF01}">
  <dimension ref="B2:I35"/>
  <sheetViews>
    <sheetView topLeftCell="A10" zoomScale="115" zoomScaleNormal="115" workbookViewId="0">
      <selection activeCell="L9" sqref="L9"/>
    </sheetView>
  </sheetViews>
  <sheetFormatPr defaultRowHeight="21.75" x14ac:dyDescent="0.6"/>
  <sheetData>
    <row r="2" spans="2:9" x14ac:dyDescent="0.6">
      <c r="B2" s="7" t="s">
        <v>66</v>
      </c>
      <c r="G2" t="s">
        <v>72</v>
      </c>
    </row>
    <row r="3" spans="2:9" x14ac:dyDescent="0.6">
      <c r="B3" t="s">
        <v>67</v>
      </c>
      <c r="C3" t="s">
        <v>71</v>
      </c>
      <c r="D3" t="s">
        <v>69</v>
      </c>
      <c r="G3" t="s">
        <v>73</v>
      </c>
      <c r="H3" t="s">
        <v>74</v>
      </c>
    </row>
    <row r="4" spans="2:9" x14ac:dyDescent="0.6">
      <c r="B4" s="8" t="s">
        <v>68</v>
      </c>
      <c r="D4">
        <v>2</v>
      </c>
      <c r="G4" s="9">
        <v>56</v>
      </c>
      <c r="H4" s="11">
        <v>65</v>
      </c>
    </row>
    <row r="5" spans="2:9" x14ac:dyDescent="0.6">
      <c r="D5">
        <v>4</v>
      </c>
      <c r="G5" s="9">
        <v>96</v>
      </c>
      <c r="H5" s="11">
        <v>54</v>
      </c>
    </row>
    <row r="6" spans="2:9" x14ac:dyDescent="0.6">
      <c r="D6">
        <v>6</v>
      </c>
      <c r="G6" s="9">
        <v>136</v>
      </c>
      <c r="H6" s="11">
        <v>43</v>
      </c>
      <c r="I6" s="10"/>
    </row>
    <row r="7" spans="2:9" x14ac:dyDescent="0.6">
      <c r="D7">
        <v>8</v>
      </c>
      <c r="G7" s="9">
        <v>176</v>
      </c>
      <c r="H7" s="11">
        <v>32</v>
      </c>
    </row>
    <row r="8" spans="2:9" x14ac:dyDescent="0.6">
      <c r="B8" t="s">
        <v>70</v>
      </c>
      <c r="D8">
        <v>10</v>
      </c>
      <c r="G8" s="9">
        <v>216</v>
      </c>
      <c r="H8" s="11">
        <v>21</v>
      </c>
    </row>
    <row r="9" spans="2:9" x14ac:dyDescent="0.6">
      <c r="D9">
        <v>12</v>
      </c>
      <c r="E9" t="s">
        <v>70</v>
      </c>
      <c r="G9" s="9">
        <v>256</v>
      </c>
      <c r="H9" s="11">
        <v>10</v>
      </c>
    </row>
    <row r="10" spans="2:9" x14ac:dyDescent="0.6">
      <c r="D10">
        <v>14</v>
      </c>
      <c r="G10" s="9">
        <v>296</v>
      </c>
      <c r="H10" s="11">
        <v>-1</v>
      </c>
    </row>
    <row r="11" spans="2:9" x14ac:dyDescent="0.6">
      <c r="D11">
        <v>16</v>
      </c>
      <c r="G11" s="9">
        <v>336</v>
      </c>
      <c r="H11" s="11">
        <v>-12</v>
      </c>
    </row>
    <row r="12" spans="2:9" x14ac:dyDescent="0.6">
      <c r="D12">
        <v>18</v>
      </c>
      <c r="G12" s="9">
        <v>376</v>
      </c>
      <c r="H12" s="11">
        <v>-23</v>
      </c>
    </row>
    <row r="13" spans="2:9" x14ac:dyDescent="0.6">
      <c r="D13">
        <v>20</v>
      </c>
    </row>
    <row r="14" spans="2:9" x14ac:dyDescent="0.6">
      <c r="D14">
        <v>22</v>
      </c>
    </row>
    <row r="15" spans="2:9" x14ac:dyDescent="0.6">
      <c r="D15">
        <v>24</v>
      </c>
    </row>
    <row r="16" spans="2:9" x14ac:dyDescent="0.6">
      <c r="D16">
        <v>26</v>
      </c>
    </row>
    <row r="17" spans="4:4" x14ac:dyDescent="0.6">
      <c r="D17">
        <v>28</v>
      </c>
    </row>
    <row r="18" spans="4:4" x14ac:dyDescent="0.6">
      <c r="D18">
        <v>30</v>
      </c>
    </row>
    <row r="19" spans="4:4" x14ac:dyDescent="0.6">
      <c r="D19">
        <v>32</v>
      </c>
    </row>
    <row r="20" spans="4:4" x14ac:dyDescent="0.6">
      <c r="D20">
        <v>34</v>
      </c>
    </row>
    <row r="21" spans="4:4" x14ac:dyDescent="0.6">
      <c r="D21">
        <v>36</v>
      </c>
    </row>
    <row r="22" spans="4:4" x14ac:dyDescent="0.6">
      <c r="D22">
        <v>38</v>
      </c>
    </row>
    <row r="23" spans="4:4" x14ac:dyDescent="0.6">
      <c r="D23">
        <v>40</v>
      </c>
    </row>
    <row r="24" spans="4:4" x14ac:dyDescent="0.6">
      <c r="D24">
        <v>42</v>
      </c>
    </row>
    <row r="25" spans="4:4" x14ac:dyDescent="0.6">
      <c r="D25">
        <v>44</v>
      </c>
    </row>
    <row r="26" spans="4:4" x14ac:dyDescent="0.6">
      <c r="D26">
        <v>46</v>
      </c>
    </row>
    <row r="27" spans="4:4" x14ac:dyDescent="0.6">
      <c r="D27">
        <v>48</v>
      </c>
    </row>
    <row r="28" spans="4:4" x14ac:dyDescent="0.6">
      <c r="D28">
        <v>50</v>
      </c>
    </row>
    <row r="29" spans="4:4" x14ac:dyDescent="0.6">
      <c r="D29">
        <v>52</v>
      </c>
    </row>
    <row r="30" spans="4:4" x14ac:dyDescent="0.6">
      <c r="D30">
        <v>54</v>
      </c>
    </row>
    <row r="31" spans="4:4" x14ac:dyDescent="0.6">
      <c r="D31">
        <v>56</v>
      </c>
    </row>
    <row r="32" spans="4:4" x14ac:dyDescent="0.6">
      <c r="D32">
        <v>58</v>
      </c>
    </row>
    <row r="33" spans="4:4" x14ac:dyDescent="0.6">
      <c r="D33">
        <v>60</v>
      </c>
    </row>
    <row r="34" spans="4:4" x14ac:dyDescent="0.6">
      <c r="D34">
        <v>62</v>
      </c>
    </row>
    <row r="35" spans="4:4" x14ac:dyDescent="0.6">
      <c r="D35">
        <v>64</v>
      </c>
    </row>
  </sheetData>
  <conditionalFormatting sqref="D4:D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B9A8-7A91-455B-9D15-DAE72102211F}">
  <dimension ref="B1:H144"/>
  <sheetViews>
    <sheetView topLeftCell="B1" zoomScale="85" zoomScaleNormal="85" workbookViewId="0">
      <selection activeCell="H4" sqref="H4"/>
    </sheetView>
  </sheetViews>
  <sheetFormatPr defaultRowHeight="23.25" x14ac:dyDescent="0.6"/>
  <cols>
    <col min="2" max="2" width="15.296875" style="12" customWidth="1"/>
    <col min="3" max="3" width="17" style="17" customWidth="1"/>
    <col min="4" max="4" width="36.59765625" style="21" customWidth="1"/>
    <col min="5" max="5" width="25.5" style="21" customWidth="1"/>
  </cols>
  <sheetData>
    <row r="1" spans="2:8" x14ac:dyDescent="0.6">
      <c r="B1" s="15" t="s">
        <v>75</v>
      </c>
      <c r="C1" s="20" t="s">
        <v>115</v>
      </c>
      <c r="D1" s="22" t="s">
        <v>152</v>
      </c>
      <c r="E1" s="22" t="s">
        <v>153</v>
      </c>
    </row>
    <row r="2" spans="2:8" ht="21.75" x14ac:dyDescent="0.6">
      <c r="B2" s="14" t="s">
        <v>77</v>
      </c>
      <c r="C2" s="18">
        <v>44997.832314814812</v>
      </c>
      <c r="D2" s="23" t="s">
        <v>116</v>
      </c>
      <c r="E2" s="23" t="s">
        <v>154</v>
      </c>
    </row>
    <row r="3" spans="2:8" ht="21.75" x14ac:dyDescent="0.6">
      <c r="B3" s="14" t="s">
        <v>86</v>
      </c>
      <c r="C3" s="18">
        <v>44997.837372685186</v>
      </c>
      <c r="D3" s="23" t="s">
        <v>117</v>
      </c>
      <c r="E3" s="23" t="s">
        <v>155</v>
      </c>
    </row>
    <row r="4" spans="2:8" ht="21.75" x14ac:dyDescent="0.6">
      <c r="B4" s="14" t="s">
        <v>82</v>
      </c>
      <c r="C4" s="18">
        <v>44997.83761574074</v>
      </c>
      <c r="D4" s="23" t="s">
        <v>118</v>
      </c>
      <c r="E4" s="23" t="s">
        <v>156</v>
      </c>
      <c r="F4" s="13"/>
    </row>
    <row r="5" spans="2:8" ht="21.75" x14ac:dyDescent="0.6">
      <c r="B5" s="14" t="s">
        <v>95</v>
      </c>
      <c r="C5" s="18">
        <v>44997.843298611115</v>
      </c>
      <c r="D5" s="23" t="s">
        <v>119</v>
      </c>
      <c r="E5" s="23" t="s">
        <v>157</v>
      </c>
      <c r="F5" s="13"/>
    </row>
    <row r="6" spans="2:8" ht="21.75" x14ac:dyDescent="0.6">
      <c r="B6" s="14" t="s">
        <v>94</v>
      </c>
      <c r="C6" s="18">
        <v>44997.8437037037</v>
      </c>
      <c r="D6" s="23" t="s">
        <v>120</v>
      </c>
      <c r="E6" s="23" t="s">
        <v>158</v>
      </c>
      <c r="H6" t="s">
        <v>70</v>
      </c>
    </row>
    <row r="7" spans="2:8" ht="43.5" x14ac:dyDescent="0.6">
      <c r="B7" s="14" t="s">
        <v>114</v>
      </c>
      <c r="C7" s="18">
        <v>44997.843923611108</v>
      </c>
      <c r="D7" s="23" t="s">
        <v>121</v>
      </c>
      <c r="E7" s="23" t="s">
        <v>159</v>
      </c>
      <c r="G7" t="s">
        <v>193</v>
      </c>
    </row>
    <row r="8" spans="2:8" ht="21.75" x14ac:dyDescent="0.6">
      <c r="B8" s="14" t="s">
        <v>101</v>
      </c>
      <c r="C8" s="18">
        <v>44997.844282407408</v>
      </c>
      <c r="D8" s="23" t="s">
        <v>122</v>
      </c>
      <c r="E8" s="23" t="s">
        <v>160</v>
      </c>
    </row>
    <row r="9" spans="2:8" ht="21.75" x14ac:dyDescent="0.6">
      <c r="B9" s="14" t="s">
        <v>93</v>
      </c>
      <c r="C9" s="18">
        <v>44997.844861111109</v>
      </c>
      <c r="D9" s="23" t="s">
        <v>123</v>
      </c>
      <c r="E9" s="23" t="s">
        <v>161</v>
      </c>
    </row>
    <row r="10" spans="2:8" ht="21.75" x14ac:dyDescent="0.6">
      <c r="B10" s="14" t="s">
        <v>96</v>
      </c>
      <c r="C10" s="18">
        <v>44997.844942129632</v>
      </c>
      <c r="D10" s="23" t="s">
        <v>124</v>
      </c>
      <c r="E10" s="23" t="s">
        <v>162</v>
      </c>
    </row>
    <row r="11" spans="2:8" ht="21.75" x14ac:dyDescent="0.6">
      <c r="B11" s="14" t="s">
        <v>81</v>
      </c>
      <c r="C11" s="18">
        <v>44997.845613425925</v>
      </c>
      <c r="D11" s="23" t="s">
        <v>125</v>
      </c>
      <c r="E11" s="23" t="s">
        <v>163</v>
      </c>
    </row>
    <row r="12" spans="2:8" ht="21.75" x14ac:dyDescent="0.6">
      <c r="B12" s="14" t="s">
        <v>111</v>
      </c>
      <c r="C12" s="18">
        <v>44997.846435185187</v>
      </c>
      <c r="D12" s="23" t="s">
        <v>126</v>
      </c>
      <c r="E12" s="23" t="s">
        <v>164</v>
      </c>
    </row>
    <row r="13" spans="2:8" ht="21.75" x14ac:dyDescent="0.6">
      <c r="B13" s="14" t="s">
        <v>92</v>
      </c>
      <c r="C13" s="18">
        <v>44997.847060185188</v>
      </c>
      <c r="D13" s="23" t="s">
        <v>127</v>
      </c>
      <c r="E13" s="23" t="s">
        <v>165</v>
      </c>
    </row>
    <row r="14" spans="2:8" ht="21.75" x14ac:dyDescent="0.6">
      <c r="B14" s="14" t="s">
        <v>102</v>
      </c>
      <c r="C14" s="18">
        <v>44997.847928240742</v>
      </c>
      <c r="D14" s="23" t="s">
        <v>128</v>
      </c>
      <c r="E14" s="23" t="s">
        <v>166</v>
      </c>
    </row>
    <row r="15" spans="2:8" ht="21.75" x14ac:dyDescent="0.6">
      <c r="B15" s="14" t="s">
        <v>105</v>
      </c>
      <c r="C15" s="18">
        <v>44997.848946759259</v>
      </c>
      <c r="D15" s="23" t="s">
        <v>129</v>
      </c>
      <c r="E15" s="23" t="s">
        <v>167</v>
      </c>
    </row>
    <row r="16" spans="2:8" ht="21.75" x14ac:dyDescent="0.6">
      <c r="B16" s="14" t="s">
        <v>85</v>
      </c>
      <c r="C16" s="18">
        <v>44997.851597222223</v>
      </c>
      <c r="D16" s="23" t="s">
        <v>130</v>
      </c>
      <c r="E16" s="23" t="s">
        <v>168</v>
      </c>
    </row>
    <row r="17" spans="2:5" ht="21.75" x14ac:dyDescent="0.6">
      <c r="B17" s="14" t="s">
        <v>112</v>
      </c>
      <c r="C17" s="18">
        <v>44997.85359953704</v>
      </c>
      <c r="D17" s="23" t="s">
        <v>131</v>
      </c>
      <c r="E17" s="23" t="s">
        <v>169</v>
      </c>
    </row>
    <row r="18" spans="2:5" ht="21.75" x14ac:dyDescent="0.6">
      <c r="B18" s="14" t="s">
        <v>112</v>
      </c>
      <c r="C18" s="18">
        <v>44997.854733796295</v>
      </c>
      <c r="D18" s="23" t="s">
        <v>132</v>
      </c>
      <c r="E18" s="23" t="s">
        <v>170</v>
      </c>
    </row>
    <row r="19" spans="2:5" ht="21.75" x14ac:dyDescent="0.6">
      <c r="B19" s="14" t="s">
        <v>83</v>
      </c>
      <c r="C19" s="18">
        <v>44997.860798611109</v>
      </c>
      <c r="D19" s="23" t="s">
        <v>133</v>
      </c>
      <c r="E19" s="23" t="s">
        <v>171</v>
      </c>
    </row>
    <row r="20" spans="2:5" ht="21.75" x14ac:dyDescent="0.6">
      <c r="B20" s="14" t="s">
        <v>113</v>
      </c>
      <c r="C20" s="18">
        <v>44997.861134259256</v>
      </c>
      <c r="D20" s="23" t="s">
        <v>134</v>
      </c>
      <c r="E20" s="23" t="s">
        <v>172</v>
      </c>
    </row>
    <row r="21" spans="2:5" ht="21.75" x14ac:dyDescent="0.6">
      <c r="B21" s="14" t="s">
        <v>89</v>
      </c>
      <c r="C21" s="18">
        <v>44997.862962962965</v>
      </c>
      <c r="D21" s="23" t="s">
        <v>135</v>
      </c>
      <c r="E21" s="23" t="s">
        <v>173</v>
      </c>
    </row>
    <row r="22" spans="2:5" ht="21.75" x14ac:dyDescent="0.6">
      <c r="B22" s="14" t="s">
        <v>80</v>
      </c>
      <c r="C22" s="18">
        <v>44997.870451388888</v>
      </c>
      <c r="D22" s="23" t="s">
        <v>136</v>
      </c>
      <c r="E22" s="23" t="s">
        <v>174</v>
      </c>
    </row>
    <row r="23" spans="2:5" ht="21.75" x14ac:dyDescent="0.6">
      <c r="B23" s="14" t="s">
        <v>87</v>
      </c>
      <c r="C23" s="18">
        <v>44997.872465277775</v>
      </c>
      <c r="D23" s="23" t="s">
        <v>137</v>
      </c>
      <c r="E23" s="23" t="s">
        <v>175</v>
      </c>
    </row>
    <row r="24" spans="2:5" ht="21.75" x14ac:dyDescent="0.6">
      <c r="B24" s="14" t="s">
        <v>78</v>
      </c>
      <c r="C24" s="18">
        <v>44997.882962962962</v>
      </c>
      <c r="D24" s="23" t="s">
        <v>130</v>
      </c>
      <c r="E24" s="23" t="s">
        <v>176</v>
      </c>
    </row>
    <row r="25" spans="2:5" ht="21.75" x14ac:dyDescent="0.6">
      <c r="B25" s="14" t="s">
        <v>107</v>
      </c>
      <c r="C25" s="18">
        <v>44997.885613425926</v>
      </c>
      <c r="D25" s="23" t="s">
        <v>138</v>
      </c>
      <c r="E25" s="23" t="s">
        <v>177</v>
      </c>
    </row>
    <row r="26" spans="2:5" ht="21.75" x14ac:dyDescent="0.6">
      <c r="B26" s="14" t="s">
        <v>104</v>
      </c>
      <c r="C26" s="18">
        <v>44997.904270833336</v>
      </c>
      <c r="D26" s="23" t="s">
        <v>139</v>
      </c>
      <c r="E26" s="23" t="s">
        <v>178</v>
      </c>
    </row>
    <row r="27" spans="2:5" ht="21.75" x14ac:dyDescent="0.6">
      <c r="B27" s="14" t="s">
        <v>90</v>
      </c>
      <c r="C27" s="18">
        <v>44997.931898148148</v>
      </c>
      <c r="D27" s="23" t="s">
        <v>140</v>
      </c>
      <c r="E27" s="23" t="s">
        <v>179</v>
      </c>
    </row>
    <row r="28" spans="2:5" ht="43.5" x14ac:dyDescent="0.6">
      <c r="B28" s="14" t="s">
        <v>88</v>
      </c>
      <c r="C28" s="18">
        <v>44997.939756944441</v>
      </c>
      <c r="D28" s="23" t="s">
        <v>141</v>
      </c>
      <c r="E28" s="23" t="s">
        <v>180</v>
      </c>
    </row>
    <row r="29" spans="2:5" ht="21.75" x14ac:dyDescent="0.6">
      <c r="B29" s="14" t="s">
        <v>75</v>
      </c>
      <c r="C29" s="18">
        <v>44997.977789351855</v>
      </c>
      <c r="D29" s="23" t="s">
        <v>142</v>
      </c>
      <c r="E29" s="23" t="s">
        <v>181</v>
      </c>
    </row>
    <row r="30" spans="2:5" ht="21.75" x14ac:dyDescent="0.6">
      <c r="B30" s="14" t="s">
        <v>103</v>
      </c>
      <c r="C30" s="18">
        <v>44997.988530092596</v>
      </c>
      <c r="D30" s="23" t="s">
        <v>143</v>
      </c>
      <c r="E30" s="23" t="s">
        <v>182</v>
      </c>
    </row>
    <row r="31" spans="2:5" ht="21.75" x14ac:dyDescent="0.6">
      <c r="B31" s="14" t="s">
        <v>99</v>
      </c>
      <c r="C31" s="18">
        <v>45028.001689814817</v>
      </c>
      <c r="D31" s="23" t="s">
        <v>144</v>
      </c>
      <c r="E31" s="23" t="s">
        <v>183</v>
      </c>
    </row>
    <row r="32" spans="2:5" ht="21.75" x14ac:dyDescent="0.6">
      <c r="B32" s="14" t="s">
        <v>84</v>
      </c>
      <c r="C32" s="18">
        <v>45028.024351851855</v>
      </c>
      <c r="D32" s="23" t="s">
        <v>145</v>
      </c>
      <c r="E32" s="23" t="s">
        <v>184</v>
      </c>
    </row>
    <row r="33" spans="2:5" ht="43.5" x14ac:dyDescent="0.6">
      <c r="B33" s="14" t="s">
        <v>106</v>
      </c>
      <c r="C33" s="18">
        <v>45028.333680555559</v>
      </c>
      <c r="D33" s="23" t="s">
        <v>141</v>
      </c>
      <c r="E33" s="23" t="s">
        <v>185</v>
      </c>
    </row>
    <row r="34" spans="2:5" ht="21.75" x14ac:dyDescent="0.6">
      <c r="B34" s="14" t="s">
        <v>91</v>
      </c>
      <c r="C34" s="18">
        <v>45028.362673611111</v>
      </c>
      <c r="D34" s="23" t="s">
        <v>146</v>
      </c>
      <c r="E34" s="23" t="s">
        <v>186</v>
      </c>
    </row>
    <row r="35" spans="2:5" ht="21.75" x14ac:dyDescent="0.6">
      <c r="B35" s="14" t="s">
        <v>110</v>
      </c>
      <c r="C35" s="18">
        <v>45028.540821759256</v>
      </c>
      <c r="D35" s="23" t="s">
        <v>147</v>
      </c>
      <c r="E35" s="23" t="s">
        <v>187</v>
      </c>
    </row>
    <row r="36" spans="2:5" ht="21.75" x14ac:dyDescent="0.6">
      <c r="B36" s="14" t="s">
        <v>97</v>
      </c>
      <c r="C36" s="18">
        <v>45028.788159722222</v>
      </c>
      <c r="D36" s="23" t="s">
        <v>148</v>
      </c>
      <c r="E36" s="23" t="s">
        <v>188</v>
      </c>
    </row>
    <row r="37" spans="2:5" ht="21.75" x14ac:dyDescent="0.6">
      <c r="B37" s="14" t="s">
        <v>109</v>
      </c>
      <c r="C37" s="18">
        <v>45028.887777777774</v>
      </c>
      <c r="D37" s="23" t="s">
        <v>149</v>
      </c>
      <c r="E37" s="23" t="s">
        <v>189</v>
      </c>
    </row>
    <row r="38" spans="2:5" ht="21.75" x14ac:dyDescent="0.6">
      <c r="B38" s="14" t="s">
        <v>100</v>
      </c>
      <c r="C38" s="18">
        <v>45028.937581018516</v>
      </c>
      <c r="D38" s="23" t="s">
        <v>150</v>
      </c>
      <c r="E38" s="23" t="s">
        <v>190</v>
      </c>
    </row>
    <row r="39" spans="2:5" ht="21.75" x14ac:dyDescent="0.6">
      <c r="B39" s="14" t="s">
        <v>108</v>
      </c>
      <c r="C39" s="18">
        <v>45028.938958333332</v>
      </c>
      <c r="D39" s="23" t="s">
        <v>141</v>
      </c>
      <c r="E39" s="23" t="s">
        <v>190</v>
      </c>
    </row>
    <row r="40" spans="2:5" ht="21.75" x14ac:dyDescent="0.6">
      <c r="B40" s="14" t="s">
        <v>76</v>
      </c>
      <c r="C40" s="18">
        <v>45058.648599537039</v>
      </c>
      <c r="D40" s="23" t="s">
        <v>151</v>
      </c>
      <c r="E40" s="23" t="s">
        <v>191</v>
      </c>
    </row>
    <row r="41" spans="2:5" ht="43.5" x14ac:dyDescent="0.6">
      <c r="B41" s="14" t="s">
        <v>79</v>
      </c>
      <c r="C41" s="18">
        <v>45058.694363425922</v>
      </c>
      <c r="D41" s="23" t="s">
        <v>141</v>
      </c>
      <c r="E41" s="23" t="s">
        <v>192</v>
      </c>
    </row>
    <row r="42" spans="2:5" ht="43.5" x14ac:dyDescent="0.6">
      <c r="B42" s="14" t="s">
        <v>98</v>
      </c>
      <c r="C42" s="19"/>
      <c r="D42" s="23"/>
      <c r="E42" s="23"/>
    </row>
    <row r="43" spans="2:5" ht="21.75" x14ac:dyDescent="0.6">
      <c r="B43" s="14"/>
      <c r="C43" s="19"/>
      <c r="D43" s="23"/>
      <c r="E43" s="23"/>
    </row>
    <row r="44" spans="2:5" ht="21.75" x14ac:dyDescent="0.6">
      <c r="B44" s="14"/>
      <c r="C44" s="19"/>
      <c r="D44" s="23"/>
      <c r="E44" s="23"/>
    </row>
    <row r="45" spans="2:5" ht="21.75" x14ac:dyDescent="0.6">
      <c r="B45" s="14"/>
      <c r="C45" s="19"/>
      <c r="D45" s="23"/>
      <c r="E45" s="23"/>
    </row>
    <row r="46" spans="2:5" ht="21.75" x14ac:dyDescent="0.6">
      <c r="B46" s="14"/>
      <c r="C46" s="19"/>
      <c r="D46" s="23"/>
      <c r="E46" s="23"/>
    </row>
    <row r="47" spans="2:5" ht="21.75" x14ac:dyDescent="0.6">
      <c r="B47" s="14"/>
      <c r="C47" s="19"/>
      <c r="D47" s="23"/>
      <c r="E47" s="23"/>
    </row>
    <row r="48" spans="2:5" ht="21.75" x14ac:dyDescent="0.6">
      <c r="B48" s="14"/>
      <c r="C48" s="19"/>
      <c r="D48" s="23"/>
      <c r="E48" s="23"/>
    </row>
    <row r="49" spans="2:5" ht="21.75" x14ac:dyDescent="0.6">
      <c r="B49" s="14"/>
      <c r="C49" s="19"/>
      <c r="D49" s="23"/>
      <c r="E49" s="23"/>
    </row>
    <row r="50" spans="2:5" ht="21.75" x14ac:dyDescent="0.6">
      <c r="B50" s="14"/>
      <c r="C50" s="19"/>
      <c r="D50" s="23"/>
      <c r="E50" s="23"/>
    </row>
    <row r="51" spans="2:5" ht="21.75" x14ac:dyDescent="0.6">
      <c r="B51" s="14"/>
      <c r="C51" s="19"/>
      <c r="D51" s="23"/>
      <c r="E51" s="23"/>
    </row>
    <row r="52" spans="2:5" ht="21.75" x14ac:dyDescent="0.6">
      <c r="B52" s="14"/>
      <c r="C52" s="19"/>
      <c r="D52" s="23"/>
      <c r="E52" s="23"/>
    </row>
    <row r="53" spans="2:5" ht="21.75" x14ac:dyDescent="0.6">
      <c r="B53" s="14"/>
      <c r="C53" s="19"/>
      <c r="D53" s="23"/>
      <c r="E53" s="23"/>
    </row>
    <row r="54" spans="2:5" ht="21.75" x14ac:dyDescent="0.6">
      <c r="B54" s="14"/>
      <c r="C54" s="19"/>
      <c r="D54" s="23"/>
      <c r="E54" s="23"/>
    </row>
    <row r="55" spans="2:5" ht="21.75" x14ac:dyDescent="0.6">
      <c r="B55" s="14"/>
      <c r="C55" s="19"/>
      <c r="D55" s="23"/>
      <c r="E55" s="23"/>
    </row>
    <row r="56" spans="2:5" ht="21.75" x14ac:dyDescent="0.6">
      <c r="B56" s="14"/>
      <c r="C56" s="19"/>
      <c r="D56" s="23"/>
      <c r="E56" s="23"/>
    </row>
    <row r="57" spans="2:5" ht="21.75" x14ac:dyDescent="0.6">
      <c r="B57" s="14"/>
      <c r="C57" s="19"/>
      <c r="D57" s="23"/>
      <c r="E57" s="23"/>
    </row>
    <row r="58" spans="2:5" ht="21.75" x14ac:dyDescent="0.6">
      <c r="B58" s="14"/>
      <c r="C58" s="19"/>
      <c r="D58" s="23"/>
      <c r="E58" s="23"/>
    </row>
    <row r="59" spans="2:5" ht="21.75" x14ac:dyDescent="0.6">
      <c r="B59" s="14"/>
      <c r="C59" s="19"/>
      <c r="D59" s="23"/>
      <c r="E59" s="23"/>
    </row>
    <row r="60" spans="2:5" ht="21.75" x14ac:dyDescent="0.6">
      <c r="B60" s="14"/>
      <c r="C60" s="19"/>
      <c r="D60" s="23"/>
      <c r="E60" s="23"/>
    </row>
    <row r="61" spans="2:5" ht="21.75" x14ac:dyDescent="0.6">
      <c r="B61" s="14"/>
      <c r="C61" s="19"/>
      <c r="D61" s="23"/>
      <c r="E61" s="23"/>
    </row>
    <row r="62" spans="2:5" ht="21.75" x14ac:dyDescent="0.6">
      <c r="B62" s="14"/>
      <c r="C62" s="19"/>
      <c r="D62" s="23"/>
      <c r="E62" s="23"/>
    </row>
    <row r="63" spans="2:5" ht="21.75" x14ac:dyDescent="0.6">
      <c r="B63" s="14"/>
      <c r="C63" s="19"/>
      <c r="D63" s="23"/>
      <c r="E63" s="23"/>
    </row>
    <row r="64" spans="2:5" ht="21.75" x14ac:dyDescent="0.6">
      <c r="B64" s="14"/>
      <c r="C64" s="19"/>
      <c r="D64" s="23"/>
      <c r="E64" s="23"/>
    </row>
    <row r="65" spans="2:5" ht="21.75" x14ac:dyDescent="0.6">
      <c r="B65" s="14"/>
      <c r="C65" s="19"/>
      <c r="D65" s="23"/>
      <c r="E65" s="23"/>
    </row>
    <row r="66" spans="2:5" ht="21.75" x14ac:dyDescent="0.6">
      <c r="B66" s="14"/>
      <c r="C66" s="19"/>
      <c r="D66" s="23"/>
      <c r="E66" s="23"/>
    </row>
    <row r="67" spans="2:5" ht="21.75" x14ac:dyDescent="0.6">
      <c r="B67" s="14"/>
      <c r="C67" s="19"/>
      <c r="D67" s="23"/>
      <c r="E67" s="23"/>
    </row>
    <row r="68" spans="2:5" ht="21.75" x14ac:dyDescent="0.6">
      <c r="B68" s="14"/>
      <c r="C68" s="19"/>
      <c r="D68" s="23"/>
      <c r="E68" s="23"/>
    </row>
    <row r="69" spans="2:5" ht="21.75" x14ac:dyDescent="0.6">
      <c r="B69" s="14"/>
      <c r="C69" s="19"/>
      <c r="D69" s="23"/>
      <c r="E69" s="23"/>
    </row>
    <row r="70" spans="2:5" ht="21.75" x14ac:dyDescent="0.6">
      <c r="B70" s="14"/>
      <c r="C70" s="19"/>
      <c r="D70" s="23"/>
      <c r="E70" s="23"/>
    </row>
    <row r="71" spans="2:5" ht="21.75" x14ac:dyDescent="0.6">
      <c r="B71" s="14"/>
      <c r="C71" s="19"/>
      <c r="D71" s="23"/>
      <c r="E71" s="23"/>
    </row>
    <row r="72" spans="2:5" ht="21.75" x14ac:dyDescent="0.6">
      <c r="B72" s="14"/>
      <c r="C72" s="19"/>
      <c r="D72" s="23"/>
      <c r="E72" s="23"/>
    </row>
    <row r="73" spans="2:5" ht="21.75" x14ac:dyDescent="0.6">
      <c r="B73" s="14"/>
      <c r="C73" s="19"/>
      <c r="D73" s="23"/>
      <c r="E73" s="23"/>
    </row>
    <row r="74" spans="2:5" ht="21.75" x14ac:dyDescent="0.6">
      <c r="B74" s="14"/>
      <c r="C74" s="19"/>
      <c r="D74" s="23"/>
      <c r="E74" s="23"/>
    </row>
    <row r="75" spans="2:5" ht="21.75" x14ac:dyDescent="0.6">
      <c r="B75" s="14"/>
      <c r="C75" s="19"/>
      <c r="D75" s="23"/>
      <c r="E75" s="23"/>
    </row>
    <row r="76" spans="2:5" ht="21.75" x14ac:dyDescent="0.6">
      <c r="B76" s="14"/>
      <c r="C76" s="19"/>
      <c r="D76" s="23"/>
      <c r="E76" s="23"/>
    </row>
    <row r="77" spans="2:5" ht="21.75" x14ac:dyDescent="0.6">
      <c r="B77" s="14"/>
      <c r="C77" s="19"/>
      <c r="D77" s="23"/>
      <c r="E77" s="23"/>
    </row>
    <row r="78" spans="2:5" ht="21.75" x14ac:dyDescent="0.6">
      <c r="B78" s="14"/>
      <c r="C78" s="19"/>
      <c r="D78" s="23"/>
      <c r="E78" s="23"/>
    </row>
    <row r="79" spans="2:5" ht="21.75" x14ac:dyDescent="0.6">
      <c r="B79" s="14"/>
      <c r="C79" s="19"/>
      <c r="D79" s="23"/>
      <c r="E79" s="23"/>
    </row>
    <row r="80" spans="2:5" ht="21.75" x14ac:dyDescent="0.6">
      <c r="B80" s="14"/>
      <c r="C80" s="19"/>
      <c r="D80" s="23"/>
      <c r="E80" s="23"/>
    </row>
    <row r="81" spans="2:5" ht="21.75" x14ac:dyDescent="0.6">
      <c r="B81" s="14"/>
      <c r="C81" s="19"/>
      <c r="D81" s="23"/>
      <c r="E81" s="23"/>
    </row>
    <row r="82" spans="2:5" ht="21.75" x14ac:dyDescent="0.6">
      <c r="B82" s="14"/>
      <c r="C82" s="19"/>
      <c r="D82" s="23"/>
      <c r="E82" s="23"/>
    </row>
    <row r="83" spans="2:5" ht="21.75" x14ac:dyDescent="0.6">
      <c r="B83" s="14"/>
      <c r="C83" s="19"/>
      <c r="D83" s="23"/>
      <c r="E83" s="23"/>
    </row>
    <row r="84" spans="2:5" ht="21.75" x14ac:dyDescent="0.6">
      <c r="B84" s="14"/>
      <c r="C84" s="19"/>
      <c r="D84" s="23"/>
      <c r="E84" s="23"/>
    </row>
    <row r="85" spans="2:5" ht="21.75" x14ac:dyDescent="0.6">
      <c r="B85" s="14"/>
      <c r="C85" s="19"/>
      <c r="D85" s="23"/>
      <c r="E85" s="23"/>
    </row>
    <row r="86" spans="2:5" ht="21.75" x14ac:dyDescent="0.6">
      <c r="B86" s="14"/>
      <c r="C86" s="19"/>
      <c r="D86" s="23"/>
      <c r="E86" s="23"/>
    </row>
    <row r="87" spans="2:5" ht="21.75" x14ac:dyDescent="0.6">
      <c r="B87" s="14"/>
      <c r="C87" s="19"/>
      <c r="D87" s="23"/>
      <c r="E87" s="23"/>
    </row>
    <row r="88" spans="2:5" ht="21.75" x14ac:dyDescent="0.6">
      <c r="B88" s="14"/>
      <c r="C88" s="19"/>
      <c r="D88" s="23"/>
      <c r="E88" s="23"/>
    </row>
    <row r="89" spans="2:5" ht="21.75" x14ac:dyDescent="0.6">
      <c r="B89" s="14"/>
      <c r="C89" s="19"/>
      <c r="D89" s="23"/>
      <c r="E89" s="23"/>
    </row>
    <row r="90" spans="2:5" ht="21.75" x14ac:dyDescent="0.6">
      <c r="B90" s="14"/>
      <c r="C90" s="19"/>
      <c r="D90" s="23"/>
      <c r="E90" s="23"/>
    </row>
    <row r="91" spans="2:5" ht="21.75" x14ac:dyDescent="0.6">
      <c r="B91" s="14"/>
      <c r="C91" s="19"/>
      <c r="D91" s="23"/>
      <c r="E91" s="23"/>
    </row>
    <row r="92" spans="2:5" ht="21.75" x14ac:dyDescent="0.6">
      <c r="B92" s="14"/>
      <c r="C92" s="19"/>
      <c r="D92" s="23"/>
      <c r="E92" s="23"/>
    </row>
    <row r="93" spans="2:5" ht="21.75" x14ac:dyDescent="0.6">
      <c r="B93" s="14"/>
      <c r="C93" s="19"/>
      <c r="D93" s="23"/>
      <c r="E93" s="23"/>
    </row>
    <row r="94" spans="2:5" ht="21.75" x14ac:dyDescent="0.6">
      <c r="B94" s="14"/>
      <c r="C94" s="19"/>
      <c r="D94" s="23"/>
      <c r="E94" s="23"/>
    </row>
    <row r="95" spans="2:5" ht="21.75" x14ac:dyDescent="0.6">
      <c r="B95" s="14"/>
      <c r="C95" s="19"/>
      <c r="D95" s="23"/>
      <c r="E95" s="23"/>
    </row>
    <row r="96" spans="2:5" ht="21.75" x14ac:dyDescent="0.6">
      <c r="B96" s="14"/>
      <c r="C96" s="19"/>
      <c r="D96" s="23"/>
      <c r="E96" s="23"/>
    </row>
    <row r="97" spans="2:5" ht="21.75" x14ac:dyDescent="0.6">
      <c r="B97" s="14"/>
      <c r="C97" s="19"/>
      <c r="D97" s="23"/>
      <c r="E97" s="23"/>
    </row>
    <row r="98" spans="2:5" ht="21.75" x14ac:dyDescent="0.6">
      <c r="B98" s="14"/>
      <c r="C98" s="19"/>
      <c r="D98" s="23"/>
      <c r="E98" s="23"/>
    </row>
    <row r="99" spans="2:5" ht="21.75" x14ac:dyDescent="0.6">
      <c r="B99" s="14"/>
      <c r="C99" s="19"/>
      <c r="D99" s="23"/>
      <c r="E99" s="23"/>
    </row>
    <row r="100" spans="2:5" ht="21.75" x14ac:dyDescent="0.6">
      <c r="B100" s="14"/>
      <c r="C100" s="19"/>
      <c r="D100" s="23"/>
      <c r="E100" s="23"/>
    </row>
    <row r="101" spans="2:5" ht="21.75" x14ac:dyDescent="0.6">
      <c r="B101" s="14"/>
      <c r="C101" s="19"/>
      <c r="D101" s="23"/>
      <c r="E101" s="23"/>
    </row>
    <row r="102" spans="2:5" ht="21.75" x14ac:dyDescent="0.6">
      <c r="B102" s="14"/>
      <c r="C102" s="19"/>
      <c r="D102" s="23"/>
      <c r="E102" s="23"/>
    </row>
    <row r="103" spans="2:5" ht="21.75" x14ac:dyDescent="0.6">
      <c r="B103" s="14"/>
      <c r="C103" s="19"/>
      <c r="D103" s="23"/>
      <c r="E103" s="23"/>
    </row>
    <row r="104" spans="2:5" ht="21.75" x14ac:dyDescent="0.6">
      <c r="B104" s="14"/>
      <c r="C104" s="19"/>
      <c r="D104" s="23"/>
      <c r="E104" s="23"/>
    </row>
    <row r="105" spans="2:5" ht="21.75" x14ac:dyDescent="0.6">
      <c r="B105" s="14"/>
      <c r="C105" s="19"/>
      <c r="D105" s="23"/>
      <c r="E105" s="23"/>
    </row>
    <row r="106" spans="2:5" ht="22.5" thickBot="1" x14ac:dyDescent="0.65">
      <c r="B106" s="14"/>
      <c r="C106" s="19"/>
      <c r="D106" s="23"/>
      <c r="E106" s="23"/>
    </row>
    <row r="107" spans="2:5" ht="22.5" thickBot="1" x14ac:dyDescent="0.65">
      <c r="B107" s="16"/>
      <c r="C107" s="19"/>
      <c r="D107" s="23"/>
      <c r="E107" s="23"/>
    </row>
    <row r="108" spans="2:5" ht="22.5" thickBot="1" x14ac:dyDescent="0.65">
      <c r="B108" s="16"/>
      <c r="C108" s="19"/>
      <c r="D108" s="23"/>
      <c r="E108" s="23"/>
    </row>
    <row r="109" spans="2:5" ht="22.5" thickBot="1" x14ac:dyDescent="0.65">
      <c r="B109" s="16"/>
      <c r="C109" s="19"/>
      <c r="D109" s="23"/>
      <c r="E109" s="23"/>
    </row>
    <row r="110" spans="2:5" ht="22.5" thickBot="1" x14ac:dyDescent="0.65">
      <c r="B110" s="16"/>
      <c r="C110" s="19"/>
      <c r="D110" s="23"/>
      <c r="E110" s="23"/>
    </row>
    <row r="111" spans="2:5" ht="22.5" thickBot="1" x14ac:dyDescent="0.65">
      <c r="B111" s="16"/>
      <c r="C111" s="19"/>
      <c r="D111" s="23"/>
      <c r="E111" s="23"/>
    </row>
    <row r="112" spans="2:5" ht="22.5" thickBot="1" x14ac:dyDescent="0.65">
      <c r="B112" s="16"/>
      <c r="C112" s="19"/>
      <c r="D112" s="23"/>
      <c r="E112" s="23"/>
    </row>
    <row r="113" spans="2:5" ht="22.5" thickBot="1" x14ac:dyDescent="0.65">
      <c r="B113" s="16"/>
      <c r="C113" s="19"/>
      <c r="D113" s="23"/>
      <c r="E113" s="23"/>
    </row>
    <row r="114" spans="2:5" ht="22.5" thickBot="1" x14ac:dyDescent="0.65">
      <c r="B114" s="16"/>
      <c r="C114" s="19"/>
      <c r="D114" s="23"/>
      <c r="E114" s="23"/>
    </row>
    <row r="115" spans="2:5" ht="22.5" thickBot="1" x14ac:dyDescent="0.65">
      <c r="B115" s="16"/>
      <c r="C115" s="19"/>
      <c r="D115" s="23"/>
      <c r="E115" s="23"/>
    </row>
    <row r="116" spans="2:5" ht="22.5" thickBot="1" x14ac:dyDescent="0.65">
      <c r="B116" s="16"/>
      <c r="C116" s="19"/>
      <c r="D116" s="23"/>
      <c r="E116" s="23"/>
    </row>
    <row r="117" spans="2:5" ht="22.5" thickBot="1" x14ac:dyDescent="0.65">
      <c r="B117" s="16"/>
      <c r="C117" s="19"/>
      <c r="D117" s="23"/>
      <c r="E117" s="23"/>
    </row>
    <row r="118" spans="2:5" ht="22.5" thickBot="1" x14ac:dyDescent="0.65">
      <c r="B118" s="16"/>
      <c r="C118" s="19"/>
      <c r="D118" s="23"/>
      <c r="E118" s="23"/>
    </row>
    <row r="119" spans="2:5" ht="22.5" thickBot="1" x14ac:dyDescent="0.65">
      <c r="B119" s="16"/>
      <c r="C119" s="19"/>
      <c r="D119" s="23"/>
      <c r="E119" s="23"/>
    </row>
    <row r="120" spans="2:5" ht="22.5" thickBot="1" x14ac:dyDescent="0.65">
      <c r="B120" s="16"/>
      <c r="C120" s="19"/>
      <c r="D120" s="23"/>
      <c r="E120" s="23"/>
    </row>
    <row r="121" spans="2:5" ht="22.5" thickBot="1" x14ac:dyDescent="0.65">
      <c r="B121" s="16"/>
      <c r="C121" s="19"/>
      <c r="D121" s="23"/>
      <c r="E121" s="23"/>
    </row>
    <row r="122" spans="2:5" ht="22.5" thickBot="1" x14ac:dyDescent="0.65">
      <c r="B122" s="16"/>
      <c r="C122" s="19"/>
      <c r="D122" s="23"/>
      <c r="E122" s="23"/>
    </row>
    <row r="123" spans="2:5" ht="22.5" thickBot="1" x14ac:dyDescent="0.65">
      <c r="B123" s="16"/>
      <c r="C123" s="19"/>
      <c r="D123" s="23"/>
      <c r="E123" s="23"/>
    </row>
    <row r="124" spans="2:5" ht="22.5" thickBot="1" x14ac:dyDescent="0.65">
      <c r="B124" s="16"/>
      <c r="C124" s="19"/>
      <c r="D124" s="23"/>
      <c r="E124" s="23"/>
    </row>
    <row r="125" spans="2:5" ht="22.5" thickBot="1" x14ac:dyDescent="0.65">
      <c r="B125" s="16"/>
      <c r="C125" s="19"/>
      <c r="D125" s="23"/>
      <c r="E125" s="23"/>
    </row>
    <row r="126" spans="2:5" ht="22.5" thickBot="1" x14ac:dyDescent="0.65">
      <c r="B126" s="16"/>
      <c r="C126" s="19"/>
      <c r="D126" s="23"/>
      <c r="E126" s="23"/>
    </row>
    <row r="127" spans="2:5" ht="22.5" thickBot="1" x14ac:dyDescent="0.65">
      <c r="B127" s="16"/>
      <c r="C127" s="19"/>
      <c r="D127" s="23"/>
      <c r="E127" s="23"/>
    </row>
    <row r="128" spans="2:5" ht="22.5" thickBot="1" x14ac:dyDescent="0.65">
      <c r="B128" s="16"/>
      <c r="C128" s="19"/>
      <c r="D128" s="23"/>
      <c r="E128" s="23"/>
    </row>
    <row r="129" spans="2:5" ht="22.5" thickBot="1" x14ac:dyDescent="0.65">
      <c r="B129" s="16"/>
      <c r="C129" s="19"/>
      <c r="D129" s="23"/>
      <c r="E129" s="23"/>
    </row>
    <row r="130" spans="2:5" ht="22.5" thickBot="1" x14ac:dyDescent="0.65">
      <c r="B130" s="16"/>
      <c r="C130" s="19"/>
      <c r="D130" s="23"/>
      <c r="E130" s="23"/>
    </row>
    <row r="131" spans="2:5" ht="22.5" thickBot="1" x14ac:dyDescent="0.65">
      <c r="B131" s="16"/>
      <c r="C131" s="19"/>
      <c r="D131" s="23"/>
      <c r="E131" s="23"/>
    </row>
    <row r="132" spans="2:5" ht="22.5" thickBot="1" x14ac:dyDescent="0.65">
      <c r="B132" s="16"/>
      <c r="C132" s="19"/>
      <c r="D132" s="23"/>
      <c r="E132" s="23"/>
    </row>
    <row r="133" spans="2:5" ht="22.5" thickBot="1" x14ac:dyDescent="0.65">
      <c r="B133" s="16"/>
      <c r="C133" s="19"/>
      <c r="D133" s="23"/>
      <c r="E133" s="23"/>
    </row>
    <row r="134" spans="2:5" ht="22.5" thickBot="1" x14ac:dyDescent="0.65">
      <c r="B134" s="16"/>
      <c r="C134" s="19"/>
      <c r="D134" s="23"/>
      <c r="E134" s="23"/>
    </row>
    <row r="135" spans="2:5" ht="22.5" thickBot="1" x14ac:dyDescent="0.65">
      <c r="B135" s="16"/>
      <c r="C135" s="19"/>
      <c r="D135" s="23"/>
      <c r="E135" s="23"/>
    </row>
    <row r="136" spans="2:5" ht="22.5" thickBot="1" x14ac:dyDescent="0.65">
      <c r="B136" s="16"/>
      <c r="C136" s="19"/>
      <c r="D136" s="23"/>
      <c r="E136" s="23"/>
    </row>
    <row r="137" spans="2:5" ht="22.5" thickBot="1" x14ac:dyDescent="0.65">
      <c r="B137" s="16"/>
      <c r="C137" s="19"/>
      <c r="D137" s="23"/>
      <c r="E137" s="23"/>
    </row>
    <row r="138" spans="2:5" ht="22.5" thickBot="1" x14ac:dyDescent="0.65">
      <c r="B138" s="16"/>
      <c r="C138" s="19"/>
      <c r="D138" s="23"/>
      <c r="E138" s="23"/>
    </row>
    <row r="139" spans="2:5" ht="22.5" thickBot="1" x14ac:dyDescent="0.65">
      <c r="B139" s="16"/>
      <c r="C139" s="19"/>
      <c r="D139" s="23"/>
      <c r="E139" s="23"/>
    </row>
    <row r="140" spans="2:5" ht="22.5" thickBot="1" x14ac:dyDescent="0.65">
      <c r="B140" s="16"/>
      <c r="C140" s="19"/>
      <c r="D140" s="23"/>
      <c r="E140" s="23"/>
    </row>
    <row r="141" spans="2:5" ht="22.5" thickBot="1" x14ac:dyDescent="0.65">
      <c r="B141" s="16"/>
      <c r="C141" s="19"/>
      <c r="D141" s="23"/>
      <c r="E141" s="23"/>
    </row>
    <row r="142" spans="2:5" ht="22.5" thickBot="1" x14ac:dyDescent="0.65">
      <c r="B142" s="16"/>
    </row>
    <row r="143" spans="2:5" ht="22.5" thickBot="1" x14ac:dyDescent="0.65">
      <c r="B143" s="16"/>
    </row>
    <row r="144" spans="2:5" ht="22.5" thickBot="1" x14ac:dyDescent="0.65">
      <c r="B144" s="16"/>
    </row>
  </sheetData>
  <sortState xmlns:xlrd2="http://schemas.microsoft.com/office/spreadsheetml/2017/richdata2" ref="B2:B144">
    <sortCondition ref="B1:B144"/>
  </sortState>
  <conditionalFormatting sqref="B1">
    <cfRule type="iconSet" priority="8">
      <iconSet>
        <cfvo type="percent" val="0"/>
        <cfvo type="percent" val="33"/>
        <cfvo type="percent" val="67"/>
      </iconSe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{7761C54B-B1E4-49E8-9C86-4F0AF76E8B8F}</x14:id>
        </ext>
      </extLst>
    </cfRule>
  </conditionalFormatting>
  <conditionalFormatting sqref="F4:F5">
    <cfRule type="iconSet" priority="6">
      <iconSet>
        <cfvo type="percent" val="0"/>
        <cfvo type="percent" val="33"/>
        <cfvo type="percent" val="67"/>
      </iconSe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{DB0C6423-1087-4760-8D8D-A07A75EDE7DC}</x14:id>
        </ext>
      </extLst>
    </cfRule>
  </conditionalFormatting>
  <conditionalFormatting sqref="C2:C41">
    <cfRule type="cellIs" dxfId="16" priority="3" operator="greaterThan">
      <formula>45028.2631944444</formula>
    </cfRule>
  </conditionalFormatting>
  <conditionalFormatting sqref="C1:C104857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top10" priority="2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61C54B-B1E4-49E8-9C86-4F0AF76E8B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DB0C6423-1087-4760-8D8D-A07A75EDE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ADA2-FEAE-407E-9C7A-AFFF9D40BCAB}">
  <dimension ref="C2:N34"/>
  <sheetViews>
    <sheetView topLeftCell="B24" workbookViewId="0">
      <selection activeCell="F28" sqref="F28"/>
    </sheetView>
  </sheetViews>
  <sheetFormatPr defaultRowHeight="21.75" x14ac:dyDescent="0.6"/>
  <sheetData>
    <row r="2" spans="3:14" x14ac:dyDescent="0.6">
      <c r="C2" t="s">
        <v>194</v>
      </c>
      <c r="E2" t="s">
        <v>195</v>
      </c>
      <c r="I2" t="s">
        <v>223</v>
      </c>
      <c r="J2">
        <f>48</f>
        <v>48</v>
      </c>
    </row>
    <row r="4" spans="3:14" x14ac:dyDescent="0.6">
      <c r="C4" t="s">
        <v>196</v>
      </c>
      <c r="E4">
        <v>80</v>
      </c>
      <c r="G4" t="s">
        <v>205</v>
      </c>
      <c r="H4" t="s">
        <v>206</v>
      </c>
      <c r="I4" t="s">
        <v>207</v>
      </c>
      <c r="J4" t="s">
        <v>208</v>
      </c>
      <c r="K4" t="s">
        <v>209</v>
      </c>
      <c r="L4" t="s">
        <v>210</v>
      </c>
      <c r="M4" t="s">
        <v>211</v>
      </c>
      <c r="N4" t="s">
        <v>195</v>
      </c>
    </row>
    <row r="5" spans="3:14" x14ac:dyDescent="0.6">
      <c r="C5" t="s">
        <v>197</v>
      </c>
      <c r="E5">
        <v>56</v>
      </c>
      <c r="G5" t="s">
        <v>212</v>
      </c>
      <c r="H5" t="s">
        <v>213</v>
      </c>
      <c r="I5">
        <v>20</v>
      </c>
      <c r="J5">
        <v>10</v>
      </c>
      <c r="K5">
        <v>55</v>
      </c>
      <c r="L5">
        <v>15</v>
      </c>
      <c r="M5">
        <v>20</v>
      </c>
      <c r="N5">
        <v>80</v>
      </c>
    </row>
    <row r="6" spans="3:14" x14ac:dyDescent="0.6">
      <c r="C6" t="s">
        <v>198</v>
      </c>
      <c r="E6">
        <v>78</v>
      </c>
      <c r="G6" t="s">
        <v>214</v>
      </c>
      <c r="H6" t="s">
        <v>213</v>
      </c>
      <c r="I6">
        <v>95</v>
      </c>
      <c r="J6">
        <v>125</v>
      </c>
      <c r="K6">
        <v>79</v>
      </c>
      <c r="L6">
        <v>60</v>
      </c>
      <c r="M6">
        <v>100</v>
      </c>
      <c r="N6">
        <v>81</v>
      </c>
    </row>
    <row r="7" spans="3:14" x14ac:dyDescent="0.6">
      <c r="C7" t="s">
        <v>199</v>
      </c>
      <c r="E7">
        <v>110</v>
      </c>
      <c r="G7" t="s">
        <v>215</v>
      </c>
      <c r="H7" t="s">
        <v>213</v>
      </c>
      <c r="I7">
        <v>130</v>
      </c>
      <c r="J7">
        <v>85</v>
      </c>
      <c r="K7">
        <v>80</v>
      </c>
      <c r="L7">
        <v>85</v>
      </c>
      <c r="M7">
        <v>95</v>
      </c>
      <c r="N7">
        <v>60</v>
      </c>
    </row>
    <row r="8" spans="3:14" x14ac:dyDescent="0.6">
      <c r="C8" t="s">
        <v>200</v>
      </c>
      <c r="E8">
        <v>500</v>
      </c>
      <c r="G8" t="s">
        <v>216</v>
      </c>
      <c r="H8" t="s">
        <v>217</v>
      </c>
      <c r="I8">
        <v>48</v>
      </c>
      <c r="J8">
        <v>48</v>
      </c>
      <c r="K8">
        <v>48</v>
      </c>
      <c r="L8">
        <v>48</v>
      </c>
      <c r="M8">
        <v>48</v>
      </c>
      <c r="N8">
        <v>48</v>
      </c>
    </row>
    <row r="9" spans="3:14" x14ac:dyDescent="0.6">
      <c r="C9" t="s">
        <v>201</v>
      </c>
      <c r="E9">
        <v>400</v>
      </c>
      <c r="G9" t="s">
        <v>218</v>
      </c>
      <c r="H9" t="s">
        <v>217</v>
      </c>
      <c r="I9">
        <v>55</v>
      </c>
      <c r="J9">
        <v>55</v>
      </c>
      <c r="K9">
        <v>50</v>
      </c>
      <c r="L9">
        <v>45</v>
      </c>
      <c r="M9">
        <v>65</v>
      </c>
      <c r="N9">
        <v>55</v>
      </c>
    </row>
    <row r="10" spans="3:14" x14ac:dyDescent="0.6">
      <c r="C10" t="s">
        <v>202</v>
      </c>
      <c r="E10">
        <v>900</v>
      </c>
      <c r="G10" t="s">
        <v>219</v>
      </c>
      <c r="H10" t="s">
        <v>213</v>
      </c>
      <c r="I10">
        <v>130</v>
      </c>
      <c r="J10">
        <v>65</v>
      </c>
      <c r="K10">
        <v>60</v>
      </c>
      <c r="L10">
        <v>110</v>
      </c>
      <c r="M10">
        <v>95</v>
      </c>
      <c r="N10">
        <v>65</v>
      </c>
    </row>
    <row r="11" spans="3:14" x14ac:dyDescent="0.6">
      <c r="C11" t="s">
        <v>203</v>
      </c>
      <c r="E11">
        <v>80</v>
      </c>
      <c r="G11" t="s">
        <v>220</v>
      </c>
      <c r="H11" t="s">
        <v>221</v>
      </c>
      <c r="I11">
        <v>65</v>
      </c>
      <c r="J11">
        <v>65</v>
      </c>
      <c r="K11">
        <v>60</v>
      </c>
      <c r="L11">
        <v>110</v>
      </c>
      <c r="M11">
        <v>95</v>
      </c>
      <c r="N11">
        <v>130</v>
      </c>
    </row>
    <row r="12" spans="3:14" x14ac:dyDescent="0.6">
      <c r="C12" t="s">
        <v>204</v>
      </c>
      <c r="E12">
        <v>20</v>
      </c>
      <c r="G12" t="s">
        <v>222</v>
      </c>
    </row>
    <row r="15" spans="3:14" x14ac:dyDescent="0.6">
      <c r="C15" t="s">
        <v>224</v>
      </c>
      <c r="D15" t="s">
        <v>206</v>
      </c>
      <c r="E15" t="s">
        <v>225</v>
      </c>
      <c r="F15" t="s">
        <v>226</v>
      </c>
    </row>
    <row r="16" spans="3:14" x14ac:dyDescent="0.6">
      <c r="C16" t="s">
        <v>227</v>
      </c>
      <c r="D16" t="s">
        <v>228</v>
      </c>
      <c r="E16" s="24">
        <v>44984</v>
      </c>
      <c r="F16">
        <v>1996</v>
      </c>
    </row>
    <row r="17" spans="3:6" x14ac:dyDescent="0.6">
      <c r="C17" t="s">
        <v>229</v>
      </c>
      <c r="D17" t="s">
        <v>230</v>
      </c>
      <c r="E17" s="24">
        <v>44984</v>
      </c>
      <c r="F17">
        <v>1996</v>
      </c>
    </row>
    <row r="18" spans="3:6" x14ac:dyDescent="0.6">
      <c r="C18" t="s">
        <v>231</v>
      </c>
      <c r="D18" t="s">
        <v>213</v>
      </c>
      <c r="E18" s="24">
        <v>44984</v>
      </c>
      <c r="F18">
        <v>1996</v>
      </c>
    </row>
    <row r="19" spans="3:6" x14ac:dyDescent="0.6">
      <c r="C19" t="s">
        <v>232</v>
      </c>
      <c r="D19" t="s">
        <v>228</v>
      </c>
      <c r="E19" s="24">
        <v>45251</v>
      </c>
      <c r="F19">
        <v>1999</v>
      </c>
    </row>
    <row r="20" spans="3:6" x14ac:dyDescent="0.6">
      <c r="C20" t="s">
        <v>233</v>
      </c>
      <c r="D20" t="s">
        <v>230</v>
      </c>
      <c r="E20" s="24">
        <v>45251</v>
      </c>
      <c r="F20">
        <v>1999</v>
      </c>
    </row>
    <row r="21" spans="3:6" x14ac:dyDescent="0.6">
      <c r="C21" t="s">
        <v>234</v>
      </c>
      <c r="D21" t="s">
        <v>213</v>
      </c>
      <c r="E21" s="24">
        <v>45251</v>
      </c>
      <c r="F21">
        <v>1999</v>
      </c>
    </row>
    <row r="22" spans="3:6" x14ac:dyDescent="0.6">
      <c r="C22" t="s">
        <v>235</v>
      </c>
      <c r="D22" t="s">
        <v>228</v>
      </c>
      <c r="E22" s="24">
        <v>45251</v>
      </c>
      <c r="F22">
        <v>2002</v>
      </c>
    </row>
    <row r="23" spans="3:6" x14ac:dyDescent="0.6">
      <c r="C23" t="s">
        <v>236</v>
      </c>
      <c r="D23" t="s">
        <v>230</v>
      </c>
      <c r="E23" s="24">
        <v>45251</v>
      </c>
      <c r="F23">
        <v>2002</v>
      </c>
    </row>
    <row r="24" spans="3:6" x14ac:dyDescent="0.6">
      <c r="C24" t="s">
        <v>237</v>
      </c>
      <c r="D24" t="s">
        <v>213</v>
      </c>
      <c r="E24" s="24">
        <v>45251</v>
      </c>
      <c r="F24">
        <v>2002</v>
      </c>
    </row>
    <row r="25" spans="3:6" x14ac:dyDescent="0.6">
      <c r="C25" t="s">
        <v>238</v>
      </c>
      <c r="D25" t="s">
        <v>228</v>
      </c>
      <c r="E25" s="24">
        <v>45197</v>
      </c>
      <c r="F25">
        <v>2006</v>
      </c>
    </row>
    <row r="26" spans="3:6" x14ac:dyDescent="0.6">
      <c r="C26" t="s">
        <v>239</v>
      </c>
      <c r="D26" t="s">
        <v>230</v>
      </c>
      <c r="E26" s="24">
        <v>45197</v>
      </c>
      <c r="F26">
        <v>2006</v>
      </c>
    </row>
    <row r="27" spans="3:6" x14ac:dyDescent="0.6">
      <c r="C27" t="s">
        <v>240</v>
      </c>
      <c r="D27" t="s">
        <v>213</v>
      </c>
      <c r="E27" s="24">
        <v>45197</v>
      </c>
      <c r="F27">
        <v>2006</v>
      </c>
    </row>
    <row r="28" spans="3:6" x14ac:dyDescent="0.6">
      <c r="C28" t="s">
        <v>241</v>
      </c>
      <c r="D28" t="s">
        <v>228</v>
      </c>
      <c r="E28" s="24">
        <v>45187</v>
      </c>
      <c r="F28">
        <v>2010</v>
      </c>
    </row>
    <row r="29" spans="3:6" x14ac:dyDescent="0.6">
      <c r="C29" t="s">
        <v>242</v>
      </c>
      <c r="D29" t="s">
        <v>230</v>
      </c>
      <c r="E29" s="24">
        <v>45187</v>
      </c>
      <c r="F29">
        <v>2010</v>
      </c>
    </row>
    <row r="30" spans="3:6" x14ac:dyDescent="0.6">
      <c r="C30" t="s">
        <v>243</v>
      </c>
      <c r="D30" t="s">
        <v>213</v>
      </c>
      <c r="E30" s="24">
        <v>45187</v>
      </c>
      <c r="F30">
        <v>2010</v>
      </c>
    </row>
    <row r="31" spans="3:6" x14ac:dyDescent="0.6">
      <c r="C31" t="s">
        <v>244</v>
      </c>
      <c r="D31" t="s">
        <v>228</v>
      </c>
      <c r="E31" s="24">
        <v>45272</v>
      </c>
      <c r="F31">
        <v>2013</v>
      </c>
    </row>
    <row r="32" spans="3:6" x14ac:dyDescent="0.6">
      <c r="C32" t="s">
        <v>245</v>
      </c>
      <c r="D32" t="s">
        <v>230</v>
      </c>
      <c r="E32" s="24">
        <v>45211</v>
      </c>
      <c r="F32">
        <v>2013</v>
      </c>
    </row>
    <row r="33" spans="3:6" x14ac:dyDescent="0.6">
      <c r="C33" t="s">
        <v>246</v>
      </c>
      <c r="D33" t="s">
        <v>213</v>
      </c>
      <c r="E33" s="24">
        <v>45211</v>
      </c>
      <c r="F33">
        <v>2013</v>
      </c>
    </row>
    <row r="34" spans="3:6" x14ac:dyDescent="0.6">
      <c r="C34" t="s">
        <v>222</v>
      </c>
    </row>
  </sheetData>
  <conditionalFormatting sqref="E4:E1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{A9A5C4E8-D828-4ED4-9C7D-CBC240D4700E}</x14:id>
        </ext>
      </extLst>
    </cfRule>
  </conditionalFormatting>
  <conditionalFormatting sqref="I5:N11">
    <cfRule type="cellIs" dxfId="15" priority="10" operator="greaterThan">
      <formula>100</formula>
    </cfRule>
    <cfRule type="cellIs" dxfId="14" priority="11" operator="equal">
      <formula>48</formula>
    </cfRule>
  </conditionalFormatting>
  <conditionalFormatting sqref="I2">
    <cfRule type="cellIs" dxfId="13" priority="6" operator="greaterThan">
      <formula>100</formula>
    </cfRule>
    <cfRule type="cellIs" dxfId="12" priority="7" operator="equal">
      <formula>48</formula>
    </cfRule>
  </conditionalFormatting>
  <conditionalFormatting sqref="J2">
    <cfRule type="cellIs" dxfId="11" priority="4" operator="greaterThan">
      <formula>100</formula>
    </cfRule>
    <cfRule type="cellIs" dxfId="10" priority="5" operator="equal">
      <formula>48</formula>
    </cfRule>
  </conditionalFormatting>
  <conditionalFormatting sqref="E16:E33">
    <cfRule type="timePeriod" dxfId="9" priority="1" timePeriod="nextMonth">
      <formula>AND(MONTH(E16)=MONTH(EDATE(TODAY(),0+1)),YEAR(E16)=YEAR(EDATE(TODAY(),0+1)))</formula>
    </cfRule>
    <cfRule type="containsText" dxfId="8" priority="3" operator="containsText" text="Next month">
      <formula>NOT(ISERROR(SEARCH("Next month",E16)))</formula>
    </cfRule>
  </conditionalFormatting>
  <conditionalFormatting sqref="E1:E1048576">
    <cfRule type="timePeriod" dxfId="7" priority="2" timePeriod="yesterday">
      <formula>FLOOR(E1,1)=TODAY()-1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A5C4E8-D828-4ED4-9C7D-CBC240D470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0E67-E315-4711-81DD-831B70EA01CE}">
  <dimension ref="A1:D32"/>
  <sheetViews>
    <sheetView zoomScaleNormal="100" workbookViewId="0">
      <selection activeCell="I4" sqref="I4"/>
    </sheetView>
  </sheetViews>
  <sheetFormatPr defaultRowHeight="21.75" x14ac:dyDescent="0.6"/>
  <cols>
    <col min="1" max="1" width="15.296875" customWidth="1"/>
    <col min="2" max="2" width="12.796875" customWidth="1"/>
  </cols>
  <sheetData>
    <row r="1" spans="1:4" x14ac:dyDescent="0.6">
      <c r="A1" s="2" t="s">
        <v>205</v>
      </c>
      <c r="B1" s="2" t="s">
        <v>206</v>
      </c>
      <c r="C1" s="2" t="s">
        <v>195</v>
      </c>
      <c r="D1" s="2" t="s">
        <v>280</v>
      </c>
    </row>
    <row r="2" spans="1:4" x14ac:dyDescent="0.6">
      <c r="A2" t="s">
        <v>247</v>
      </c>
      <c r="B2" t="s">
        <v>228</v>
      </c>
      <c r="C2">
        <v>45</v>
      </c>
      <c r="D2">
        <v>30</v>
      </c>
    </row>
    <row r="3" spans="1:4" x14ac:dyDescent="0.6">
      <c r="A3" t="s">
        <v>248</v>
      </c>
      <c r="B3" t="s">
        <v>228</v>
      </c>
      <c r="C3">
        <v>60</v>
      </c>
      <c r="D3">
        <v>35</v>
      </c>
    </row>
    <row r="4" spans="1:4" x14ac:dyDescent="0.6">
      <c r="A4" t="s">
        <v>249</v>
      </c>
      <c r="B4" t="s">
        <v>228</v>
      </c>
      <c r="C4">
        <v>80</v>
      </c>
      <c r="D4">
        <v>40</v>
      </c>
    </row>
    <row r="5" spans="1:4" x14ac:dyDescent="0.6">
      <c r="A5" t="s">
        <v>250</v>
      </c>
      <c r="B5" t="s">
        <v>230</v>
      </c>
      <c r="C5">
        <v>65</v>
      </c>
      <c r="D5">
        <v>41</v>
      </c>
    </row>
    <row r="6" spans="1:4" x14ac:dyDescent="0.6">
      <c r="A6" t="s">
        <v>251</v>
      </c>
      <c r="B6" t="s">
        <v>230</v>
      </c>
      <c r="C6">
        <v>80</v>
      </c>
      <c r="D6">
        <v>43</v>
      </c>
    </row>
    <row r="7" spans="1:4" x14ac:dyDescent="0.6">
      <c r="A7" t="s">
        <v>252</v>
      </c>
      <c r="B7" t="s">
        <v>230</v>
      </c>
      <c r="C7">
        <v>100</v>
      </c>
      <c r="D7">
        <v>45</v>
      </c>
    </row>
    <row r="8" spans="1:4" x14ac:dyDescent="0.6">
      <c r="A8" t="s">
        <v>253</v>
      </c>
      <c r="B8" t="s">
        <v>213</v>
      </c>
      <c r="C8">
        <v>43</v>
      </c>
      <c r="D8">
        <v>45</v>
      </c>
    </row>
    <row r="9" spans="1:4" x14ac:dyDescent="0.6">
      <c r="A9" t="s">
        <v>254</v>
      </c>
      <c r="B9" t="s">
        <v>213</v>
      </c>
      <c r="C9">
        <v>58</v>
      </c>
      <c r="D9">
        <v>50</v>
      </c>
    </row>
    <row r="10" spans="1:4" x14ac:dyDescent="0.6">
      <c r="A10" t="s">
        <v>255</v>
      </c>
      <c r="B10" t="s">
        <v>213</v>
      </c>
      <c r="C10">
        <v>78</v>
      </c>
      <c r="D10">
        <v>55</v>
      </c>
    </row>
    <row r="11" spans="1:4" x14ac:dyDescent="0.6">
      <c r="A11" t="s">
        <v>256</v>
      </c>
      <c r="B11" t="s">
        <v>257</v>
      </c>
      <c r="C11">
        <v>45</v>
      </c>
      <c r="D11">
        <v>56</v>
      </c>
    </row>
    <row r="12" spans="1:4" x14ac:dyDescent="0.6">
      <c r="A12" t="s">
        <v>258</v>
      </c>
      <c r="B12" t="s">
        <v>257</v>
      </c>
      <c r="C12">
        <v>30</v>
      </c>
      <c r="D12">
        <v>56</v>
      </c>
    </row>
    <row r="13" spans="1:4" x14ac:dyDescent="0.6">
      <c r="A13" t="s">
        <v>259</v>
      </c>
      <c r="B13" t="s">
        <v>257</v>
      </c>
      <c r="C13">
        <v>70</v>
      </c>
      <c r="D13">
        <v>58</v>
      </c>
    </row>
    <row r="14" spans="1:4" x14ac:dyDescent="0.6">
      <c r="A14" t="s">
        <v>260</v>
      </c>
      <c r="B14" t="s">
        <v>257</v>
      </c>
      <c r="C14">
        <v>50</v>
      </c>
      <c r="D14">
        <v>60</v>
      </c>
    </row>
    <row r="15" spans="1:4" x14ac:dyDescent="0.6">
      <c r="A15" t="s">
        <v>261</v>
      </c>
      <c r="B15" t="s">
        <v>257</v>
      </c>
      <c r="C15">
        <v>35</v>
      </c>
      <c r="D15">
        <v>65</v>
      </c>
    </row>
    <row r="16" spans="1:4" x14ac:dyDescent="0.6">
      <c r="A16" t="s">
        <v>262</v>
      </c>
      <c r="B16" t="s">
        <v>257</v>
      </c>
      <c r="C16">
        <v>75</v>
      </c>
      <c r="D16">
        <v>65</v>
      </c>
    </row>
    <row r="17" spans="1:4" x14ac:dyDescent="0.6">
      <c r="A17" t="s">
        <v>263</v>
      </c>
      <c r="B17" t="s">
        <v>217</v>
      </c>
      <c r="C17">
        <v>56</v>
      </c>
      <c r="D17">
        <v>70</v>
      </c>
    </row>
    <row r="18" spans="1:4" x14ac:dyDescent="0.6">
      <c r="A18" t="s">
        <v>264</v>
      </c>
      <c r="B18" t="s">
        <v>217</v>
      </c>
      <c r="C18">
        <v>71</v>
      </c>
      <c r="D18">
        <v>70</v>
      </c>
    </row>
    <row r="19" spans="1:4" x14ac:dyDescent="0.6">
      <c r="A19" t="s">
        <v>265</v>
      </c>
      <c r="B19" t="s">
        <v>217</v>
      </c>
      <c r="C19">
        <v>101</v>
      </c>
      <c r="D19">
        <v>71</v>
      </c>
    </row>
    <row r="20" spans="1:4" x14ac:dyDescent="0.6">
      <c r="A20" t="s">
        <v>266</v>
      </c>
      <c r="B20" t="s">
        <v>217</v>
      </c>
      <c r="C20">
        <v>72</v>
      </c>
      <c r="D20">
        <v>72</v>
      </c>
    </row>
    <row r="21" spans="1:4" x14ac:dyDescent="0.6">
      <c r="A21" t="s">
        <v>267</v>
      </c>
      <c r="B21" t="s">
        <v>217</v>
      </c>
      <c r="C21">
        <v>97</v>
      </c>
      <c r="D21">
        <v>75</v>
      </c>
    </row>
    <row r="22" spans="1:4" x14ac:dyDescent="0.6">
      <c r="A22" t="s">
        <v>268</v>
      </c>
      <c r="B22" t="s">
        <v>217</v>
      </c>
      <c r="C22">
        <v>70</v>
      </c>
      <c r="D22">
        <v>78</v>
      </c>
    </row>
    <row r="23" spans="1:4" x14ac:dyDescent="0.6">
      <c r="A23" t="s">
        <v>269</v>
      </c>
      <c r="B23" t="s">
        <v>217</v>
      </c>
      <c r="C23">
        <v>100</v>
      </c>
      <c r="D23">
        <v>80</v>
      </c>
    </row>
    <row r="24" spans="1:4" x14ac:dyDescent="0.6">
      <c r="A24" t="s">
        <v>270</v>
      </c>
      <c r="B24" t="s">
        <v>271</v>
      </c>
      <c r="C24">
        <v>55</v>
      </c>
      <c r="D24">
        <v>80</v>
      </c>
    </row>
    <row r="25" spans="1:4" x14ac:dyDescent="0.6">
      <c r="A25" t="s">
        <v>272</v>
      </c>
      <c r="B25" t="s">
        <v>271</v>
      </c>
      <c r="C25">
        <v>80</v>
      </c>
      <c r="D25">
        <v>80</v>
      </c>
    </row>
    <row r="26" spans="1:4" x14ac:dyDescent="0.6">
      <c r="A26" t="s">
        <v>273</v>
      </c>
      <c r="B26" t="s">
        <v>221</v>
      </c>
      <c r="C26">
        <v>90</v>
      </c>
      <c r="D26">
        <v>90</v>
      </c>
    </row>
    <row r="27" spans="1:4" x14ac:dyDescent="0.6">
      <c r="A27" t="s">
        <v>274</v>
      </c>
      <c r="B27" t="s">
        <v>221</v>
      </c>
      <c r="C27">
        <v>110</v>
      </c>
      <c r="D27">
        <v>97</v>
      </c>
    </row>
    <row r="28" spans="1:4" x14ac:dyDescent="0.6">
      <c r="A28" t="s">
        <v>275</v>
      </c>
      <c r="B28" t="s">
        <v>276</v>
      </c>
      <c r="C28">
        <v>40</v>
      </c>
      <c r="D28">
        <v>100</v>
      </c>
    </row>
    <row r="29" spans="1:4" x14ac:dyDescent="0.6">
      <c r="A29" t="s">
        <v>277</v>
      </c>
      <c r="B29" t="s">
        <v>276</v>
      </c>
      <c r="C29">
        <v>65</v>
      </c>
      <c r="D29">
        <v>100</v>
      </c>
    </row>
    <row r="30" spans="1:4" x14ac:dyDescent="0.6">
      <c r="A30" t="s">
        <v>278</v>
      </c>
      <c r="B30" t="s">
        <v>271</v>
      </c>
      <c r="C30">
        <v>41</v>
      </c>
      <c r="D30">
        <v>101</v>
      </c>
    </row>
    <row r="31" spans="1:4" x14ac:dyDescent="0.6">
      <c r="A31" t="s">
        <v>279</v>
      </c>
      <c r="B31" t="s">
        <v>271</v>
      </c>
      <c r="C31">
        <v>56</v>
      </c>
      <c r="D31">
        <v>110</v>
      </c>
    </row>
    <row r="32" spans="1:4" x14ac:dyDescent="0.6">
      <c r="A32" t="s">
        <v>222</v>
      </c>
    </row>
  </sheetData>
  <sortState xmlns:xlrd2="http://schemas.microsoft.com/office/spreadsheetml/2017/richdata2" ref="D2:D32">
    <sortCondition ref="D2:D32"/>
  </sortState>
  <conditionalFormatting sqref="D2:D31">
    <cfRule type="top10" dxfId="6" priority="6" rank="12"/>
    <cfRule type="top10" dxfId="5" priority="7" rank="10"/>
  </conditionalFormatting>
  <conditionalFormatting sqref="C32:C1048576 C1:D31">
    <cfRule type="top10" dxfId="4" priority="3" bottom="1" rank="1"/>
    <cfRule type="top10" dxfId="3" priority="4" rank="1"/>
    <cfRule type="top10" dxfId="2" priority="5" bottom="1" rank="10"/>
  </conditionalFormatting>
  <conditionalFormatting sqref="C2:C31">
    <cfRule type="top10" dxfId="1" priority="1" rank="12"/>
    <cfRule type="top10" dxfId="0" priority="2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6BC3-434C-406C-829B-4D7ABED27DBB}">
  <dimension ref="A1:K43"/>
  <sheetViews>
    <sheetView topLeftCell="A20" workbookViewId="0">
      <selection activeCell="B22" sqref="B22:D26"/>
    </sheetView>
  </sheetViews>
  <sheetFormatPr defaultRowHeight="21.75" x14ac:dyDescent="0.6"/>
  <sheetData>
    <row r="1" spans="1:9" x14ac:dyDescent="0.6">
      <c r="A1">
        <v>1</v>
      </c>
      <c r="C1" t="s">
        <v>281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195</v>
      </c>
    </row>
    <row r="2" spans="1:9" x14ac:dyDescent="0.6">
      <c r="A2">
        <v>2</v>
      </c>
      <c r="C2" t="s">
        <v>282</v>
      </c>
      <c r="D2">
        <v>45</v>
      </c>
      <c r="E2">
        <v>49</v>
      </c>
      <c r="F2">
        <v>49</v>
      </c>
      <c r="G2">
        <v>65</v>
      </c>
      <c r="H2">
        <v>65</v>
      </c>
      <c r="I2">
        <v>45</v>
      </c>
    </row>
    <row r="3" spans="1:9" x14ac:dyDescent="0.6">
      <c r="A3">
        <v>3</v>
      </c>
      <c r="C3" t="s">
        <v>283</v>
      </c>
      <c r="D3">
        <v>39</v>
      </c>
      <c r="E3">
        <v>52</v>
      </c>
      <c r="F3">
        <v>43</v>
      </c>
      <c r="G3">
        <v>60</v>
      </c>
      <c r="H3">
        <v>50</v>
      </c>
      <c r="I3">
        <v>65</v>
      </c>
    </row>
    <row r="4" spans="1:9" x14ac:dyDescent="0.6">
      <c r="A4">
        <v>4</v>
      </c>
      <c r="C4" t="s">
        <v>284</v>
      </c>
      <c r="D4">
        <v>44</v>
      </c>
      <c r="E4">
        <v>48</v>
      </c>
      <c r="F4">
        <v>65</v>
      </c>
      <c r="G4">
        <v>50</v>
      </c>
      <c r="H4">
        <v>64</v>
      </c>
      <c r="I4">
        <v>43</v>
      </c>
    </row>
    <row r="5" spans="1:9" x14ac:dyDescent="0.6">
      <c r="A5">
        <v>5</v>
      </c>
      <c r="C5" t="s">
        <v>193</v>
      </c>
    </row>
    <row r="6" spans="1:9" x14ac:dyDescent="0.6">
      <c r="A6">
        <v>6</v>
      </c>
    </row>
    <row r="7" spans="1:9" x14ac:dyDescent="0.6">
      <c r="A7">
        <v>7</v>
      </c>
    </row>
    <row r="8" spans="1:9" x14ac:dyDescent="0.6">
      <c r="A8">
        <v>8</v>
      </c>
    </row>
    <row r="9" spans="1:9" x14ac:dyDescent="0.6">
      <c r="A9">
        <v>9</v>
      </c>
    </row>
    <row r="10" spans="1:9" x14ac:dyDescent="0.6">
      <c r="A10">
        <v>10</v>
      </c>
    </row>
    <row r="11" spans="1:9" x14ac:dyDescent="0.6">
      <c r="A11" t="s">
        <v>193</v>
      </c>
    </row>
    <row r="22" spans="2:7" x14ac:dyDescent="0.6">
      <c r="B22" t="s">
        <v>285</v>
      </c>
      <c r="C22" t="s">
        <v>291</v>
      </c>
      <c r="D22" t="s">
        <v>286</v>
      </c>
    </row>
    <row r="23" spans="2:7" x14ac:dyDescent="0.6">
      <c r="B23" t="s">
        <v>287</v>
      </c>
      <c r="C23">
        <v>12</v>
      </c>
      <c r="D23">
        <v>9</v>
      </c>
    </row>
    <row r="24" spans="2:7" x14ac:dyDescent="0.6">
      <c r="B24" t="s">
        <v>288</v>
      </c>
      <c r="C24">
        <v>12</v>
      </c>
      <c r="D24">
        <v>8</v>
      </c>
    </row>
    <row r="25" spans="2:7" x14ac:dyDescent="0.6">
      <c r="B25" t="s">
        <v>289</v>
      </c>
      <c r="C25">
        <v>30</v>
      </c>
      <c r="D25">
        <v>18</v>
      </c>
    </row>
    <row r="26" spans="2:7" x14ac:dyDescent="0.6">
      <c r="B26" t="s">
        <v>290</v>
      </c>
      <c r="C26">
        <v>13</v>
      </c>
      <c r="D26">
        <v>10</v>
      </c>
    </row>
    <row r="27" spans="2:7" x14ac:dyDescent="0.6">
      <c r="B27" t="s">
        <v>193</v>
      </c>
    </row>
    <row r="32" spans="2:7" x14ac:dyDescent="0.6">
      <c r="G32" t="s">
        <v>70</v>
      </c>
    </row>
    <row r="43" spans="11:11" x14ac:dyDescent="0.6">
      <c r="K43" t="s">
        <v>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00A2-ECA4-407A-83D8-46D4D176ACBD}">
  <dimension ref="A1:H21"/>
  <sheetViews>
    <sheetView topLeftCell="A22" zoomScaleNormal="100" workbookViewId="0">
      <selection activeCell="B17" sqref="B17:H20"/>
    </sheetView>
  </sheetViews>
  <sheetFormatPr defaultRowHeight="21.75" x14ac:dyDescent="0.6"/>
  <sheetData>
    <row r="1" spans="1:7" x14ac:dyDescent="0.6">
      <c r="A1" t="s">
        <v>281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195</v>
      </c>
    </row>
    <row r="2" spans="1:7" x14ac:dyDescent="0.6">
      <c r="A2" t="s">
        <v>282</v>
      </c>
      <c r="B2">
        <v>45</v>
      </c>
      <c r="C2">
        <v>49</v>
      </c>
      <c r="D2">
        <v>49</v>
      </c>
      <c r="E2">
        <v>65</v>
      </c>
      <c r="F2">
        <v>65</v>
      </c>
      <c r="G2">
        <v>45</v>
      </c>
    </row>
    <row r="3" spans="1:7" x14ac:dyDescent="0.6">
      <c r="A3" t="s">
        <v>292</v>
      </c>
      <c r="B3">
        <v>60</v>
      </c>
      <c r="C3">
        <v>62</v>
      </c>
      <c r="D3">
        <v>63</v>
      </c>
      <c r="E3">
        <v>80</v>
      </c>
      <c r="F3">
        <v>80</v>
      </c>
      <c r="G3">
        <v>60</v>
      </c>
    </row>
    <row r="4" spans="1:7" x14ac:dyDescent="0.6">
      <c r="A4" t="s">
        <v>293</v>
      </c>
      <c r="B4">
        <v>80</v>
      </c>
      <c r="C4">
        <v>82</v>
      </c>
      <c r="D4">
        <v>83</v>
      </c>
      <c r="E4">
        <v>100</v>
      </c>
      <c r="F4">
        <v>100</v>
      </c>
      <c r="G4">
        <v>80</v>
      </c>
    </row>
    <row r="5" spans="1:7" x14ac:dyDescent="0.6">
      <c r="A5" t="s">
        <v>193</v>
      </c>
    </row>
    <row r="17" spans="2:8" x14ac:dyDescent="0.6">
      <c r="B17" t="s">
        <v>281</v>
      </c>
      <c r="C17" t="s">
        <v>207</v>
      </c>
      <c r="D17" t="s">
        <v>208</v>
      </c>
      <c r="E17" t="s">
        <v>209</v>
      </c>
      <c r="F17" t="s">
        <v>210</v>
      </c>
      <c r="G17" t="s">
        <v>211</v>
      </c>
      <c r="H17" t="s">
        <v>195</v>
      </c>
    </row>
    <row r="18" spans="2:8" x14ac:dyDescent="0.6">
      <c r="B18" t="s">
        <v>282</v>
      </c>
      <c r="C18">
        <v>45</v>
      </c>
      <c r="D18">
        <v>49</v>
      </c>
      <c r="E18">
        <v>49</v>
      </c>
      <c r="F18">
        <v>65</v>
      </c>
      <c r="G18">
        <v>65</v>
      </c>
      <c r="H18">
        <v>45</v>
      </c>
    </row>
    <row r="19" spans="2:8" x14ac:dyDescent="0.6">
      <c r="B19" t="s">
        <v>283</v>
      </c>
      <c r="C19">
        <v>39</v>
      </c>
      <c r="D19">
        <v>52</v>
      </c>
      <c r="E19">
        <v>43</v>
      </c>
      <c r="F19">
        <v>60</v>
      </c>
      <c r="G19">
        <v>50</v>
      </c>
      <c r="H19">
        <v>65</v>
      </c>
    </row>
    <row r="20" spans="2:8" x14ac:dyDescent="0.6">
      <c r="B20" t="s">
        <v>284</v>
      </c>
      <c r="C20">
        <v>44</v>
      </c>
      <c r="D20">
        <v>48</v>
      </c>
      <c r="E20">
        <v>65</v>
      </c>
      <c r="F20">
        <v>50</v>
      </c>
      <c r="G20">
        <v>64</v>
      </c>
      <c r="H20">
        <v>43</v>
      </c>
    </row>
    <row r="21" spans="2:8" x14ac:dyDescent="0.6">
      <c r="B21" t="s">
        <v>193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F8F8-1DD9-411C-B0C5-BDF74AC8ECFF}">
  <dimension ref="A1:F13"/>
  <sheetViews>
    <sheetView workbookViewId="0">
      <selection activeCell="F12" sqref="F12"/>
    </sheetView>
  </sheetViews>
  <sheetFormatPr defaultRowHeight="21.75" x14ac:dyDescent="0.6"/>
  <cols>
    <col min="2" max="2" width="9.19921875" bestFit="1" customWidth="1"/>
    <col min="5" max="5" width="10" customWidth="1"/>
  </cols>
  <sheetData>
    <row r="1" spans="1:6" x14ac:dyDescent="0.6">
      <c r="A1" s="25" t="s">
        <v>294</v>
      </c>
      <c r="B1" s="26" t="s">
        <v>295</v>
      </c>
      <c r="C1" s="26" t="s">
        <v>296</v>
      </c>
      <c r="D1" s="26" t="s">
        <v>297</v>
      </c>
      <c r="E1" s="26"/>
      <c r="F1" s="27"/>
    </row>
    <row r="2" spans="1:6" x14ac:dyDescent="0.6">
      <c r="A2" s="28" t="s">
        <v>298</v>
      </c>
      <c r="B2" s="29">
        <v>200</v>
      </c>
      <c r="C2" s="29">
        <f>B2*D2</f>
        <v>200</v>
      </c>
      <c r="D2" s="29">
        <v>1</v>
      </c>
      <c r="E2" s="29"/>
      <c r="F2" s="30"/>
    </row>
    <row r="3" spans="1:6" x14ac:dyDescent="0.6">
      <c r="A3" s="28" t="s">
        <v>299</v>
      </c>
      <c r="B3" s="29">
        <v>600</v>
      </c>
      <c r="C3" s="29">
        <f t="shared" ref="C3:C8" si="0">B3*D3</f>
        <v>3000</v>
      </c>
      <c r="D3" s="29">
        <v>5</v>
      </c>
      <c r="E3" s="29"/>
      <c r="F3" s="30"/>
    </row>
    <row r="4" spans="1:6" x14ac:dyDescent="0.6">
      <c r="A4" s="28" t="s">
        <v>300</v>
      </c>
      <c r="B4" s="29">
        <v>56</v>
      </c>
      <c r="C4" s="29">
        <f t="shared" si="0"/>
        <v>112</v>
      </c>
      <c r="D4" s="29">
        <v>2</v>
      </c>
      <c r="E4" s="29"/>
      <c r="F4" s="30"/>
    </row>
    <row r="5" spans="1:6" x14ac:dyDescent="0.6">
      <c r="A5" s="28" t="s">
        <v>301</v>
      </c>
      <c r="B5" s="29">
        <v>300</v>
      </c>
      <c r="C5" s="29">
        <f t="shared" si="0"/>
        <v>900</v>
      </c>
      <c r="D5" s="29">
        <v>3</v>
      </c>
      <c r="E5" s="29"/>
      <c r="F5" s="30"/>
    </row>
    <row r="6" spans="1:6" x14ac:dyDescent="0.6">
      <c r="A6" s="28" t="s">
        <v>302</v>
      </c>
      <c r="B6" s="29">
        <v>800</v>
      </c>
      <c r="C6" s="29">
        <f t="shared" si="0"/>
        <v>800</v>
      </c>
      <c r="D6" s="29">
        <v>1</v>
      </c>
      <c r="E6" s="29"/>
      <c r="F6" s="30"/>
    </row>
    <row r="7" spans="1:6" x14ac:dyDescent="0.6">
      <c r="A7" s="28" t="s">
        <v>303</v>
      </c>
      <c r="B7" s="29">
        <v>5000</v>
      </c>
      <c r="C7" s="29">
        <f t="shared" si="0"/>
        <v>10000</v>
      </c>
      <c r="D7" s="29">
        <v>2</v>
      </c>
      <c r="E7" s="29"/>
      <c r="F7" s="30"/>
    </row>
    <row r="8" spans="1:6" x14ac:dyDescent="0.6">
      <c r="A8" s="28" t="s">
        <v>304</v>
      </c>
      <c r="B8" s="29">
        <v>100</v>
      </c>
      <c r="C8" s="29">
        <f t="shared" si="0"/>
        <v>300</v>
      </c>
      <c r="D8" s="29">
        <v>3</v>
      </c>
      <c r="E8" s="29"/>
      <c r="F8" s="30"/>
    </row>
    <row r="9" spans="1:6" x14ac:dyDescent="0.6">
      <c r="A9" s="28"/>
      <c r="B9" s="29"/>
      <c r="C9" s="29"/>
      <c r="D9" s="29"/>
      <c r="E9" s="29"/>
      <c r="F9" s="30"/>
    </row>
    <row r="10" spans="1:6" x14ac:dyDescent="0.6">
      <c r="A10" s="28" t="s">
        <v>305</v>
      </c>
      <c r="B10" s="36">
        <f>SUM(C2:C8)</f>
        <v>15312</v>
      </c>
      <c r="C10" s="29"/>
      <c r="D10" s="29"/>
      <c r="E10" s="29"/>
      <c r="F10" s="30"/>
    </row>
    <row r="11" spans="1:6" x14ac:dyDescent="0.6">
      <c r="A11" s="28" t="s">
        <v>306</v>
      </c>
      <c r="B11" s="36">
        <f>(F11/100)*B10</f>
        <v>1837.4399999999998</v>
      </c>
      <c r="C11" s="29"/>
      <c r="D11" s="29"/>
      <c r="E11" s="29" t="s">
        <v>309</v>
      </c>
      <c r="F11" s="37">
        <v>12</v>
      </c>
    </row>
    <row r="12" spans="1:6" x14ac:dyDescent="0.6">
      <c r="A12" s="28"/>
      <c r="B12" s="29"/>
      <c r="C12" s="29"/>
      <c r="D12" s="29"/>
      <c r="E12" s="29"/>
      <c r="F12" s="30"/>
    </row>
    <row r="13" spans="1:6" x14ac:dyDescent="0.6">
      <c r="A13" s="31" t="s">
        <v>307</v>
      </c>
      <c r="B13" s="35">
        <f>B10-B11</f>
        <v>13474.56</v>
      </c>
      <c r="C13" s="32"/>
      <c r="D13" s="32" t="s">
        <v>308</v>
      </c>
      <c r="E13" s="33">
        <f>SUM(D2:D8)</f>
        <v>17</v>
      </c>
      <c r="F13" s="34"/>
    </row>
  </sheetData>
  <conditionalFormatting sqref="B1:B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{411F3AF0-AC31-4A1A-AA27-EF00851F25FA}</x14:id>
        </ext>
      </extLst>
    </cfRule>
  </conditionalFormatting>
  <conditionalFormatting sqref="C1:C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3 B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{21BE44D4-D8E9-4FE8-BDD3-FCA95A94CBAE}</x14:id>
        </ext>
      </extLst>
    </cfRule>
  </conditionalFormatting>
  <conditionalFormatting sqref="E13 F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1F3AF0-AC31-4A1A-AA27-EF00851F25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B1:B8</xm:sqref>
        </x14:conditionalFormatting>
        <x14:conditionalFormatting xmlns:xm="http://schemas.microsoft.com/office/excel/2006/main">
          <x14:cfRule type="dataBar" id="{21BE44D4-D8E9-4FE8-BDD3-FCA95A94C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E132-9899-4219-887B-009A5A011CB2}">
  <dimension ref="B1:E13"/>
  <sheetViews>
    <sheetView tabSelected="1" topLeftCell="A4" workbookViewId="0">
      <selection activeCell="D8" sqref="D8"/>
    </sheetView>
  </sheetViews>
  <sheetFormatPr defaultRowHeight="21.75" x14ac:dyDescent="0.6"/>
  <sheetData>
    <row r="1" spans="2:5" x14ac:dyDescent="0.6">
      <c r="B1" t="s">
        <v>310</v>
      </c>
    </row>
    <row r="3" spans="2:5" x14ac:dyDescent="0.6">
      <c r="B3" t="s">
        <v>281</v>
      </c>
      <c r="C3" t="s">
        <v>206</v>
      </c>
      <c r="D3" t="s">
        <v>195</v>
      </c>
      <c r="E3" t="s">
        <v>311</v>
      </c>
    </row>
    <row r="4" spans="2:5" x14ac:dyDescent="0.6">
      <c r="B4" t="s">
        <v>227</v>
      </c>
      <c r="C4" t="s">
        <v>228</v>
      </c>
      <c r="D4">
        <v>45</v>
      </c>
      <c r="E4" t="b">
        <f>AND(C4="Fire",D4&gt;70)</f>
        <v>0</v>
      </c>
    </row>
    <row r="5" spans="2:5" x14ac:dyDescent="0.6">
      <c r="B5" t="s">
        <v>312</v>
      </c>
      <c r="C5" t="s">
        <v>228</v>
      </c>
      <c r="D5">
        <v>60</v>
      </c>
      <c r="E5" t="b">
        <f t="shared" ref="E5:E12" si="0">AND(C5="Fire",D5&gt;70)</f>
        <v>0</v>
      </c>
    </row>
    <row r="6" spans="2:5" x14ac:dyDescent="0.6">
      <c r="B6" t="s">
        <v>313</v>
      </c>
      <c r="C6" t="s">
        <v>228</v>
      </c>
      <c r="D6">
        <v>100</v>
      </c>
      <c r="E6" t="b">
        <f t="shared" si="0"/>
        <v>0</v>
      </c>
    </row>
    <row r="7" spans="2:5" x14ac:dyDescent="0.6">
      <c r="B7" t="s">
        <v>229</v>
      </c>
      <c r="C7" t="s">
        <v>230</v>
      </c>
      <c r="D7">
        <v>20</v>
      </c>
      <c r="E7" t="b">
        <f t="shared" si="0"/>
        <v>0</v>
      </c>
    </row>
    <row r="8" spans="2:5" x14ac:dyDescent="0.6">
      <c r="B8" t="s">
        <v>314</v>
      </c>
      <c r="C8" t="s">
        <v>230</v>
      </c>
      <c r="D8">
        <v>80</v>
      </c>
      <c r="E8" t="b">
        <f t="shared" si="0"/>
        <v>1</v>
      </c>
    </row>
    <row r="9" spans="2:5" x14ac:dyDescent="0.6">
      <c r="B9" t="s">
        <v>315</v>
      </c>
      <c r="C9" t="s">
        <v>230</v>
      </c>
      <c r="D9">
        <v>100</v>
      </c>
      <c r="E9" t="b">
        <f t="shared" si="0"/>
        <v>1</v>
      </c>
    </row>
    <row r="10" spans="2:5" x14ac:dyDescent="0.6">
      <c r="B10" t="s">
        <v>231</v>
      </c>
      <c r="C10" t="s">
        <v>213</v>
      </c>
      <c r="D10">
        <v>43</v>
      </c>
      <c r="E10" t="b">
        <f t="shared" si="0"/>
        <v>0</v>
      </c>
    </row>
    <row r="11" spans="2:5" x14ac:dyDescent="0.6">
      <c r="B11" t="s">
        <v>316</v>
      </c>
      <c r="C11" t="s">
        <v>213</v>
      </c>
      <c r="D11">
        <v>58</v>
      </c>
      <c r="E11" t="b">
        <f t="shared" si="0"/>
        <v>0</v>
      </c>
    </row>
    <row r="12" spans="2:5" x14ac:dyDescent="0.6">
      <c r="B12" t="s">
        <v>317</v>
      </c>
      <c r="C12" t="s">
        <v>213</v>
      </c>
      <c r="D12">
        <v>78</v>
      </c>
      <c r="E12" t="b">
        <f t="shared" si="0"/>
        <v>0</v>
      </c>
    </row>
    <row r="13" spans="2:5" x14ac:dyDescent="0.6">
      <c r="B1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Funcions</vt:lpstr>
      <vt:lpstr>Formatting </vt:lpstr>
      <vt:lpstr>Short</vt:lpstr>
      <vt:lpstr>Conditional formate</vt:lpstr>
      <vt:lpstr>top bottom rule </vt:lpstr>
      <vt:lpstr>charts</vt:lpstr>
      <vt:lpstr>Sheet5</vt:lpstr>
      <vt:lpstr>Shop cart</vt:lpstr>
      <vt:lpstr>Functions And     Name	Type 1	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 alok</dc:creator>
  <cp:lastModifiedBy>Av alok</cp:lastModifiedBy>
  <dcterms:created xsi:type="dcterms:W3CDTF">2023-12-05T15:13:11Z</dcterms:created>
  <dcterms:modified xsi:type="dcterms:W3CDTF">2023-12-07T07:15:13Z</dcterms:modified>
</cp:coreProperties>
</file>