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A_Practice\Module 1\Starter_Code\"/>
    </mc:Choice>
  </mc:AlternateContent>
  <xr:revisionPtr revIDLastSave="0" documentId="13_ncr:1_{674002CF-4129-420A-AD45-1E21A4CA9CA3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Crowdfunding" sheetId="1" r:id="rId1"/>
    <sheet name="PT_Outcome_Count" sheetId="2" r:id="rId2"/>
    <sheet name="PT_Outcome_subcategory" sheetId="5" r:id="rId3"/>
    <sheet name="PT_Outcome_Months" sheetId="10" r:id="rId4"/>
    <sheet name="Crowfunding Goal Analysis" sheetId="11" r:id="rId5"/>
    <sheet name="Statistical Analysis" sheetId="19" r:id="rId6"/>
  </sheets>
  <definedNames>
    <definedName name="_xlnm._FilterDatabase" localSheetId="0" hidden="1">Crowdfunding!$A$1:$T$1001</definedName>
    <definedName name="MainTable" localSheetId="0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9" l="1"/>
  <c r="M5" i="19"/>
  <c r="L6" i="19"/>
  <c r="L5" i="19"/>
  <c r="K6" i="19"/>
  <c r="K5" i="19"/>
  <c r="J6" i="19"/>
  <c r="J5" i="19"/>
  <c r="I6" i="19"/>
  <c r="I5" i="19"/>
  <c r="H6" i="19"/>
  <c r="H5" i="19"/>
  <c r="D14" i="11" l="1"/>
  <c r="C14" i="11"/>
  <c r="B14" i="11"/>
  <c r="D3" i="11"/>
  <c r="C3" i="11"/>
  <c r="B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B5" i="11"/>
  <c r="B6" i="11"/>
  <c r="B7" i="11"/>
  <c r="B8" i="11"/>
  <c r="B9" i="11"/>
  <c r="B10" i="11"/>
  <c r="B11" i="11"/>
  <c r="B12" i="11"/>
  <c r="B13" i="11"/>
  <c r="B4" i="1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7" i="11" l="1"/>
  <c r="E12" i="11"/>
  <c r="F12" i="11" s="1"/>
  <c r="E13" i="11"/>
  <c r="G13" i="11" s="1"/>
  <c r="E5" i="11"/>
  <c r="F5" i="11" s="1"/>
  <c r="E11" i="11"/>
  <c r="H11" i="11" s="1"/>
  <c r="E10" i="11"/>
  <c r="F10" i="11" s="1"/>
  <c r="E8" i="11"/>
  <c r="H8" i="11" s="1"/>
  <c r="E7" i="11"/>
  <c r="H7" i="11" s="1"/>
  <c r="E14" i="11"/>
  <c r="G14" i="11" s="1"/>
  <c r="E9" i="11"/>
  <c r="G9" i="11" s="1"/>
  <c r="E6" i="11"/>
  <c r="F6" i="11" s="1"/>
  <c r="E3" i="11"/>
  <c r="F3" i="11" s="1"/>
  <c r="E4" i="11"/>
  <c r="H4" i="11" s="1"/>
  <c r="F7" i="11" l="1"/>
  <c r="F8" i="11"/>
  <c r="G8" i="11"/>
  <c r="F14" i="11"/>
  <c r="G12" i="11"/>
  <c r="G10" i="11"/>
  <c r="H9" i="11"/>
  <c r="G6" i="11"/>
  <c r="H10" i="11"/>
  <c r="G4" i="11"/>
  <c r="H5" i="11"/>
  <c r="H13" i="11"/>
  <c r="F9" i="11"/>
  <c r="H14" i="11"/>
  <c r="G5" i="11"/>
  <c r="G11" i="11"/>
  <c r="H6" i="11"/>
  <c r="H3" i="11"/>
  <c r="H12" i="11"/>
  <c r="F11" i="11"/>
  <c r="F4" i="11"/>
  <c r="F13" i="11"/>
  <c r="G3" i="11"/>
</calcChain>
</file>

<file path=xl/sharedStrings.xml><?xml version="1.0" encoding="utf-8"?>
<sst xmlns="http://schemas.openxmlformats.org/spreadsheetml/2006/main" count="9082" uniqueCount="2127">
  <si>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</si>
  <si>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</si>
  <si>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</si>
  <si>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</si>
  <si>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</si>
  <si>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</si>
  <si>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</si>
  <si>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</si>
  <si>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</si>
  <si>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</si>
  <si>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</si>
  <si>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</si>
  <si>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</si>
  <si>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</si>
  <si>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</si>
  <si>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</si>
  <si>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</si>
  <si>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</si>
  <si>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</si>
  <si>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</si>
  <si>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</si>
  <si>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</si>
  <si>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</si>
  <si>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</si>
  <si>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</si>
  <si>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</si>
  <si>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</si>
  <si>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</si>
  <si>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</si>
  <si>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</si>
  <si>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</si>
  <si>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</si>
  <si>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</si>
  <si>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</si>
  <si>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</si>
  <si>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</si>
  <si>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</si>
  <si>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</si>
  <si>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</si>
  <si>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</si>
  <si>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</si>
  <si>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</si>
  <si>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</si>
  <si>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</si>
  <si>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</si>
  <si>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</si>
  <si>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</si>
  <si>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</si>
  <si>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</si>
  <si>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</si>
  <si>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</si>
  <si>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</si>
  <si>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</si>
  <si>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</si>
  <si>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</si>
  <si>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</si>
  <si>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</si>
  <si>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</si>
  <si>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</si>
  <si>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</si>
  <si>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</si>
  <si>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</si>
  <si>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</si>
  <si>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</si>
  <si>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</si>
  <si>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</si>
  <si>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</si>
  <si>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</si>
  <si>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</si>
  <si>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</si>
  <si>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</si>
  <si>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</si>
  <si>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</si>
  <si>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</si>
  <si>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</si>
  <si>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</si>
  <si>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</si>
  <si>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</si>
  <si>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</si>
  <si>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</si>
  <si>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</si>
  <si>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</si>
  <si>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</si>
  <si>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</si>
  <si>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</si>
  <si>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</si>
  <si>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</si>
  <si>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</si>
  <si>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</si>
  <si>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</si>
  <si>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</si>
  <si>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</si>
  <si>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</si>
  <si>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</si>
  <si>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</si>
  <si>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</si>
  <si>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</si>
  <si>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</si>
  <si>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</si>
  <si>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</si>
  <si>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</si>
  <si>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</si>
  <si>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</si>
  <si>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</si>
  <si>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</si>
  <si>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</si>
  <si>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</si>
  <si>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</si>
  <si>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</si>
  <si>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</si>
  <si>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</si>
  <si>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</si>
  <si>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</si>
  <si>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</si>
  <si>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</si>
  <si>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</si>
  <si>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</si>
  <si>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</si>
  <si>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</si>
  <si>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</si>
  <si>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</si>
  <si>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</si>
  <si>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</si>
  <si>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</si>
  <si>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</si>
  <si>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</si>
  <si>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</si>
  <si>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</si>
  <si>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</si>
  <si>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</si>
  <si>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</si>
  <si>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</si>
  <si>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</si>
  <si>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</si>
  <si>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</si>
  <si>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</si>
  <si>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</si>
  <si>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</si>
  <si>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</si>
  <si>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</si>
  <si>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</si>
  <si>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</si>
  <si>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</si>
  <si>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</si>
  <si>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</si>
  <si>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</si>
  <si>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</si>
  <si>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</si>
  <si>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</si>
  <si>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</si>
  <si>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</si>
  <si>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</si>
  <si>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</si>
  <si>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</si>
  <si>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</si>
  <si>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</si>
  <si>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</si>
  <si>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</si>
  <si>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</si>
  <si>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</si>
  <si>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</si>
  <si>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</si>
  <si>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</si>
  <si>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</si>
  <si>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</si>
  <si>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</si>
  <si>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</si>
  <si>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</si>
  <si>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</si>
  <si>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</si>
  <si>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</si>
  <si>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</si>
  <si>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</si>
  <si>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</si>
  <si>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</si>
  <si>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</si>
  <si>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</si>
  <si>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</si>
  <si>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</si>
  <si>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</si>
  <si>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</si>
  <si>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</si>
  <si>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</si>
  <si>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</si>
  <si>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</si>
  <si>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</si>
  <si>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</si>
  <si>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</si>
  <si>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</si>
  <si>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</si>
  <si>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</si>
  <si>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</si>
  <si>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</si>
  <si>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</si>
  <si>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</si>
  <si>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</si>
  <si>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</si>
  <si>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</si>
  <si>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</si>
  <si>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</si>
  <si>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</si>
  <si>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</si>
  <si>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</si>
  <si>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</si>
  <si>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</si>
  <si>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</si>
  <si>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</si>
  <si>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</si>
  <si>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</si>
  <si>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</si>
  <si>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</si>
  <si>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</si>
  <si>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</si>
  <si>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</si>
  <si>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</si>
  <si>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</si>
  <si>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</si>
  <si>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</si>
  <si>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</si>
  <si>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</si>
  <si>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</si>
  <si>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</si>
  <si>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</si>
  <si>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</si>
  <si>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</si>
  <si>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</si>
  <si>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</si>
  <si>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</si>
  <si>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</si>
  <si>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</si>
  <si>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</si>
  <si>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</si>
  <si>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</si>
  <si>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</si>
  <si>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</si>
  <si>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</si>
  <si>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</si>
  <si>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</si>
  <si>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</si>
  <si>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</si>
  <si>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</si>
  <si>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</si>
  <si>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</si>
  <si>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</si>
  <si>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</si>
  <si>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</si>
  <si>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</si>
  <si>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</si>
  <si>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</si>
  <si>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</si>
  <si>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</si>
  <si>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</si>
  <si>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</si>
  <si>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</si>
  <si>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</si>
  <si>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</si>
  <si>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</si>
  <si>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</si>
  <si>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</si>
  <si>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</si>
  <si>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</si>
  <si>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</si>
  <si>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</si>
  <si>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</si>
  <si>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</si>
  <si>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</si>
  <si>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</si>
  <si>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</si>
  <si>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</si>
  <si>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</si>
  <si>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</si>
  <si>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</si>
  <si>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</si>
  <si>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</si>
  <si>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</si>
  <si>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</si>
  <si>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</si>
  <si>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</si>
  <si>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</si>
  <si>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</si>
  <si>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</si>
  <si>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</si>
  <si>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</si>
  <si>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</si>
  <si>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</si>
  <si>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</si>
  <si>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</si>
  <si>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</si>
  <si>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</si>
  <si>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</si>
  <si>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</si>
  <si>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</si>
  <si>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</si>
  <si>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</si>
  <si>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</si>
  <si>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</si>
  <si>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</si>
  <si>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</si>
  <si>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</si>
  <si>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</si>
  <si>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</si>
  <si>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</si>
  <si>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</si>
  <si>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</si>
  <si>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</si>
  <si>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</si>
  <si>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</si>
  <si>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</si>
  <si>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</si>
  <si>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</si>
  <si>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</si>
  <si>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</si>
  <si>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</si>
  <si>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</si>
  <si>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</si>
  <si>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</si>
  <si>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</si>
  <si>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</si>
  <si>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</si>
  <si>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</si>
  <si>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</si>
  <si>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</si>
  <si>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</si>
  <si>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</si>
  <si>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</si>
  <si>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</si>
  <si>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</si>
  <si>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</si>
  <si>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</si>
  <si>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</si>
  <si>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</si>
  <si>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</si>
  <si>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</si>
  <si>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</si>
  <si>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</si>
  <si>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</si>
  <si>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</si>
  <si>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</si>
  <si>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</si>
  <si>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</si>
  <si>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</si>
  <si>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</si>
  <si>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</si>
  <si>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</si>
  <si>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</si>
  <si>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</si>
  <si>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</si>
  <si>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</si>
  <si>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</si>
  <si>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</si>
  <si>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</si>
  <si>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</si>
  <si>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</si>
  <si>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</si>
  <si>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</si>
  <si>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</si>
  <si>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</si>
  <si>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</si>
  <si>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</si>
  <si>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</si>
  <si>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</si>
  <si>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</si>
  <si>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</si>
  <si>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</si>
  <si>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</si>
  <si>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</si>
  <si>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</si>
  <si>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</si>
  <si>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</si>
  <si>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</si>
  <si>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</si>
  <si>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</si>
  <si>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</si>
  <si>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</si>
  <si>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</si>
  <si>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</si>
  <si>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</si>
  <si>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</si>
  <si>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</si>
  <si>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</si>
  <si>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</si>
  <si>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</si>
  <si>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</si>
  <si>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</si>
  <si>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</si>
  <si>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</si>
  <si>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</si>
  <si>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</si>
  <si>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</si>
  <si>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</si>
  <si>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</si>
  <si>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</si>
  <si>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</si>
  <si>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</si>
  <si>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</si>
  <si>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</si>
  <si>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</si>
  <si>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</si>
  <si>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</si>
  <si>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</si>
  <si>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</si>
  <si>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</si>
  <si>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</si>
  <si>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</si>
  <si>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</si>
  <si>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</si>
  <si>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</si>
  <si>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</si>
  <si>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</si>
  <si>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</si>
  <si>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</si>
  <si>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</si>
  <si>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</si>
  <si>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</si>
  <si>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</si>
  <si>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</si>
  <si>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</si>
  <si>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</si>
  <si>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</si>
  <si>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</si>
  <si>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</si>
  <si>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</si>
  <si>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</si>
  <si>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</si>
  <si>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</si>
  <si>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</si>
  <si>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</si>
  <si>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</si>
  <si>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</si>
  <si>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</si>
  <si>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</si>
  <si>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</si>
  <si>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</si>
  <si>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</si>
  <si>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</si>
  <si>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</si>
  <si>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</si>
  <si>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</si>
  <si>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</si>
  <si>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</si>
  <si>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</si>
  <si>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</si>
  <si>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</si>
  <si>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</si>
  <si>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</si>
  <si>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</si>
  <si>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</si>
  <si>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</si>
  <si>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</si>
  <si>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</si>
  <si>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</si>
  <si>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</si>
  <si>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</si>
  <si>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</si>
  <si>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</si>
  <si>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</si>
  <si>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</si>
  <si>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</si>
  <si>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</si>
  <si>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</si>
  <si>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</si>
  <si>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</si>
  <si>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</si>
  <si>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</si>
  <si>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</si>
  <si>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</si>
  <si>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</si>
  <si>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</si>
  <si>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</si>
  <si>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</si>
  <si>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</si>
  <si>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</si>
  <si>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</si>
  <si>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</si>
  <si>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</si>
  <si>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</si>
  <si>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</si>
  <si>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</si>
  <si>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</si>
  <si>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</si>
  <si>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</si>
  <si>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</si>
  <si>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</si>
  <si>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</si>
  <si>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</si>
  <si>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</si>
  <si>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</si>
  <si>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</si>
  <si>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</si>
  <si>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</si>
  <si>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</si>
  <si>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</si>
  <si>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</si>
  <si>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</si>
  <si>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</si>
  <si>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</si>
  <si>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</si>
  <si>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</si>
  <si>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</si>
  <si>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</si>
  <si>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</si>
  <si>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</si>
  <si>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</si>
  <si>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</si>
  <si>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</si>
  <si>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</si>
  <si>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</si>
  <si>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</si>
  <si>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</si>
  <si>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</si>
  <si>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</si>
  <si>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</si>
  <si>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</si>
  <si>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</si>
  <si>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</si>
  <si>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</si>
  <si>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</si>
  <si>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</si>
  <si>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</si>
  <si>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</si>
  <si>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</si>
  <si>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</si>
  <si>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</si>
  <si>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</si>
  <si>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</si>
  <si>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</si>
  <si>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</si>
  <si>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</si>
  <si>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</si>
  <si>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</si>
  <si>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</si>
  <si>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</si>
  <si>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</si>
  <si>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</si>
  <si>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</si>
  <si>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</si>
  <si>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</si>
  <si>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</si>
  <si>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</si>
  <si>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</si>
  <si>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</si>
  <si>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</si>
  <si>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</si>
  <si>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</si>
  <si>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</si>
  <si>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</si>
  <si>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</si>
  <si>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</si>
  <si>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</si>
  <si>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</si>
  <si>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</si>
  <si>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</si>
  <si>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</si>
  <si>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</si>
  <si>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</si>
  <si>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</si>
  <si>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</si>
  <si>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</si>
  <si>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</si>
  <si>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</si>
  <si>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</si>
  <si>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</si>
  <si>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</si>
  <si>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</si>
  <si>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</si>
  <si>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</si>
  <si>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</si>
  <si>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</si>
  <si>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</si>
  <si>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</si>
  <si>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</si>
  <si>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</si>
  <si>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</si>
  <si>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</si>
  <si>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</si>
  <si>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</si>
  <si>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</si>
  <si>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</si>
  <si>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</si>
  <si>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</si>
  <si>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</si>
  <si>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</si>
  <si>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</si>
  <si>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</si>
  <si>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</si>
  <si>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</si>
  <si>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</si>
  <si>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</si>
  <si>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</si>
  <si>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</si>
  <si>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</si>
  <si>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</si>
  <si>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</si>
  <si>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</si>
  <si>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</si>
  <si>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</si>
  <si>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</si>
  <si>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</si>
  <si>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</si>
  <si>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</si>
  <si>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</si>
  <si>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</si>
  <si>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</si>
  <si>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</si>
  <si>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</si>
  <si>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</si>
  <si>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</si>
  <si>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</si>
  <si>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</si>
  <si>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</si>
  <si>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</si>
  <si>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</si>
  <si>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</si>
  <si>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</si>
  <si>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</si>
  <si>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</si>
  <si>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</si>
  <si>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</si>
  <si>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</si>
  <si>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</si>
  <si>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</si>
  <si>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</si>
  <si>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</si>
  <si>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</si>
  <si>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</si>
  <si>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</si>
  <si>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</si>
  <si>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</si>
  <si>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</si>
  <si>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</si>
  <si>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</si>
  <si>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</si>
  <si>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</si>
  <si>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</si>
  <si>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</si>
  <si>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</si>
  <si>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</si>
  <si>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</si>
  <si>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</si>
  <si>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</si>
  <si>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</si>
  <si>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</si>
  <si>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</si>
  <si>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</si>
  <si>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</si>
  <si>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</si>
  <si>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</si>
  <si>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</si>
  <si>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</si>
  <si>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</si>
  <si>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</si>
  <si>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</si>
  <si>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</si>
  <si>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</si>
  <si>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</si>
  <si>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</si>
  <si>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</si>
  <si>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</si>
  <si>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</si>
  <si>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</si>
  <si>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</si>
  <si>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</si>
  <si>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</si>
  <si>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</si>
  <si>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</si>
  <si>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</si>
  <si>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</si>
  <si>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</si>
  <si>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</si>
  <si>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</si>
  <si>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</si>
  <si>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</si>
  <si>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</si>
  <si>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</si>
  <si>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</si>
  <si>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</si>
  <si>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</si>
  <si>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</si>
  <si>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</si>
  <si>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</si>
  <si>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</si>
  <si>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</si>
  <si>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</si>
  <si>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</si>
  <si>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</si>
  <si>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</si>
  <si>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</si>
  <si>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</si>
  <si>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</si>
  <si>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</si>
  <si>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</si>
  <si>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</si>
  <si>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</si>
  <si>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</si>
  <si>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</si>
  <si>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</si>
  <si>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</si>
  <si>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</si>
  <si>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</si>
  <si>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</si>
  <si>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</si>
  <si>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</si>
  <si>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</si>
  <si>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</si>
  <si>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</si>
  <si>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</si>
  <si>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</si>
  <si>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</si>
  <si>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</si>
  <si>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</si>
  <si>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</si>
  <si>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</si>
  <si>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</si>
  <si>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</si>
  <si>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</si>
  <si>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</si>
  <si>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</si>
  <si>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</si>
  <si>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</si>
  <si>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</si>
  <si>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</si>
  <si>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</si>
  <si>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</si>
  <si>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</si>
  <si>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</si>
  <si>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</si>
  <si>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</si>
  <si>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</si>
  <si>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</si>
  <si>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</si>
  <si>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</si>
  <si>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</si>
  <si>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</si>
  <si>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</si>
  <si>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</si>
  <si>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</si>
  <si>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</si>
  <si>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</si>
  <si>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</si>
  <si>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</si>
  <si>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</si>
  <si>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</si>
  <si>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</si>
  <si>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</si>
  <si>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</si>
  <si>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</si>
  <si>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</si>
  <si>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</si>
  <si>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</si>
  <si>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</si>
  <si>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</si>
  <si>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</si>
  <si>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</si>
  <si>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</si>
  <si>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</si>
  <si>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</si>
  <si>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</si>
  <si>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</si>
  <si>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</si>
  <si>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</si>
  <si>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</si>
  <si>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</si>
  <si>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</si>
  <si>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</si>
  <si>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</si>
  <si>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</si>
  <si>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</si>
  <si>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</si>
  <si>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</si>
  <si>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</si>
  <si>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</si>
  <si>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</si>
  <si>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</si>
  <si>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</si>
  <si>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</si>
  <si>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</si>
  <si>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</si>
  <si>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</si>
  <si>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</si>
  <si>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</si>
  <si>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</si>
  <si>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</si>
  <si>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</si>
  <si>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</si>
  <si>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</si>
  <si>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</si>
  <si>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</si>
  <si>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</si>
  <si>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</si>
  <si>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</si>
  <si>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</si>
  <si>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</si>
  <si>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</si>
  <si>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</si>
  <si>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</si>
  <si>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</si>
  <si>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</si>
  <si>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</si>
  <si>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</si>
  <si>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</si>
  <si>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</si>
  <si>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</si>
  <si>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</si>
  <si>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</si>
  <si>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</si>
  <si>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</si>
  <si>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</si>
  <si>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</si>
  <si>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</si>
  <si>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</si>
  <si>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</si>
  <si>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</si>
  <si>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</si>
  <si>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</si>
  <si>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</si>
  <si>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</si>
  <si>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</si>
  <si>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</si>
  <si>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</si>
  <si>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</si>
  <si>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</si>
  <si>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</si>
  <si>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</si>
  <si>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</si>
  <si>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</si>
  <si>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</si>
  <si>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</si>
  <si>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</si>
  <si>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</si>
  <si>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</si>
  <si>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</si>
  <si>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</si>
  <si>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</si>
  <si>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</si>
  <si>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</si>
  <si>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</si>
  <si>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</si>
  <si>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</si>
  <si>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</si>
  <si>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</si>
  <si>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</si>
  <si>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</si>
  <si>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</si>
  <si>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</si>
  <si>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</si>
  <si>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</si>
  <si>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</si>
  <si>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</si>
  <si>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</si>
  <si>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</si>
  <si>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</si>
  <si>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</si>
  <si>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</si>
  <si>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</si>
  <si>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</si>
  <si>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</si>
  <si>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</si>
  <si>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</si>
  <si>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</si>
  <si>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</si>
  <si>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</si>
  <si>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</si>
  <si>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</si>
  <si>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</si>
  <si>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</si>
  <si>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</si>
  <si>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</si>
  <si>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</si>
  <si>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</si>
  <si>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</si>
  <si>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</si>
  <si>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</si>
  <si>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</si>
  <si>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</si>
  <si>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</si>
  <si>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</si>
  <si>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</si>
  <si>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</si>
  <si>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</si>
  <si>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</si>
  <si>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</si>
  <si>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</si>
  <si>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</si>
  <si>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</si>
  <si>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</si>
  <si>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</si>
  <si>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</si>
  <si>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</si>
  <si>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</si>
  <si>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</si>
  <si>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</si>
  <si>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</si>
  <si>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</si>
  <si>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</si>
  <si>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</si>
  <si>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</si>
  <si>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</si>
  <si>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</si>
  <si>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</si>
  <si>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</si>
  <si>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</si>
  <si>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</si>
  <si>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</si>
  <si>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</si>
  <si>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</si>
  <si>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</si>
  <si>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</si>
  <si>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</si>
  <si>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</si>
  <si>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</si>
  <si>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</si>
  <si>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</si>
  <si>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</si>
  <si>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</si>
  <si>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</si>
  <si>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</si>
  <si>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</si>
  <si>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</si>
  <si>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</si>
  <si>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</si>
  <si>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</si>
  <si>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</si>
  <si>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</si>
  <si>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</si>
  <si>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</si>
  <si>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</si>
  <si>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</si>
  <si>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</si>
  <si>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</si>
  <si>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</si>
  <si>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</si>
  <si>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</si>
  <si>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</si>
  <si>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</si>
  <si>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</si>
  <si>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</si>
  <si>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</si>
  <si>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</si>
  <si>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</si>
  <si>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</si>
  <si>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</si>
  <si>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</si>
  <si>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</si>
  <si>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</si>
  <si>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</si>
  <si>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</si>
  <si>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</si>
  <si>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</si>
  <si>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</si>
  <si>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</si>
  <si>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</si>
  <si>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</si>
  <si>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</si>
  <si>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</si>
  <si>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</si>
  <si>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</si>
  <si>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</si>
  <si>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</si>
  <si>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</si>
  <si>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</si>
  <si>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</si>
  <si>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</si>
  <si>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</si>
  <si>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</si>
  <si>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</si>
  <si>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</si>
  <si>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</si>
  <si>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</si>
  <si>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</si>
  <si>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</si>
  <si>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</si>
  <si>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</si>
  <si>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</si>
  <si>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</si>
  <si>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</si>
  <si>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</si>
  <si>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</si>
  <si>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</si>
  <si>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</si>
  <si>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</si>
  <si>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</si>
  <si>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</si>
  <si>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</si>
  <si>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</si>
  <si>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</si>
  <si>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</si>
  <si>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</si>
  <si>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</si>
  <si>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</si>
  <si>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</si>
  <si>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</si>
  <si>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</si>
  <si>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</si>
  <si>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</si>
  <si>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</si>
  <si>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</si>
  <si>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</si>
  <si>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</si>
  <si>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</si>
  <si>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</si>
  <si>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</si>
  <si>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</si>
  <si>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</si>
  <si>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</si>
  <si>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</si>
  <si>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</si>
  <si>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</si>
  <si>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</si>
  <si>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</si>
  <si>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</si>
  <si>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</si>
  <si>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</si>
  <si>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</si>
  <si>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</si>
  <si>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</si>
  <si>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</si>
  <si>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</si>
  <si>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</si>
  <si>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</si>
  <si>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</si>
  <si>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</si>
  <si>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</si>
  <si>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</si>
  <si>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</si>
  <si>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</si>
  <si>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</si>
  <si>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</si>
  <si>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</si>
  <si>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</si>
  <si>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</si>
  <si>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</si>
  <si>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</si>
  <si>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</si>
  <si>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</si>
  <si>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</si>
  <si>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</si>
  <si>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</si>
  <si>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</si>
  <si>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</si>
  <si>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</si>
  <si>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</si>
  <si>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</si>
  <si>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</si>
  <si>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</si>
  <si>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</si>
  <si>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</si>
  <si>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</si>
  <si>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</si>
  <si>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</si>
  <si>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</si>
  <si>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</si>
  <si>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</si>
  <si>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</si>
  <si>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</si>
  <si>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</si>
  <si>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</si>
  <si>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</si>
  <si>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</si>
  <si>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</si>
  <si>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</si>
  <si>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</si>
  <si>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</si>
  <si>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</si>
  <si>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</si>
  <si>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</si>
  <si>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</si>
  <si>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</si>
  <si>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</si>
  <si>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</si>
  <si>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</si>
  <si>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</si>
  <si>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</si>
  <si>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</si>
  <si>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</si>
  <si>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</si>
  <si>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</si>
  <si>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</si>
  <si>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</si>
  <si>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</si>
  <si>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</si>
  <si>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</si>
  <si>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</si>
  <si>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</si>
  <si>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</si>
  <si>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</si>
  <si>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</si>
  <si>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</si>
  <si>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</si>
  <si>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</si>
  <si>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</si>
  <si>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</si>
  <si>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</si>
  <si>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</si>
  <si>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</si>
  <si>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</si>
  <si>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</si>
  <si>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</si>
  <si>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</si>
  <si>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</si>
  <si>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</si>
  <si>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</si>
  <si>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</si>
  <si>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</si>
  <si>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</si>
  <si>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</si>
  <si>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</si>
  <si>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</si>
  <si>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</si>
  <si>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</si>
  <si>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</si>
  <si>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</si>
  <si>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</si>
  <si>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</si>
  <si>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</si>
  <si>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</si>
  <si>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</si>
  <si>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</si>
  <si>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</si>
  <si>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</si>
  <si>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</si>
  <si>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</si>
  <si>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</si>
  <si>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</si>
  <si>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</si>
  <si>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</si>
  <si>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</si>
  <si>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</si>
  <si>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</si>
  <si>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</si>
  <si>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</si>
  <si>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</si>
  <si>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</si>
  <si>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</si>
  <si>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</si>
  <si>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</si>
  <si>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</si>
  <si>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</si>
  <si>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</si>
  <si>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</si>
  <si>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</si>
  <si>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</si>
  <si>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</si>
  <si>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</si>
  <si>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</si>
  <si>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</si>
  <si>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</si>
  <si>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</si>
  <si>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</si>
  <si>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</si>
  <si>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</si>
  <si>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</si>
  <si>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</si>
  <si>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</si>
  <si>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</si>
  <si>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</si>
  <si>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</si>
  <si>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</si>
  <si>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</si>
  <si>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</si>
  <si>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</si>
  <si>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</si>
  <si>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</si>
  <si>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</si>
  <si>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</si>
  <si>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</si>
  <si>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</si>
  <si>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</si>
  <si>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</si>
  <si>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</si>
  <si>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</si>
  <si>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</si>
  <si>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</si>
  <si>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</si>
  <si>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</si>
  <si>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</si>
  <si>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</si>
  <si>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</si>
  <si>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</si>
  <si>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</si>
  <si>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</si>
  <si>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</si>
  <si>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</si>
  <si>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</si>
  <si>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</si>
  <si>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</si>
  <si>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</si>
  <si>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</si>
  <si>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</si>
  <si>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</si>
  <si>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</si>
  <si>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</si>
  <si>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</si>
  <si>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</si>
  <si>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</si>
  <si>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</si>
  <si>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</si>
  <si>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</si>
  <si>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</si>
  <si>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</si>
  <si>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</si>
  <si>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</si>
  <si>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</si>
  <si>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</si>
  <si>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</si>
  <si>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</si>
  <si>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</si>
  <si>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</si>
  <si>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</si>
  <si>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</si>
  <si>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</si>
  <si>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</si>
  <si>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</si>
  <si>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</si>
  <si>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</si>
  <si>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</si>
  <si>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</si>
  <si>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</si>
  <si>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</si>
  <si>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</si>
  <si>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</si>
  <si>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</si>
  <si>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</si>
  <si>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</si>
  <si>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</si>
  <si>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</si>
  <si>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</si>
  <si>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</si>
  <si>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</si>
  <si>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</si>
  <si>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</si>
  <si>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</si>
  <si>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</si>
  <si>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</si>
  <si>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</si>
  <si>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</si>
  <si>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</si>
  <si>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</si>
  <si>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</si>
  <si>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</si>
  <si>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</si>
  <si>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</si>
  <si>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</si>
  <si>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</si>
  <si>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</si>
  <si>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</si>
  <si>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</si>
  <si>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</si>
  <si>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</si>
  <si>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</si>
  <si>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</si>
  <si>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</si>
  <si>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</si>
  <si>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</si>
  <si>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</si>
  <si>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</si>
  <si>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</si>
  <si>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</si>
  <si>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</si>
  <si>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</si>
  <si>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</si>
  <si>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</si>
  <si>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</si>
  <si>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</si>
  <si>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</si>
  <si>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</si>
  <si>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</si>
  <si>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</si>
  <si>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</si>
  <si>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</si>
  <si>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</si>
  <si>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</si>
  <si>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</si>
  <si>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</si>
  <si>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</si>
  <si>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</si>
  <si>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</si>
  <si>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</si>
  <si>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</si>
  <si>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</si>
  <si>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</si>
  <si>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</si>
  <si>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</si>
  <si>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</si>
  <si>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</si>
  <si>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</si>
  <si>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</si>
  <si>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</si>
  <si>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</si>
  <si>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</si>
  <si>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</si>
  <si>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</si>
  <si>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</si>
  <si>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</si>
  <si>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</si>
  <si>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</si>
  <si>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</si>
  <si>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</si>
  <si>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</si>
  <si>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</si>
  <si>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</si>
  <si>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</si>
  <si>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</si>
  <si>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</si>
  <si>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</si>
  <si>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</si>
  <si>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</si>
  <si>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</si>
  <si>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</si>
  <si>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</si>
  <si>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</si>
  <si>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</si>
  <si>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</si>
  <si>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</si>
  <si>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</si>
  <si>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</si>
  <si>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</si>
  <si>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</si>
  <si>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</si>
  <si>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</si>
  <si>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</si>
  <si>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</si>
  <si>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</si>
  <si>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</si>
  <si>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</si>
  <si>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</si>
  <si>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</si>
  <si>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</si>
  <si>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</si>
  <si>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</si>
  <si>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</si>
  <si>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</si>
  <si>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</si>
  <si>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</si>
  <si>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</si>
  <si>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</si>
  <si>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</si>
  <si>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</si>
  <si>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</si>
  <si>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</si>
  <si>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</si>
  <si>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</si>
  <si>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</si>
  <si>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</si>
  <si>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</si>
  <si>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</si>
  <si>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</si>
  <si>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</si>
  <si>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</si>
  <si>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</si>
  <si>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</si>
  <si>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</si>
  <si>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</si>
  <si>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</si>
  <si>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</si>
  <si>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</si>
  <si>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</si>
  <si>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</si>
  <si>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</si>
  <si>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</si>
  <si>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</si>
  <si>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</si>
  <si>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</si>
  <si>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</si>
  <si>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</si>
  <si>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</si>
  <si>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</si>
  <si>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</si>
  <si>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</si>
  <si>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</si>
  <si>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</si>
  <si>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</si>
  <si>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</si>
  <si>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</si>
  <si>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</si>
  <si>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</si>
  <si>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</si>
  <si>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</si>
  <si>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</si>
  <si>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</si>
  <si>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</si>
  <si>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</si>
  <si>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</si>
  <si>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</si>
  <si>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</si>
  <si>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</si>
  <si>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</si>
  <si>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</si>
  <si>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</si>
  <si>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</si>
  <si>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</si>
  <si>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</si>
  <si>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</si>
  <si>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</si>
  <si>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</si>
  <si>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</si>
  <si>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</si>
  <si>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</si>
  <si>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</si>
  <si>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</si>
  <si>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</si>
  <si>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</si>
  <si>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</si>
  <si>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</si>
  <si>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</si>
  <si>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</si>
  <si>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</si>
  <si>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</si>
  <si>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</si>
  <si>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</si>
  <si>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</si>
  <si>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</si>
  <si>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</si>
  <si>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</si>
  <si>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</si>
  <si>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</si>
  <si>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</si>
  <si>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</si>
  <si>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</si>
  <si>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</si>
  <si>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</si>
  <si>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</si>
  <si>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</si>
  <si>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</si>
  <si>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</si>
  <si>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</si>
  <si>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</si>
  <si>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</si>
  <si>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</si>
  <si>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</si>
  <si>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</si>
  <si>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</si>
  <si>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</si>
  <si>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</si>
  <si>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</si>
  <si>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</si>
  <si>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</si>
  <si>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</si>
  <si>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</si>
  <si>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</si>
  <si>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</si>
  <si>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</si>
  <si>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</si>
  <si>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</si>
  <si>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</si>
  <si>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</si>
  <si>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</si>
  <si>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</si>
  <si>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</si>
  <si>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</si>
  <si>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</si>
  <si>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</si>
  <si>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</si>
  <si>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</si>
  <si>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</si>
  <si>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</si>
  <si>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</si>
  <si>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</si>
  <si>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</si>
  <si>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</si>
  <si>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</si>
  <si>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</si>
  <si>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</si>
  <si>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</si>
  <si>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</si>
  <si>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</si>
  <si>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</si>
  <si>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</si>
  <si>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</si>
  <si>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</si>
  <si>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</si>
  <si>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</si>
  <si>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</si>
  <si>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</si>
  <si>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</si>
  <si>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</si>
  <si>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</si>
  <si>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</si>
  <si>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</si>
  <si>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</si>
  <si>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</si>
  <si>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</si>
  <si>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</si>
  <si>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</si>
  <si>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</si>
  <si>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</si>
  <si>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</si>
  <si>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</si>
  <si>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</si>
  <si>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</si>
  <si>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</si>
  <si>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</si>
  <si>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</si>
  <si>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</si>
  <si>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</si>
  <si>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</si>
  <si>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</si>
  <si>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</si>
  <si>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</si>
  <si>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</si>
  <si>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</si>
  <si>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</si>
  <si>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</si>
  <si>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</si>
  <si>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</si>
  <si>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</si>
  <si>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</si>
  <si>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</si>
  <si>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</si>
  <si>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</si>
  <si>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</si>
  <si>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</si>
  <si>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</si>
  <si>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</si>
  <si>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</si>
  <si>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</si>
  <si>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</si>
  <si>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</si>
  <si>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</si>
  <si>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</si>
  <si>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</si>
  <si>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</si>
  <si>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</si>
  <si>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</si>
  <si>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</si>
  <si>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</si>
  <si>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</si>
  <si>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</si>
  <si>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</si>
  <si>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</si>
  <si>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</si>
  <si>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</si>
  <si>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</si>
  <si>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</si>
  <si>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</si>
  <si>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</si>
  <si>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</si>
  <si>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</si>
  <si>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</si>
  <si>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</si>
  <si>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</si>
  <si>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</si>
  <si>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</si>
  <si>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</si>
  <si>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</si>
  <si>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</si>
  <si>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</si>
  <si>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</si>
  <si>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</si>
  <si>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</si>
  <si>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</si>
  <si>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</si>
  <si>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</si>
  <si>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</si>
  <si>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</si>
  <si>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</si>
  <si>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</si>
  <si>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</si>
  <si>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</si>
  <si>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</si>
  <si>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</si>
  <si>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</si>
  <si>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</si>
  <si>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</si>
  <si>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</si>
  <si>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</si>
  <si>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</si>
  <si>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</si>
  <si>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</si>
  <si>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</si>
  <si>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</si>
  <si>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</si>
  <si>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</si>
  <si>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</si>
  <si>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</si>
  <si>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</si>
  <si>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</si>
  <si>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</si>
  <si>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</si>
  <si>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</si>
  <si>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</si>
  <si>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</si>
  <si>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</si>
  <si>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</si>
  <si>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</si>
  <si>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</si>
  <si>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</si>
  <si>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</si>
  <si>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</si>
  <si>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</si>
  <si>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</si>
  <si>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</si>
  <si>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</si>
  <si>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</si>
  <si>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</si>
  <si>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</si>
  <si>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</si>
  <si>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</si>
  <si>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</si>
  <si>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</si>
  <si>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</si>
  <si>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</si>
  <si>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</si>
  <si>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</si>
  <si>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</si>
  <si>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</si>
  <si>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</si>
  <si>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</si>
  <si>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</si>
  <si>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</si>
  <si>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</si>
  <si>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</si>
  <si>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</si>
  <si>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</si>
  <si>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</si>
  <si>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</si>
  <si>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</si>
  <si>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</si>
  <si>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</si>
  <si>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</si>
  <si>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</si>
  <si>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</si>
  <si>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</si>
  <si>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</si>
  <si>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</si>
  <si>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</si>
  <si>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</si>
  <si>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</si>
  <si>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</si>
  <si>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</si>
  <si>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</si>
  <si>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</si>
  <si>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</si>
  <si>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</si>
  <si>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</si>
  <si>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</si>
  <si>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</si>
  <si>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</si>
  <si>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</si>
  <si>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</si>
  <si>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</si>
  <si>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</si>
  <si>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</si>
  <si>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</si>
  <si>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</si>
  <si>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</si>
  <si>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</si>
  <si>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</si>
  <si>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</si>
  <si>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</si>
  <si>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</si>
  <si>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</si>
  <si>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</si>
  <si>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</si>
  <si>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</si>
  <si>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</si>
  <si>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</si>
  <si>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</si>
  <si>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</si>
  <si>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</si>
  <si>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</si>
  <si>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</si>
  <si>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</si>
  <si>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</si>
  <si>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</si>
  <si>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</si>
  <si>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</si>
  <si>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</si>
  <si>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</si>
  <si>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</si>
  <si>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</si>
  <si>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</si>
  <si>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</si>
  <si>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</si>
  <si>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</si>
  <si>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</si>
  <si>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</si>
  <si>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</si>
  <si>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</si>
  <si>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</si>
  <si>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</si>
  <si>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</si>
  <si>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</si>
  <si>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</si>
  <si>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</si>
  <si>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</si>
  <si>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</si>
  <si>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</si>
  <si>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</si>
  <si>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</si>
  <si>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</si>
  <si>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</si>
  <si>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</si>
  <si>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</si>
  <si>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</si>
  <si>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</si>
  <si>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</si>
  <si>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</si>
  <si>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</si>
  <si>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</si>
  <si>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</si>
  <si>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</si>
  <si>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</si>
  <si>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</si>
  <si>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</si>
  <si>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</si>
  <si>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</si>
  <si>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</si>
  <si>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</si>
  <si>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</si>
  <si>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</si>
  <si>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</si>
  <si>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</si>
  <si>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</si>
  <si>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</si>
  <si>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</si>
  <si>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</si>
  <si>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</si>
  <si>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</si>
  <si>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</si>
  <si>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</si>
  <si>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</si>
  <si>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</si>
  <si>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</si>
  <si>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</si>
  <si>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</si>
  <si>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</si>
  <si>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</si>
  <si>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</si>
  <si>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</si>
  <si>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</si>
  <si>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</si>
  <si>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</si>
  <si>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</si>
  <si>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</si>
  <si>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</si>
  <si>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</si>
  <si>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</si>
  <si>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</si>
  <si>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</si>
  <si>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</si>
  <si>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</si>
  <si>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</si>
  <si>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</si>
  <si>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</si>
  <si>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</si>
  <si>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</si>
  <si>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</si>
  <si>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</si>
  <si>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</si>
  <si>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</si>
  <si>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</si>
  <si>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</si>
  <si>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</si>
  <si>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</si>
  <si>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</si>
  <si>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</si>
  <si>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</si>
  <si>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</si>
  <si>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</si>
  <si>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</si>
  <si>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</si>
  <si>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</si>
  <si>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</si>
  <si>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</si>
  <si>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</si>
  <si>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</si>
  <si>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</si>
  <si>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</si>
  <si>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</si>
  <si>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</si>
  <si>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</si>
  <si>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</si>
  <si>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</si>
  <si>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</si>
  <si>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</si>
  <si>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</si>
  <si>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</si>
  <si>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</si>
  <si>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</si>
  <si>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</si>
  <si>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</si>
  <si>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</si>
  <si>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</si>
  <si>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</si>
  <si>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</si>
  <si>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</si>
  <si>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</si>
  <si>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</si>
  <si>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</si>
  <si>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</si>
  <si>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</si>
  <si>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</si>
  <si>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</si>
  <si>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</si>
  <si>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</si>
  <si>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</si>
  <si>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</si>
  <si>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</si>
  <si>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</si>
  <si>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</si>
  <si>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</si>
  <si>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</si>
  <si>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</si>
  <si>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</si>
  <si>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</si>
  <si>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</si>
  <si>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</si>
  <si>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</si>
  <si>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</si>
  <si>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</si>
  <si>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</si>
  <si>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</si>
  <si>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</si>
  <si>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</si>
  <si>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</si>
  <si>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</si>
  <si>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</si>
  <si>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</si>
  <si>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</si>
  <si>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</si>
  <si>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</si>
  <si>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</si>
  <si>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</si>
  <si>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</si>
  <si>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</si>
  <si>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</si>
  <si>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</si>
  <si>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</si>
  <si>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</si>
  <si>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</si>
  <si>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</si>
  <si>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</si>
  <si>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</si>
  <si>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</si>
  <si>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</si>
  <si>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</si>
  <si>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</si>
  <si>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</si>
  <si>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</si>
  <si>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</si>
  <si>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</si>
  <si>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</si>
  <si>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</si>
  <si>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</si>
  <si>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</si>
  <si>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</si>
  <si>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</si>
  <si>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</si>
  <si>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</si>
  <si>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</si>
  <si>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</si>
  <si>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</si>
  <si>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</si>
  <si>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</si>
  <si>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</si>
  <si>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</si>
  <si>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</si>
  <si>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</si>
  <si>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</si>
  <si>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</si>
  <si>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</si>
  <si>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</si>
  <si>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</si>
  <si>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</si>
  <si>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</si>
  <si>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</si>
  <si>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</si>
  <si>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</si>
  <si>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</si>
  <si>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</si>
  <si>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</si>
  <si>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</si>
  <si>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</si>
  <si>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</si>
  <si>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</si>
  <si>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</si>
  <si>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</si>
  <si>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</si>
  <si>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</si>
  <si>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</si>
  <si>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</si>
  <si>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</si>
  <si>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</si>
  <si>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</si>
  <si>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</si>
  <si>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</si>
  <si>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</si>
  <si>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</si>
  <si>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</si>
  <si>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</si>
  <si>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</si>
  <si>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</si>
  <si>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</si>
  <si>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</si>
  <si>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</si>
  <si>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</si>
  <si>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</si>
  <si>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</si>
  <si>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</si>
  <si>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</si>
  <si>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</si>
  <si>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</si>
  <si>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</si>
  <si>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</si>
  <si>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</si>
  <si>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</si>
  <si>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</si>
  <si>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</si>
  <si>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</si>
  <si>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</si>
  <si>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</si>
  <si>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</si>
  <si>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</si>
  <si>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</si>
  <si>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</si>
  <si>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</si>
  <si>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</si>
  <si>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</si>
  <si>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</si>
  <si>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</si>
  <si>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</si>
  <si>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</si>
  <si>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</si>
  <si>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</si>
  <si>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</si>
  <si>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</si>
  <si>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</si>
  <si>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</si>
  <si>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</si>
  <si>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</si>
  <si>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</si>
  <si>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</si>
  <si>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</si>
  <si>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</si>
  <si>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</si>
  <si>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</si>
  <si>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</si>
  <si>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</si>
  <si>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</si>
  <si>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</si>
  <si>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</si>
  <si>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</si>
  <si>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</si>
  <si>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</si>
  <si>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</si>
  <si>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</si>
  <si>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</si>
  <si>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</si>
  <si>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</si>
  <si>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</si>
  <si>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</si>
  <si>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</si>
  <si>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</si>
  <si>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</si>
  <si>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</si>
  <si>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</si>
  <si>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</si>
  <si>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</si>
  <si>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</si>
  <si>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</si>
  <si>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</si>
  <si>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</si>
  <si>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</si>
  <si>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</si>
  <si>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</si>
  <si>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</si>
  <si>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</si>
  <si>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</si>
  <si>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</si>
  <si>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</si>
  <si>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</si>
  <si>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</si>
  <si>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</si>
  <si>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</si>
  <si>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</si>
  <si>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</si>
  <si>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</si>
  <si>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</si>
  <si>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</si>
  <si>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</si>
  <si>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</si>
  <si>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</si>
  <si>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</si>
  <si>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</si>
  <si>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</si>
  <si>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</si>
  <si>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</si>
  <si>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</si>
  <si>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</si>
  <si>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</si>
  <si>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</si>
  <si>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</si>
  <si>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</si>
  <si>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</si>
  <si>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</si>
  <si>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</si>
  <si>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</si>
  <si>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</si>
  <si>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</si>
  <si>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</si>
  <si>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</si>
  <si>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</si>
  <si>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</si>
  <si>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</si>
  <si>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</si>
  <si>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</si>
  <si>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</si>
  <si>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</si>
  <si>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</si>
  <si>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</si>
  <si>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</si>
  <si>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</si>
  <si>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</si>
  <si>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</si>
  <si>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</si>
  <si>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</si>
  <si>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</si>
  <si>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</si>
  <si>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</si>
  <si>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</si>
  <si>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</si>
  <si>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</si>
  <si>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</si>
  <si>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</si>
  <si>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</si>
  <si>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</si>
  <si>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</si>
  <si>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</si>
  <si>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</si>
  <si>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</si>
  <si>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</si>
  <si>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</si>
  <si>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</si>
  <si>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</si>
  <si>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</si>
  <si>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</si>
  <si>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</si>
  <si>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</si>
  <si>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</si>
  <si>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</si>
  <si>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</si>
  <si>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</si>
  <si>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</si>
  <si>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</si>
  <si>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</si>
  <si>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</si>
  <si>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</si>
  <si>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</si>
  <si>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</si>
  <si>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</si>
  <si>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</si>
  <si>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</si>
  <si>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</si>
  <si>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</si>
  <si>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</si>
  <si>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</si>
  <si>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</si>
  <si>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</si>
  <si>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</si>
  <si>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</si>
  <si>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</si>
  <si>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</si>
  <si>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</si>
  <si>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</si>
  <si>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</si>
  <si>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</si>
  <si>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</si>
  <si>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</si>
  <si>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</si>
  <si>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</si>
  <si>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date_created_conversion</t>
  </si>
  <si>
    <t>date_end_conversion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</si>
  <si>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</si>
  <si>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</si>
  <si>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</si>
  <si>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</si>
  <si>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</si>
  <si>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</si>
  <si>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</si>
  <si>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</si>
  <si>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</si>
  <si>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</si>
  <si>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</si>
  <si>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</si>
  <si>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</si>
  <si>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</si>
  <si>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</si>
  <si>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</si>
  <si>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</si>
  <si>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</si>
  <si>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</si>
  <si>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</si>
  <si>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</si>
  <si>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</si>
  <si>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</si>
  <si>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</si>
  <si>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</si>
  <si>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</si>
  <si>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</si>
  <si>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</si>
  <si>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</si>
  <si>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</si>
  <si>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</si>
  <si>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(All)</t>
  </si>
  <si>
    <t>Years (date_created_conversion)</t>
  </si>
  <si>
    <t>mean</t>
  </si>
  <si>
    <t>median</t>
  </si>
  <si>
    <t>max_bakers</t>
  </si>
  <si>
    <t>min_bakers</t>
  </si>
  <si>
    <t>variance</t>
  </si>
  <si>
    <t>standard_deviation</t>
  </si>
  <si>
    <t>campain_outcome</t>
  </si>
  <si>
    <t>greater than the median for both(successful and failed) outcomes.</t>
  </si>
  <si>
    <t xml:space="preserve">The above comparision of outcomes shows that the mean is </t>
  </si>
  <si>
    <t xml:space="preserve">It indicates that there are some unusually large values in the </t>
  </si>
  <si>
    <t xml:space="preserve">dataset that are pulling the mean upwards. In that case, the mean </t>
  </si>
  <si>
    <t xml:space="preserve">may not be a good representative of the central tendency of the data because </t>
  </si>
  <si>
    <t>it is being influenced by the outliers.</t>
  </si>
  <si>
    <t xml:space="preserve">The median, on the other hand, is not affected by extreme values </t>
  </si>
  <si>
    <t>as much as the mean because it is simply the middle value .</t>
  </si>
  <si>
    <t>So, in this case, it is best to use the median to summarize each dataset.</t>
  </si>
  <si>
    <t xml:space="preserve">The standard deviation for successful campaigns is higher than the  </t>
  </si>
  <si>
    <t xml:space="preserve">failed campains. This indicates that there is a lot of variance in the </t>
  </si>
  <si>
    <t>observed data around the mean in successful campaingns.</t>
  </si>
  <si>
    <t xml:space="preserve">Also, we have to accept that here we are looking at the number of backers </t>
  </si>
  <si>
    <t>only for campaign. There are many other factors in determining a campain's</t>
  </si>
  <si>
    <t>success.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</si>
</sst>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[CrowdfundingBook.xlsx]PT_Outcome_Count!PivotTable3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PT_Outcome_Count!$F$5:$F$6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PT_Outcome_Count!$E$7:$E$16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PT_Outcome_Count!$F$7:$F$16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F46-8301-3143A7C7FC5D}"/>
            </c:ext>
          </c:extLst>
        </c:ser>
        <c:ser>
          <c:idx val="1"/>
          <c:order val="1"/>
          <c:tx>
            <c:strRef>
              <c:f>PT_Outcome_Count!$G$5:$G$6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PT_Outcome_Count!$E$7:$E$16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PT_Outcome_Count!$G$7:$G$16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F46-8301-3143A7C7FC5D}"/>
            </c:ext>
          </c:extLst>
        </c:ser>
        <c:ser>
          <c:idx val="2"/>
          <c:order val="2"/>
          <c:tx>
            <c:strRef>
              <c:f>PT_Outcome_Count!$H$5:$H$6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PT_Outcome_Count!$E$7:$E$16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PT_Outcome_Count!$H$7:$H$16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F46-8301-3143A7C7FC5D}"/>
            </c:ext>
          </c:extLst>
        </c:ser>
        <c:ser>
          <c:idx val="3"/>
          <c:order val="3"/>
          <c:tx>
            <c:strRef>
              <c:f>PT_Outcome_Count!$I$5:$I$6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PT_Outcome_Count!$E$7:$E$16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PT_Outcome_Count!$I$7:$I$16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4-4F46-8301-3143A7C7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996175"/>
        <c:axId val="1024253535"/>
      </c:barChart>
      <c:catAx>
        <c:axId val="10559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53535"/>
        <c:crosses val="autoZero"/>
        <c:auto val="1"/>
        <c:lblAlgn val="ctr"/>
        <c:lblOffset val="100"/>
        <c:noMultiLvlLbl val="0"/>
      </c:catAx>
      <c:valAx>
        <c:axId val="10242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[CrowdfundingBook.xlsx]PT_Outcome_subcategory!PivotTable4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PT_Outcome_subcategory!$C$4:$C$5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PT_Outcome_subcategory!$B$6:$B$30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PT_Outcome_subcategory!$C$6:$C$30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D1E-BD0D-F488365205C6}"/>
            </c:ext>
          </c:extLst>
        </c:ser>
        <c:ser>
          <c:idx val="1"/>
          <c:order val="1"/>
          <c:tx>
            <c:strRef>
              <c:f>PT_Outcome_subcategory!$D$4:$D$5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PT_Outcome_subcategory!$B$6:$B$30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PT_Outcome_subcategory!$D$6:$D$30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D1E-BD0D-F488365205C6}"/>
            </c:ext>
          </c:extLst>
        </c:ser>
        <c:ser>
          <c:idx val="2"/>
          <c:order val="2"/>
          <c:tx>
            <c:strRef>
              <c:f>PT_Outcome_subcategory!$E$4:$E$5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PT_Outcome_subcategory!$B$6:$B$30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PT_Outcome_subcategory!$E$6:$E$30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1-4D1E-BD0D-F488365205C6}"/>
            </c:ext>
          </c:extLst>
        </c:ser>
        <c:ser>
          <c:idx val="3"/>
          <c:order val="3"/>
          <c:tx>
            <c:strRef>
              <c:f>PT_Outcome_subcategory!$F$4:$F$5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PT_Outcome_subcategory!$B$6:$B$30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PT_Outcome_subcategory!$F$6:$F$30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1-4D1E-BD0D-F4883652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6793280"/>
        <c:axId val="1882476720"/>
        <c:axId val="0"/>
      </c:bar3DChart>
      <c:catAx>
        <c:axId val="1126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76720"/>
        <c:crosses val="autoZero"/>
        <c:auto val="1"/>
        <c:lblAlgn val="ctr"/>
        <c:lblOffset val="100"/>
        <c:noMultiLvlLbl val="0"/>
      </c:catAx>
      <c:valAx>
        <c:axId val="18824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[CrowdfundingBook.xlsx]PT_Outcome_Months!PivotTable7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PT_Outcome_Months!$D$4:$D$5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PT_Outcome_Months!$C$6:$C$18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PT_Outcome_Months!$D$6:$D$18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819-A27D-EEA3E9769832}"/>
            </c:ext>
          </c:extLst>
        </c:ser>
        <c:ser>
          <c:idx val="1"/>
          <c:order val="1"/>
          <c:tx>
            <c:strRef>
              <c:f>PT_Outcome_Months!$E$4:$E$5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PT_Outcome_Months!$C$6:$C$18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PT_Outcome_Months!$E$6:$E$18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9-4819-A27D-EEA3E9769832}"/>
            </c:ext>
          </c:extLst>
        </c:ser>
        <c:ser>
          <c:idx val="2"/>
          <c:order val="2"/>
          <c:tx>
            <c:strRef>
              <c:f>PT_Outcome_Months!$F$4:$F$5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PT_Outcome_Months!$C$6:$C$18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PT_Outcome_Months!$F$6:$F$18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9-4819-A27D-EEA3E9769832}"/>
            </c:ext>
          </c:extLst>
        </c:ser>
        <c:ser>
          <c:idx val="3"/>
          <c:order val="3"/>
          <c:tx>
            <c:strRef>
              <c:f>PT_Outcome_Months!$G$4:$G$5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PT_Outcome_Months!$C$6:$C$18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PT_Outcome_Months!$G$6:$G$18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9-4819-A27D-EEA3E976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46255"/>
        <c:axId val="817411695"/>
      </c:lineChart>
      <c:catAx>
        <c:axId val="3309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1695"/>
        <c:crosses val="autoZero"/>
        <c:auto val="1"/>
        <c:lblAlgn val="ctr"/>
        <c:lblOffset val="100"/>
        <c:noMultiLvlLbl val="0"/>
      </c:catAx>
      <c:valAx>
        <c:axId val="8174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Based On</a:t>
            </a:r>
            <a:r>
              <a:rPr lang="en-US" b="1" baseline="0"/>
              <a:t>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04619316417608E-2"/>
          <c:y val="0.13084129063626909"/>
          <c:w val="0.89655796150481193"/>
          <c:h val="0.3748950131233596"/>
        </c:manualLayout>
      </c:layout>
      <c:lineChart>
        <c:grouping val="standard"/>
        <c:varyColors val="0"/>
        <c:ser>
          <c:idx val="5"/>
          <c:order val="0"/>
          <c:tx>
            <c:v>percentage_failed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9-417F-8A88-0CFE3E71EB9B}"/>
            </c:ext>
          </c:extLst>
        </c:ser>
        <c:ser>
          <c:idx val="6"/>
          <c:order val="1"/>
          <c:tx>
            <c:v>percentage_canceled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9-417F-8A88-0CFE3E71EB9B}"/>
            </c:ext>
          </c:extLst>
        </c:ser>
        <c:ser>
          <c:idx val="4"/>
          <c:order val="2"/>
          <c:tx>
            <c:v>percentage_successful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9-417F-8A88-0CFE3E71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141344"/>
        <c:axId val="1491939888"/>
      </c:lineChart>
      <c:catAx>
        <c:axId val="12641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</a:t>
                </a:r>
              </a:p>
            </c:rich>
          </c:tx>
          <c:layout>
            <c:manualLayout>
              <c:xMode val="edge"/>
              <c:yMode val="edge"/>
              <c:x val="0.50993909381145353"/>
              <c:y val="0.66749746761929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9888"/>
        <c:crosses val="autoZero"/>
        <c:auto val="1"/>
        <c:lblAlgn val="ctr"/>
        <c:lblOffset val="100"/>
        <c:noMultiLvlLbl val="0"/>
      </c:catAx>
      <c:valAx>
        <c:axId val="14919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5362371917867"/>
          <c:y val="0.77744384867843497"/>
          <c:w val="0.69219820065844373"/>
          <c:h val="5.667545964814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Campain</a:t>
            </a:r>
            <a:r>
              <a:rPr lang="en-US" baseline="0"/>
              <a:t> Outcome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34983498349834"/>
          <c:y val="0.18553699444285882"/>
          <c:w val="0.79550548651298103"/>
          <c:h val="0.62284178763368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'Statistical Analysis'!$G$5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Analysis'!$H$4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'Statistical Analysis'!$H$5:$I$5</c:f>
              <c:numCache>
                <c:formatCode>General</c:formatCode>
                <c:ptCount val="2"/>
                <c:pt idx="0" formatCode="0.00">
                  <c:v>851.14690265486729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6-4042-AD84-F31631889D43}"/>
            </c:ext>
          </c:extLst>
        </c:ser>
        <c:ser>
          <c:idx val="1"/>
          <c:order val="1"/>
          <c:tx>
            <c:strRef>
              <c:f>'Statistical Analysis'!$G$6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Analysis'!$H$4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'Statistical Analysis'!$H$6:$I$6</c:f>
              <c:numCache>
                <c:formatCode>0.00</c:formatCode>
                <c:ptCount val="2"/>
                <c:pt idx="0">
                  <c:v>585.61538461538464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6-4042-AD84-F31631889D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593824"/>
        <c:axId val="628644784"/>
      </c:barChart>
      <c:catAx>
        <c:axId val="71959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644784"/>
        <c:crosses val="autoZero"/>
        <c:auto val="1"/>
        <c:lblAlgn val="ctr"/>
        <c:lblOffset val="100"/>
        <c:noMultiLvlLbl val="0"/>
      </c:catAx>
      <c:valAx>
        <c:axId val="6286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192087</xdr:colOff>
      <xdr:row>2</xdr:row>
      <xdr:rowOff>133350</xdr:rowOff>
    </xdr:from>
    <xdr:to>
      <xdr:col>17</xdr:col>
      <xdr:colOff>628650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692F6-96F4-8CC7-09EE-40E3ACC5C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77786</xdr:colOff>
      <xdr:row>5</xdr:row>
      <xdr:rowOff>73025</xdr:rowOff>
    </xdr:from>
    <xdr:to>
      <xdr:col>19</xdr:col>
      <xdr:colOff>19050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0B243-CA3D-2685-5663-2D2FD109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187326</xdr:colOff>
      <xdr:row>1</xdr:row>
      <xdr:rowOff>152400</xdr:rowOff>
    </xdr:from>
    <xdr:to>
      <xdr:col>16</xdr:col>
      <xdr:colOff>1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DAB59-B10C-8B8A-6DB6-03755C0E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965200</xdr:colOff>
      <xdr:row>14</xdr:row>
      <xdr:rowOff>152400</xdr:rowOff>
    </xdr:from>
    <xdr:to>
      <xdr:col>7</xdr:col>
      <xdr:colOff>685800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C220DF-9DC4-DA92-924B-A0C2FCF6B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3174</xdr:rowOff>
    </xdr:from>
    <xdr:to>
      <xdr:col>10</xdr:col>
      <xdr:colOff>152400</xdr:colOff>
      <xdr:row>22</xdr:row>
      <xdr:rowOff>184149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4B074-7CFB-A720-85CD-6BEF5CED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Patel" refreshedDate="45226.666740972221" createdVersion="8" refreshedVersion="8" minRefreshableVersion="3" recordCount="1000" xr:uid="{5AF60285-6D3E-4DD1-880D-7CA75F362143}">
  <cacheSource type="worksheet">
    <worksheetSource name="MainTable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Blank="1"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_conversion" numFmtId="14">
      <sharedItems containsSemiMixedTypes="0" containsNonDate="0" containsDate="1" containsString="0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EC2DE-03F0-4385-A6D2-7F28CD21E2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5:J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DE4E9-E549-4264-ABA8-8C0773BC224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AA6FE-D3EE-419D-BA43-5F623110243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H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38" workbookViewId="0">
      <selection activeCell="G1" sqref="G1:G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23.08203125" customWidth="1"/>
    <col min="18" max="18" width="14.4140625" customWidth="1"/>
    <col min="19" max="19" width="16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2070</v>
      </c>
      <c r="T1" s="1" t="s">
        <v>2071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6">
        <f t="shared" ref="S2:S66" si="0">(((L2/60)/60)/24)+DATE(1970,1,1)</f>
        <v>42336.25</v>
      </c>
      <c r="T2" s="6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ROUND((E3/D3)*100,0)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6">
        <f t="shared" si="0"/>
        <v>41870.208333333336</v>
      </c>
      <c r="T3" s="6">
        <f t="shared" ref="T3:T66" si="2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ref="I4:I67" si="3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6">
        <f t="shared" si="0"/>
        <v>41595.25</v>
      </c>
      <c r="T4" s="6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6">
        <f t="shared" si="0"/>
        <v>43688.208333333328</v>
      </c>
      <c r="T5" s="6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6">
        <f t="shared" si="0"/>
        <v>43485.25</v>
      </c>
      <c r="T6" s="6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6">
        <f t="shared" si="0"/>
        <v>41149.208333333336</v>
      </c>
      <c r="T7" s="6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6">
        <f t="shared" si="0"/>
        <v>42991.208333333328</v>
      </c>
      <c r="T8" s="6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6">
        <f t="shared" si="0"/>
        <v>42229.208333333328</v>
      </c>
      <c r="T9" s="6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6">
        <f t="shared" si="0"/>
        <v>40399.208333333336</v>
      </c>
      <c r="T10" s="6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6">
        <f t="shared" si="0"/>
        <v>41536.208333333336</v>
      </c>
      <c r="T11" s="6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6">
        <f t="shared" si="0"/>
        <v>40404.208333333336</v>
      </c>
      <c r="T12" s="6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6">
        <f t="shared" si="0"/>
        <v>40442.208333333336</v>
      </c>
      <c r="T13" s="6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6">
        <f t="shared" si="0"/>
        <v>43760.208333333328</v>
      </c>
      <c r="T14" s="6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6">
        <f t="shared" si="0"/>
        <v>42532.208333333328</v>
      </c>
      <c r="T15" s="6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6">
        <f t="shared" si="0"/>
        <v>40974.25</v>
      </c>
      <c r="T16" s="6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6">
        <f t="shared" si="0"/>
        <v>43809.25</v>
      </c>
      <c r="T17" s="6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6">
        <f t="shared" si="0"/>
        <v>41661.25</v>
      </c>
      <c r="T18" s="6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6">
        <f t="shared" si="0"/>
        <v>40555.25</v>
      </c>
      <c r="T19" s="6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6">
        <f t="shared" si="0"/>
        <v>43351.208333333328</v>
      </c>
      <c r="T20" s="6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6">
        <f t="shared" si="0"/>
        <v>43528.25</v>
      </c>
      <c r="T21" s="6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6">
        <f t="shared" si="0"/>
        <v>41848.208333333336</v>
      </c>
      <c r="T22" s="6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6">
        <f t="shared" si="0"/>
        <v>40770.208333333336</v>
      </c>
      <c r="T23" s="6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6">
        <f t="shared" si="0"/>
        <v>43193.208333333328</v>
      </c>
      <c r="T24" s="6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6">
        <f t="shared" si="0"/>
        <v>43510.25</v>
      </c>
      <c r="T25" s="6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6">
        <f t="shared" si="0"/>
        <v>41811.208333333336</v>
      </c>
      <c r="T26" s="6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6">
        <f t="shared" si="0"/>
        <v>40681.208333333336</v>
      </c>
      <c r="T27" s="6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6">
        <f t="shared" si="0"/>
        <v>43312.208333333328</v>
      </c>
      <c r="T28" s="6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6">
        <f t="shared" si="0"/>
        <v>42280.208333333328</v>
      </c>
      <c r="T29" s="6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6">
        <f t="shared" si="0"/>
        <v>40218.25</v>
      </c>
      <c r="T30" s="6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6">
        <f t="shared" si="0"/>
        <v>43301.208333333328</v>
      </c>
      <c r="T31" s="6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6">
        <f t="shared" si="0"/>
        <v>43609.208333333328</v>
      </c>
      <c r="T32" s="6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6">
        <f t="shared" si="0"/>
        <v>42374.25</v>
      </c>
      <c r="T33" s="6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6">
        <f t="shared" si="0"/>
        <v>43110.25</v>
      </c>
      <c r="T34" s="6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6">
        <f t="shared" si="0"/>
        <v>41917.208333333336</v>
      </c>
      <c r="T35" s="6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6">
        <f t="shared" si="0"/>
        <v>42817.208333333328</v>
      </c>
      <c r="T36" s="6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6">
        <f t="shared" si="0"/>
        <v>43484.25</v>
      </c>
      <c r="T37" s="6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6">
        <f t="shared" si="0"/>
        <v>40600.25</v>
      </c>
      <c r="T38" s="6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6">
        <f t="shared" si="0"/>
        <v>43744.208333333328</v>
      </c>
      <c r="T39" s="6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6">
        <f t="shared" si="0"/>
        <v>40469.208333333336</v>
      </c>
      <c r="T40" s="6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6">
        <f t="shared" si="0"/>
        <v>41330.25</v>
      </c>
      <c r="T41" s="6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6">
        <f t="shared" si="0"/>
        <v>40334.208333333336</v>
      </c>
      <c r="T42" s="6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6">
        <f t="shared" si="0"/>
        <v>41156.208333333336</v>
      </c>
      <c r="T43" s="6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6">
        <f t="shared" si="0"/>
        <v>40728.208333333336</v>
      </c>
      <c r="T44" s="6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6">
        <f t="shared" si="0"/>
        <v>41844.208333333336</v>
      </c>
      <c r="T45" s="6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6">
        <f t="shared" si="0"/>
        <v>43541.208333333328</v>
      </c>
      <c r="T46" s="6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6">
        <f t="shared" si="0"/>
        <v>42676.208333333328</v>
      </c>
      <c r="T47" s="6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6">
        <f t="shared" si="0"/>
        <v>40367.208333333336</v>
      </c>
      <c r="T48" s="6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6">
        <f t="shared" si="0"/>
        <v>41727.208333333336</v>
      </c>
      <c r="T49" s="6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6">
        <f t="shared" si="0"/>
        <v>42180.208333333328</v>
      </c>
      <c r="T50" s="6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6">
        <f t="shared" si="0"/>
        <v>43758.208333333328</v>
      </c>
      <c r="T51" s="6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6">
        <f t="shared" si="0"/>
        <v>41487.208333333336</v>
      </c>
      <c r="T52" s="6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6">
        <f t="shared" si="0"/>
        <v>40995.208333333336</v>
      </c>
      <c r="T53" s="6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6">
        <f t="shared" si="0"/>
        <v>40436.208333333336</v>
      </c>
      <c r="T54" s="6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6">
        <f t="shared" si="0"/>
        <v>41779.208333333336</v>
      </c>
      <c r="T55" s="6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6">
        <f t="shared" si="0"/>
        <v>43170.25</v>
      </c>
      <c r="T56" s="6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6">
        <f t="shared" si="0"/>
        <v>43311.208333333328</v>
      </c>
      <c r="T57" s="6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6">
        <f t="shared" si="0"/>
        <v>42014.25</v>
      </c>
      <c r="T58" s="6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6">
        <f t="shared" si="0"/>
        <v>42979.208333333328</v>
      </c>
      <c r="T59" s="6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6">
        <f t="shared" si="0"/>
        <v>42268.208333333328</v>
      </c>
      <c r="T60" s="6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6">
        <f t="shared" si="0"/>
        <v>42898.208333333328</v>
      </c>
      <c r="T61" s="6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6">
        <f t="shared" si="0"/>
        <v>41107.208333333336</v>
      </c>
      <c r="T62" s="6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6">
        <f t="shared" si="0"/>
        <v>40595.25</v>
      </c>
      <c r="T63" s="6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6">
        <f t="shared" si="0"/>
        <v>42160.208333333328</v>
      </c>
      <c r="T64" s="6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6">
        <f t="shared" si="0"/>
        <v>42853.208333333328</v>
      </c>
      <c r="T65" s="6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6">
        <f t="shared" si="0"/>
        <v>43283.208333333328</v>
      </c>
      <c r="T66" s="6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6">
        <f t="shared" ref="S67:S130" si="5">(((L67/60)/60)/24)+DATE(1970,1,1)</f>
        <v>40570.25</v>
      </c>
      <c r="T67" s="6">
        <f t="shared" ref="T67:T130" si="6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6">
        <f t="shared" si="5"/>
        <v>42102.208333333328</v>
      </c>
      <c r="T68" s="6">
        <f t="shared" si="6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6">
        <f t="shared" si="5"/>
        <v>40203.25</v>
      </c>
      <c r="T69" s="6">
        <f t="shared" si="6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6">
        <f t="shared" si="5"/>
        <v>42943.208333333328</v>
      </c>
      <c r="T70" s="6">
        <f t="shared" si="6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6">
        <f t="shared" si="5"/>
        <v>40531.25</v>
      </c>
      <c r="T71" s="6">
        <f t="shared" si="6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6">
        <f t="shared" si="5"/>
        <v>40484.208333333336</v>
      </c>
      <c r="T72" s="6">
        <f t="shared" si="6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6">
        <f t="shared" si="5"/>
        <v>43799.25</v>
      </c>
      <c r="T73" s="6">
        <f t="shared" si="6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6">
        <f t="shared" si="5"/>
        <v>42186.208333333328</v>
      </c>
      <c r="T74" s="6">
        <f t="shared" si="6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6">
        <f t="shared" si="5"/>
        <v>42701.25</v>
      </c>
      <c r="T75" s="6">
        <f t="shared" si="6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6">
        <f t="shared" si="5"/>
        <v>42456.208333333328</v>
      </c>
      <c r="T76" s="6">
        <f t="shared" si="6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6">
        <f t="shared" si="5"/>
        <v>43296.208333333328</v>
      </c>
      <c r="T77" s="6">
        <f t="shared" si="6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6">
        <f t="shared" si="5"/>
        <v>42027.25</v>
      </c>
      <c r="T78" s="6">
        <f t="shared" si="6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6">
        <f t="shared" si="5"/>
        <v>40448.208333333336</v>
      </c>
      <c r="T79" s="6">
        <f t="shared" si="6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6">
        <f t="shared" si="5"/>
        <v>43206.208333333328</v>
      </c>
      <c r="T80" s="6">
        <f t="shared" si="6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6">
        <f t="shared" si="5"/>
        <v>43267.208333333328</v>
      </c>
      <c r="T81" s="6">
        <f t="shared" si="6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6">
        <f t="shared" si="5"/>
        <v>42976.208333333328</v>
      </c>
      <c r="T82" s="6">
        <f t="shared" si="6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6">
        <f t="shared" si="5"/>
        <v>43062.25</v>
      </c>
      <c r="T83" s="6">
        <f t="shared" si="6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6">
        <f t="shared" si="5"/>
        <v>43482.25</v>
      </c>
      <c r="T84" s="6">
        <f t="shared" si="6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6">
        <f t="shared" si="5"/>
        <v>42579.208333333328</v>
      </c>
      <c r="T85" s="6">
        <f t="shared" si="6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6">
        <f t="shared" si="5"/>
        <v>41118.208333333336</v>
      </c>
      <c r="T86" s="6">
        <f t="shared" si="6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6">
        <f t="shared" si="5"/>
        <v>40797.208333333336</v>
      </c>
      <c r="T87" s="6">
        <f t="shared" si="6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6">
        <f t="shared" si="5"/>
        <v>42128.208333333328</v>
      </c>
      <c r="T88" s="6">
        <f t="shared" si="6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6">
        <f t="shared" si="5"/>
        <v>40610.25</v>
      </c>
      <c r="T89" s="6">
        <f t="shared" si="6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6">
        <f t="shared" si="5"/>
        <v>42110.208333333328</v>
      </c>
      <c r="T90" s="6">
        <f t="shared" si="6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6">
        <f t="shared" si="5"/>
        <v>40283.208333333336</v>
      </c>
      <c r="T91" s="6">
        <f t="shared" si="6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6">
        <f t="shared" si="5"/>
        <v>42425.25</v>
      </c>
      <c r="T92" s="6">
        <f t="shared" si="6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6">
        <f t="shared" si="5"/>
        <v>42588.208333333328</v>
      </c>
      <c r="T93" s="6">
        <f t="shared" si="6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6">
        <f t="shared" si="5"/>
        <v>40352.208333333336</v>
      </c>
      <c r="T94" s="6">
        <f t="shared" si="6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6">
        <f t="shared" si="5"/>
        <v>41202.208333333336</v>
      </c>
      <c r="T95" s="6">
        <f t="shared" si="6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6">
        <f t="shared" si="5"/>
        <v>43562.208333333328</v>
      </c>
      <c r="T96" s="6">
        <f t="shared" si="6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6">
        <f t="shared" si="5"/>
        <v>43752.208333333328</v>
      </c>
      <c r="T97" s="6">
        <f t="shared" si="6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6">
        <f t="shared" si="5"/>
        <v>40612.25</v>
      </c>
      <c r="T98" s="6">
        <f t="shared" si="6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6">
        <f t="shared" si="5"/>
        <v>42180.208333333328</v>
      </c>
      <c r="T99" s="6">
        <f t="shared" si="6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6">
        <f t="shared" si="5"/>
        <v>42212.208333333328</v>
      </c>
      <c r="T100" s="6">
        <f t="shared" si="6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6">
        <f t="shared" si="5"/>
        <v>41968.25</v>
      </c>
      <c r="T101" s="6">
        <f t="shared" si="6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6">
        <f t="shared" si="5"/>
        <v>40835.208333333336</v>
      </c>
      <c r="T102" s="6">
        <f t="shared" si="6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6">
        <f t="shared" si="5"/>
        <v>42056.25</v>
      </c>
      <c r="T103" s="6">
        <f t="shared" si="6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6">
        <f t="shared" si="5"/>
        <v>43234.208333333328</v>
      </c>
      <c r="T104" s="6">
        <f t="shared" si="6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6">
        <f t="shared" si="5"/>
        <v>40475.208333333336</v>
      </c>
      <c r="T105" s="6">
        <f t="shared" si="6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6">
        <f t="shared" si="5"/>
        <v>42878.208333333328</v>
      </c>
      <c r="T106" s="6">
        <f t="shared" si="6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6">
        <f t="shared" si="5"/>
        <v>41366.208333333336</v>
      </c>
      <c r="T107" s="6">
        <f t="shared" si="6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6">
        <f t="shared" si="5"/>
        <v>43716.208333333328</v>
      </c>
      <c r="T108" s="6">
        <f t="shared" si="6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6">
        <f t="shared" si="5"/>
        <v>43213.208333333328</v>
      </c>
      <c r="T109" s="6">
        <f t="shared" si="6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6">
        <f t="shared" si="5"/>
        <v>41005.208333333336</v>
      </c>
      <c r="T110" s="6">
        <f t="shared" si="6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6">
        <f t="shared" si="5"/>
        <v>41651.25</v>
      </c>
      <c r="T111" s="6">
        <f t="shared" si="6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6">
        <f t="shared" si="5"/>
        <v>43354.208333333328</v>
      </c>
      <c r="T112" s="6">
        <f t="shared" si="6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6">
        <f t="shared" si="5"/>
        <v>41174.208333333336</v>
      </c>
      <c r="T113" s="6">
        <f t="shared" si="6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6">
        <f t="shared" si="5"/>
        <v>41875.208333333336</v>
      </c>
      <c r="T114" s="6">
        <f t="shared" si="6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6">
        <f t="shared" si="5"/>
        <v>42990.208333333328</v>
      </c>
      <c r="T115" s="6">
        <f t="shared" si="6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6">
        <f t="shared" si="5"/>
        <v>43564.208333333328</v>
      </c>
      <c r="T116" s="6">
        <f t="shared" si="6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6">
        <f t="shared" si="5"/>
        <v>43056.25</v>
      </c>
      <c r="T117" s="6">
        <f t="shared" si="6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6">
        <f t="shared" si="5"/>
        <v>42265.208333333328</v>
      </c>
      <c r="T118" s="6">
        <f t="shared" si="6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6">
        <f t="shared" si="5"/>
        <v>40808.208333333336</v>
      </c>
      <c r="T119" s="6">
        <f t="shared" si="6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6">
        <f t="shared" si="5"/>
        <v>41665.25</v>
      </c>
      <c r="T120" s="6">
        <f t="shared" si="6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6">
        <f t="shared" si="5"/>
        <v>41806.208333333336</v>
      </c>
      <c r="T121" s="6">
        <f t="shared" si="6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6">
        <f t="shared" si="5"/>
        <v>42111.208333333328</v>
      </c>
      <c r="T122" s="6">
        <f t="shared" si="6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6">
        <f t="shared" si="5"/>
        <v>41917.208333333336</v>
      </c>
      <c r="T123" s="6">
        <f t="shared" si="6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6">
        <f t="shared" si="5"/>
        <v>41970.25</v>
      </c>
      <c r="T124" s="6">
        <f t="shared" si="6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6">
        <f t="shared" si="5"/>
        <v>42332.25</v>
      </c>
      <c r="T125" s="6">
        <f t="shared" si="6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6">
        <f t="shared" si="5"/>
        <v>43598.208333333328</v>
      </c>
      <c r="T126" s="6">
        <f t="shared" si="6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6">
        <f t="shared" si="5"/>
        <v>43362.208333333328</v>
      </c>
      <c r="T127" s="6">
        <f t="shared" si="6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6">
        <f t="shared" si="5"/>
        <v>42596.208333333328</v>
      </c>
      <c r="T128" s="6">
        <f t="shared" si="6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6">
        <f t="shared" si="5"/>
        <v>40310.208333333336</v>
      </c>
      <c r="T129" s="6">
        <f t="shared" si="6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6">
        <f t="shared" si="5"/>
        <v>40417.208333333336</v>
      </c>
      <c r="T130" s="6">
        <f t="shared" si="6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6">
        <f t="shared" ref="S131:S194" si="9">(((L131/60)/60)/24)+DATE(1970,1,1)</f>
        <v>42038.25</v>
      </c>
      <c r="T131" s="6">
        <f t="shared" ref="T131:T194" si="10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6">
        <f t="shared" si="9"/>
        <v>40842.208333333336</v>
      </c>
      <c r="T132" s="6">
        <f t="shared" si="10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6">
        <f t="shared" si="9"/>
        <v>41607.25</v>
      </c>
      <c r="T133" s="6">
        <f t="shared" si="10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6">
        <f t="shared" si="9"/>
        <v>43112.25</v>
      </c>
      <c r="T134" s="6">
        <f t="shared" si="10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6">
        <f t="shared" si="9"/>
        <v>40767.208333333336</v>
      </c>
      <c r="T135" s="6">
        <f t="shared" si="10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6">
        <f t="shared" si="9"/>
        <v>40713.208333333336</v>
      </c>
      <c r="T136" s="6">
        <f t="shared" si="10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6">
        <f t="shared" si="9"/>
        <v>41340.25</v>
      </c>
      <c r="T137" s="6">
        <f t="shared" si="10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6">
        <f t="shared" si="9"/>
        <v>41797.208333333336</v>
      </c>
      <c r="T138" s="6">
        <f t="shared" si="10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6">
        <f t="shared" si="9"/>
        <v>40457.208333333336</v>
      </c>
      <c r="T139" s="6">
        <f t="shared" si="10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6">
        <f t="shared" si="9"/>
        <v>41180.208333333336</v>
      </c>
      <c r="T140" s="6">
        <f t="shared" si="10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6">
        <f t="shared" si="9"/>
        <v>42115.208333333328</v>
      </c>
      <c r="T141" s="6">
        <f t="shared" si="10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6">
        <f t="shared" si="9"/>
        <v>43156.25</v>
      </c>
      <c r="T142" s="6">
        <f t="shared" si="10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6">
        <f t="shared" si="9"/>
        <v>42167.208333333328</v>
      </c>
      <c r="T143" s="6">
        <f t="shared" si="10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6">
        <f t="shared" si="9"/>
        <v>41005.208333333336</v>
      </c>
      <c r="T144" s="6">
        <f t="shared" si="10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6">
        <f t="shared" si="9"/>
        <v>40357.208333333336</v>
      </c>
      <c r="T145" s="6">
        <f t="shared" si="10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6">
        <f t="shared" si="9"/>
        <v>43633.208333333328</v>
      </c>
      <c r="T146" s="6">
        <f t="shared" si="10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6">
        <f t="shared" si="9"/>
        <v>41889.208333333336</v>
      </c>
      <c r="T147" s="6">
        <f t="shared" si="10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6">
        <f t="shared" si="9"/>
        <v>40855.25</v>
      </c>
      <c r="T148" s="6">
        <f t="shared" si="10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6">
        <f t="shared" si="9"/>
        <v>42534.208333333328</v>
      </c>
      <c r="T149" s="6">
        <f t="shared" si="10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6">
        <f t="shared" si="9"/>
        <v>42941.208333333328</v>
      </c>
      <c r="T150" s="6">
        <f t="shared" si="10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6">
        <f t="shared" si="9"/>
        <v>41275.25</v>
      </c>
      <c r="T151" s="6">
        <f t="shared" si="10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6">
        <f t="shared" si="9"/>
        <v>43450.25</v>
      </c>
      <c r="T152" s="6">
        <f t="shared" si="10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6">
        <f t="shared" si="9"/>
        <v>41799.208333333336</v>
      </c>
      <c r="T153" s="6">
        <f t="shared" si="10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6">
        <f t="shared" si="9"/>
        <v>42783.25</v>
      </c>
      <c r="T154" s="6">
        <f t="shared" si="10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6">
        <f t="shared" si="9"/>
        <v>41201.208333333336</v>
      </c>
      <c r="T155" s="6">
        <f t="shared" si="10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6">
        <f t="shared" si="9"/>
        <v>42502.208333333328</v>
      </c>
      <c r="T156" s="6">
        <f t="shared" si="10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6">
        <f t="shared" si="9"/>
        <v>40262.208333333336</v>
      </c>
      <c r="T157" s="6">
        <f t="shared" si="10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6">
        <f t="shared" si="9"/>
        <v>43743.208333333328</v>
      </c>
      <c r="T158" s="6">
        <f t="shared" si="10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6">
        <f t="shared" si="9"/>
        <v>41638.25</v>
      </c>
      <c r="T159" s="6">
        <f t="shared" si="10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6">
        <f t="shared" si="9"/>
        <v>42346.25</v>
      </c>
      <c r="T160" s="6">
        <f t="shared" si="10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6">
        <f t="shared" si="9"/>
        <v>43551.208333333328</v>
      </c>
      <c r="T161" s="6">
        <f t="shared" si="10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6">
        <f t="shared" si="9"/>
        <v>43582.208333333328</v>
      </c>
      <c r="T162" s="6">
        <f t="shared" si="10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6">
        <f t="shared" si="9"/>
        <v>42270.208333333328</v>
      </c>
      <c r="T163" s="6">
        <f t="shared" si="10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6">
        <f t="shared" si="9"/>
        <v>43442.25</v>
      </c>
      <c r="T164" s="6">
        <f t="shared" si="10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6">
        <f t="shared" si="9"/>
        <v>43028.208333333328</v>
      </c>
      <c r="T165" s="6">
        <f t="shared" si="10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6">
        <f t="shared" si="9"/>
        <v>43016.208333333328</v>
      </c>
      <c r="T166" s="6">
        <f t="shared" si="10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6">
        <f t="shared" si="9"/>
        <v>42948.208333333328</v>
      </c>
      <c r="T167" s="6">
        <f t="shared" si="10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6">
        <f t="shared" si="9"/>
        <v>40534.25</v>
      </c>
      <c r="T168" s="6">
        <f t="shared" si="10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6">
        <f t="shared" si="9"/>
        <v>41435.208333333336</v>
      </c>
      <c r="T169" s="6">
        <f t="shared" si="10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6">
        <f t="shared" si="9"/>
        <v>43518.25</v>
      </c>
      <c r="T170" s="6">
        <f t="shared" si="10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6">
        <f t="shared" si="9"/>
        <v>41077.208333333336</v>
      </c>
      <c r="T171" s="6">
        <f t="shared" si="10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6">
        <f t="shared" si="9"/>
        <v>42950.208333333328</v>
      </c>
      <c r="T172" s="6">
        <f t="shared" si="10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6">
        <f t="shared" si="9"/>
        <v>41718.208333333336</v>
      </c>
      <c r="T173" s="6">
        <f t="shared" si="10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6">
        <f t="shared" si="9"/>
        <v>41839.208333333336</v>
      </c>
      <c r="T174" s="6">
        <f t="shared" si="10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6">
        <f t="shared" si="9"/>
        <v>41412.208333333336</v>
      </c>
      <c r="T175" s="6">
        <f t="shared" si="10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6">
        <f t="shared" si="9"/>
        <v>42282.208333333328</v>
      </c>
      <c r="T176" s="6">
        <f t="shared" si="10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6">
        <f t="shared" si="9"/>
        <v>42613.208333333328</v>
      </c>
      <c r="T177" s="6">
        <f t="shared" si="10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6">
        <f t="shared" si="9"/>
        <v>42616.208333333328</v>
      </c>
      <c r="T178" s="6">
        <f t="shared" si="10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6">
        <f t="shared" si="9"/>
        <v>40497.25</v>
      </c>
      <c r="T179" s="6">
        <f t="shared" si="10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6">
        <f t="shared" si="9"/>
        <v>42999.208333333328</v>
      </c>
      <c r="T180" s="6">
        <f t="shared" si="10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6">
        <f t="shared" si="9"/>
        <v>41350.208333333336</v>
      </c>
      <c r="T181" s="6">
        <f t="shared" si="10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6">
        <f t="shared" si="9"/>
        <v>40259.208333333336</v>
      </c>
      <c r="T182" s="6">
        <f t="shared" si="10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6">
        <f t="shared" si="9"/>
        <v>43012.208333333328</v>
      </c>
      <c r="T183" s="6">
        <f t="shared" si="10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6">
        <f t="shared" si="9"/>
        <v>43631.208333333328</v>
      </c>
      <c r="T184" s="6">
        <f t="shared" si="10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6">
        <f t="shared" si="9"/>
        <v>40430.208333333336</v>
      </c>
      <c r="T185" s="6">
        <f t="shared" si="10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6">
        <f t="shared" si="9"/>
        <v>43588.208333333328</v>
      </c>
      <c r="T186" s="6">
        <f t="shared" si="10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6">
        <f t="shared" si="9"/>
        <v>43233.208333333328</v>
      </c>
      <c r="T187" s="6">
        <f t="shared" si="10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6">
        <f t="shared" si="9"/>
        <v>41782.208333333336</v>
      </c>
      <c r="T188" s="6">
        <f t="shared" si="10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6">
        <f t="shared" si="9"/>
        <v>41328.25</v>
      </c>
      <c r="T189" s="6">
        <f t="shared" si="10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6">
        <f t="shared" si="9"/>
        <v>41975.25</v>
      </c>
      <c r="T190" s="6">
        <f t="shared" si="10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6">
        <f t="shared" si="9"/>
        <v>42433.25</v>
      </c>
      <c r="T191" s="6">
        <f t="shared" si="10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6">
        <f t="shared" si="9"/>
        <v>41429.208333333336</v>
      </c>
      <c r="T192" s="6">
        <f t="shared" si="10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6">
        <f t="shared" si="9"/>
        <v>43536.208333333328</v>
      </c>
      <c r="T193" s="6">
        <f t="shared" si="10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6">
        <f t="shared" si="9"/>
        <v>41817.208333333336</v>
      </c>
      <c r="T194" s="6">
        <f t="shared" si="10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6">
        <f t="shared" ref="S195:S258" si="13">(((L195/60)/60)/24)+DATE(1970,1,1)</f>
        <v>43198.208333333328</v>
      </c>
      <c r="T195" s="6">
        <f t="shared" ref="T195:T258" si="14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6">
        <f t="shared" si="13"/>
        <v>42261.208333333328</v>
      </c>
      <c r="T196" s="6">
        <f t="shared" si="14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6">
        <f t="shared" si="13"/>
        <v>43310.208333333328</v>
      </c>
      <c r="T197" s="6">
        <f t="shared" si="14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6">
        <f t="shared" si="13"/>
        <v>42616.208333333328</v>
      </c>
      <c r="T198" s="6">
        <f t="shared" si="14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6">
        <f t="shared" si="13"/>
        <v>42909.208333333328</v>
      </c>
      <c r="T199" s="6">
        <f t="shared" si="14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6">
        <f t="shared" si="13"/>
        <v>40396.208333333336</v>
      </c>
      <c r="T200" s="6">
        <f t="shared" si="14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6">
        <f t="shared" si="13"/>
        <v>42192.208333333328</v>
      </c>
      <c r="T201" s="6">
        <f t="shared" si="14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6">
        <f t="shared" si="13"/>
        <v>40262.208333333336</v>
      </c>
      <c r="T202" s="6">
        <f t="shared" si="14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6">
        <f t="shared" si="13"/>
        <v>41845.208333333336</v>
      </c>
      <c r="T203" s="6">
        <f t="shared" si="14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6">
        <f t="shared" si="13"/>
        <v>40818.208333333336</v>
      </c>
      <c r="T204" s="6">
        <f t="shared" si="14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6">
        <f t="shared" si="13"/>
        <v>42752.25</v>
      </c>
      <c r="T205" s="6">
        <f t="shared" si="14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6">
        <f t="shared" si="13"/>
        <v>40636.208333333336</v>
      </c>
      <c r="T206" s="6">
        <f t="shared" si="14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6">
        <f t="shared" si="13"/>
        <v>43390.208333333328</v>
      </c>
      <c r="T207" s="6">
        <f t="shared" si="14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6">
        <f t="shared" si="13"/>
        <v>40236.25</v>
      </c>
      <c r="T208" s="6">
        <f t="shared" si="14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6">
        <f t="shared" si="13"/>
        <v>43340.208333333328</v>
      </c>
      <c r="T209" s="6">
        <f t="shared" si="14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6">
        <f t="shared" si="13"/>
        <v>43048.25</v>
      </c>
      <c r="T210" s="6">
        <f t="shared" si="14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6">
        <f t="shared" si="13"/>
        <v>42496.208333333328</v>
      </c>
      <c r="T211" s="6">
        <f t="shared" si="14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6">
        <f t="shared" si="13"/>
        <v>42797.25</v>
      </c>
      <c r="T212" s="6">
        <f t="shared" si="14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6">
        <f t="shared" si="13"/>
        <v>41513.208333333336</v>
      </c>
      <c r="T213" s="6">
        <f t="shared" si="14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6">
        <f t="shared" si="13"/>
        <v>43814.25</v>
      </c>
      <c r="T214" s="6">
        <f t="shared" si="14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6">
        <f t="shared" si="13"/>
        <v>40488.208333333336</v>
      </c>
      <c r="T215" s="6">
        <f t="shared" si="14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6">
        <f t="shared" si="13"/>
        <v>40409.208333333336</v>
      </c>
      <c r="T216" s="6">
        <f t="shared" si="14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6">
        <f t="shared" si="13"/>
        <v>43509.25</v>
      </c>
      <c r="T217" s="6">
        <f t="shared" si="14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6">
        <f t="shared" si="13"/>
        <v>40869.25</v>
      </c>
      <c r="T218" s="6">
        <f t="shared" si="14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6">
        <f t="shared" si="13"/>
        <v>43583.208333333328</v>
      </c>
      <c r="T219" s="6">
        <f t="shared" si="14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6">
        <f t="shared" si="13"/>
        <v>40858.25</v>
      </c>
      <c r="T220" s="6">
        <f t="shared" si="14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6">
        <f t="shared" si="13"/>
        <v>41137.208333333336</v>
      </c>
      <c r="T221" s="6">
        <f t="shared" si="14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6">
        <f t="shared" si="13"/>
        <v>40725.208333333336</v>
      </c>
      <c r="T222" s="6">
        <f t="shared" si="14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6">
        <f t="shared" si="13"/>
        <v>41081.208333333336</v>
      </c>
      <c r="T223" s="6">
        <f t="shared" si="14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6">
        <f t="shared" si="13"/>
        <v>41914.208333333336</v>
      </c>
      <c r="T224" s="6">
        <f t="shared" si="14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6">
        <f t="shared" si="13"/>
        <v>42445.208333333328</v>
      </c>
      <c r="T225" s="6">
        <f t="shared" si="14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6">
        <f t="shared" si="13"/>
        <v>41906.208333333336</v>
      </c>
      <c r="T226" s="6">
        <f t="shared" si="14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6">
        <f t="shared" si="13"/>
        <v>41762.208333333336</v>
      </c>
      <c r="T227" s="6">
        <f t="shared" si="14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6">
        <f t="shared" si="13"/>
        <v>40276.208333333336</v>
      </c>
      <c r="T228" s="6">
        <f t="shared" si="14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6">
        <f t="shared" si="13"/>
        <v>42139.208333333328</v>
      </c>
      <c r="T229" s="6">
        <f t="shared" si="14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6">
        <f t="shared" si="13"/>
        <v>42613.208333333328</v>
      </c>
      <c r="T230" s="6">
        <f t="shared" si="14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6">
        <f t="shared" si="13"/>
        <v>42887.208333333328</v>
      </c>
      <c r="T231" s="6">
        <f t="shared" si="14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6">
        <f t="shared" si="13"/>
        <v>43805.25</v>
      </c>
      <c r="T232" s="6">
        <f t="shared" si="14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6">
        <f t="shared" si="13"/>
        <v>41415.208333333336</v>
      </c>
      <c r="T233" s="6">
        <f t="shared" si="14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6">
        <f t="shared" si="13"/>
        <v>42576.208333333328</v>
      </c>
      <c r="T234" s="6">
        <f t="shared" si="14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6">
        <f t="shared" si="13"/>
        <v>40706.208333333336</v>
      </c>
      <c r="T235" s="6">
        <f t="shared" si="14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6">
        <f t="shared" si="13"/>
        <v>42969.208333333328</v>
      </c>
      <c r="T236" s="6">
        <f t="shared" si="14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6">
        <f t="shared" si="13"/>
        <v>42779.25</v>
      </c>
      <c r="T237" s="6">
        <f t="shared" si="14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6">
        <f t="shared" si="13"/>
        <v>43641.208333333328</v>
      </c>
      <c r="T238" s="6">
        <f t="shared" si="14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6">
        <f t="shared" si="13"/>
        <v>41754.208333333336</v>
      </c>
      <c r="T239" s="6">
        <f t="shared" si="14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6">
        <f t="shared" si="13"/>
        <v>43083.25</v>
      </c>
      <c r="T240" s="6">
        <f t="shared" si="14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6">
        <f t="shared" si="13"/>
        <v>42245.208333333328</v>
      </c>
      <c r="T241" s="6">
        <f t="shared" si="14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6">
        <f t="shared" si="13"/>
        <v>40396.208333333336</v>
      </c>
      <c r="T242" s="6">
        <f t="shared" si="14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6">
        <f t="shared" si="13"/>
        <v>41742.208333333336</v>
      </c>
      <c r="T243" s="6">
        <f t="shared" si="14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6">
        <f t="shared" si="13"/>
        <v>42865.208333333328</v>
      </c>
      <c r="T244" s="6">
        <f t="shared" si="14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6">
        <f t="shared" si="13"/>
        <v>43163.25</v>
      </c>
      <c r="T245" s="6">
        <f t="shared" si="14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6">
        <f t="shared" si="13"/>
        <v>41834.208333333336</v>
      </c>
      <c r="T246" s="6">
        <f t="shared" si="14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6">
        <f t="shared" si="13"/>
        <v>41736.208333333336</v>
      </c>
      <c r="T247" s="6">
        <f t="shared" si="14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6">
        <f t="shared" si="13"/>
        <v>41491.208333333336</v>
      </c>
      <c r="T248" s="6">
        <f t="shared" si="14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6">
        <f t="shared" si="13"/>
        <v>42726.25</v>
      </c>
      <c r="T249" s="6">
        <f t="shared" si="14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6">
        <f t="shared" si="13"/>
        <v>42004.25</v>
      </c>
      <c r="T250" s="6">
        <f t="shared" si="14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6">
        <f t="shared" si="13"/>
        <v>42006.25</v>
      </c>
      <c r="T251" s="6">
        <f t="shared" si="14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6">
        <f t="shared" si="13"/>
        <v>40203.25</v>
      </c>
      <c r="T252" s="6">
        <f t="shared" si="14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6">
        <f t="shared" si="13"/>
        <v>41252.25</v>
      </c>
      <c r="T253" s="6">
        <f t="shared" si="14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6">
        <f t="shared" si="13"/>
        <v>41572.208333333336</v>
      </c>
      <c r="T254" s="6">
        <f t="shared" si="14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6">
        <f t="shared" si="13"/>
        <v>40641.208333333336</v>
      </c>
      <c r="T255" s="6">
        <f t="shared" si="14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6">
        <f t="shared" si="13"/>
        <v>42787.25</v>
      </c>
      <c r="T256" s="6">
        <f t="shared" si="14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6">
        <f t="shared" si="13"/>
        <v>40590.25</v>
      </c>
      <c r="T257" s="6">
        <f t="shared" si="14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6">
        <f t="shared" si="13"/>
        <v>42393.25</v>
      </c>
      <c r="T258" s="6">
        <f t="shared" si="14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6">
        <f t="shared" ref="S259:S322" si="17">(((L259/60)/60)/24)+DATE(1970,1,1)</f>
        <v>41338.25</v>
      </c>
      <c r="T259" s="6">
        <f t="shared" ref="T259:T322" si="18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6">
        <f t="shared" si="17"/>
        <v>42712.25</v>
      </c>
      <c r="T260" s="6">
        <f t="shared" si="1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6">
        <f t="shared" si="17"/>
        <v>41251.25</v>
      </c>
      <c r="T261" s="6">
        <f t="shared" si="1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6">
        <f t="shared" si="17"/>
        <v>41180.208333333336</v>
      </c>
      <c r="T262" s="6">
        <f t="shared" si="1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6">
        <f t="shared" si="17"/>
        <v>40415.208333333336</v>
      </c>
      <c r="T263" s="6">
        <f t="shared" si="1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6">
        <f t="shared" si="17"/>
        <v>40638.208333333336</v>
      </c>
      <c r="T264" s="6">
        <f t="shared" si="1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6">
        <f t="shared" si="17"/>
        <v>40187.25</v>
      </c>
      <c r="T265" s="6">
        <f t="shared" si="1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6">
        <f t="shared" si="17"/>
        <v>41317.25</v>
      </c>
      <c r="T266" s="6">
        <f t="shared" si="1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6">
        <f t="shared" si="17"/>
        <v>42372.25</v>
      </c>
      <c r="T267" s="6">
        <f t="shared" si="1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6">
        <f t="shared" si="17"/>
        <v>41950.25</v>
      </c>
      <c r="T268" s="6">
        <f t="shared" si="1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6">
        <f t="shared" si="17"/>
        <v>41206.208333333336</v>
      </c>
      <c r="T269" s="6">
        <f t="shared" si="1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6">
        <f t="shared" si="17"/>
        <v>41186.208333333336</v>
      </c>
      <c r="T270" s="6">
        <f t="shared" si="1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6">
        <f t="shared" si="17"/>
        <v>43496.25</v>
      </c>
      <c r="T271" s="6">
        <f t="shared" si="1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6">
        <f t="shared" si="17"/>
        <v>40514.25</v>
      </c>
      <c r="T272" s="6">
        <f t="shared" si="1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6">
        <f t="shared" si="17"/>
        <v>42345.25</v>
      </c>
      <c r="T273" s="6">
        <f t="shared" si="1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6">
        <f t="shared" si="17"/>
        <v>43656.208333333328</v>
      </c>
      <c r="T274" s="6">
        <f t="shared" si="1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6">
        <f t="shared" si="17"/>
        <v>42995.208333333328</v>
      </c>
      <c r="T275" s="6">
        <f t="shared" si="1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6">
        <f t="shared" si="17"/>
        <v>43045.25</v>
      </c>
      <c r="T276" s="6">
        <f t="shared" si="1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6">
        <f t="shared" si="17"/>
        <v>43561.208333333328</v>
      </c>
      <c r="T277" s="6">
        <f t="shared" si="1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6">
        <f t="shared" si="17"/>
        <v>41018.208333333336</v>
      </c>
      <c r="T278" s="6">
        <f t="shared" si="1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6">
        <f t="shared" si="17"/>
        <v>40378.208333333336</v>
      </c>
      <c r="T279" s="6">
        <f t="shared" si="1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6">
        <f t="shared" si="17"/>
        <v>41239.25</v>
      </c>
      <c r="T280" s="6">
        <f t="shared" si="1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6">
        <f t="shared" si="17"/>
        <v>43346.208333333328</v>
      </c>
      <c r="T281" s="6">
        <f t="shared" si="1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6">
        <f t="shared" si="17"/>
        <v>43060.25</v>
      </c>
      <c r="T282" s="6">
        <f t="shared" si="1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6">
        <f t="shared" si="17"/>
        <v>40979.25</v>
      </c>
      <c r="T283" s="6">
        <f t="shared" si="1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6">
        <f t="shared" si="17"/>
        <v>42701.25</v>
      </c>
      <c r="T284" s="6">
        <f t="shared" si="1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6">
        <f t="shared" si="17"/>
        <v>42520.208333333328</v>
      </c>
      <c r="T285" s="6">
        <f t="shared" si="1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6">
        <f t="shared" si="17"/>
        <v>41030.208333333336</v>
      </c>
      <c r="T286" s="6">
        <f t="shared" si="1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6">
        <f t="shared" si="17"/>
        <v>42623.208333333328</v>
      </c>
      <c r="T287" s="6">
        <f t="shared" si="1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6">
        <f t="shared" si="17"/>
        <v>42697.25</v>
      </c>
      <c r="T288" s="6">
        <f t="shared" si="1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6">
        <f t="shared" si="17"/>
        <v>42122.208333333328</v>
      </c>
      <c r="T289" s="6">
        <f t="shared" si="1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6">
        <f t="shared" si="17"/>
        <v>40982.208333333336</v>
      </c>
      <c r="T290" s="6">
        <f t="shared" si="1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6">
        <f t="shared" si="17"/>
        <v>42219.208333333328</v>
      </c>
      <c r="T291" s="6">
        <f t="shared" si="1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6">
        <f t="shared" si="17"/>
        <v>41404.208333333336</v>
      </c>
      <c r="T292" s="6">
        <f t="shared" si="1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6">
        <f t="shared" si="17"/>
        <v>40831.208333333336</v>
      </c>
      <c r="T293" s="6">
        <f t="shared" si="1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6">
        <f t="shared" si="17"/>
        <v>40984.208333333336</v>
      </c>
      <c r="T294" s="6">
        <f t="shared" si="1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6">
        <f t="shared" si="17"/>
        <v>40456.208333333336</v>
      </c>
      <c r="T295" s="6">
        <f t="shared" si="1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6">
        <f t="shared" si="17"/>
        <v>43399.208333333328</v>
      </c>
      <c r="T296" s="6">
        <f t="shared" si="1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6">
        <f t="shared" si="17"/>
        <v>41562.208333333336</v>
      </c>
      <c r="T297" s="6">
        <f t="shared" si="1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6">
        <f t="shared" si="17"/>
        <v>43493.25</v>
      </c>
      <c r="T298" s="6">
        <f t="shared" si="1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6">
        <f t="shared" si="17"/>
        <v>41653.25</v>
      </c>
      <c r="T299" s="6">
        <f t="shared" si="1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6">
        <f t="shared" si="17"/>
        <v>42426.25</v>
      </c>
      <c r="T300" s="6">
        <f t="shared" si="1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6">
        <f t="shared" si="17"/>
        <v>42432.25</v>
      </c>
      <c r="T301" s="6">
        <f t="shared" si="1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6">
        <f t="shared" si="17"/>
        <v>42977.208333333328</v>
      </c>
      <c r="T302" s="6">
        <f t="shared" si="1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6">
        <f t="shared" si="17"/>
        <v>42061.25</v>
      </c>
      <c r="T303" s="6">
        <f t="shared" si="1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6">
        <f t="shared" si="17"/>
        <v>43345.208333333328</v>
      </c>
      <c r="T304" s="6">
        <f t="shared" si="1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6">
        <f t="shared" si="17"/>
        <v>42376.25</v>
      </c>
      <c r="T305" s="6">
        <f t="shared" si="1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6">
        <f t="shared" si="17"/>
        <v>42589.208333333328</v>
      </c>
      <c r="T306" s="6">
        <f t="shared" si="1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6">
        <f t="shared" si="17"/>
        <v>42448.208333333328</v>
      </c>
      <c r="T307" s="6">
        <f t="shared" si="1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6">
        <f t="shared" si="17"/>
        <v>42930.208333333328</v>
      </c>
      <c r="T308" s="6">
        <f t="shared" si="1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6">
        <f t="shared" si="17"/>
        <v>41066.208333333336</v>
      </c>
      <c r="T309" s="6">
        <f t="shared" si="1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6">
        <f t="shared" si="17"/>
        <v>40651.208333333336</v>
      </c>
      <c r="T310" s="6">
        <f t="shared" si="1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6">
        <f t="shared" si="17"/>
        <v>40807.208333333336</v>
      </c>
      <c r="T311" s="6">
        <f t="shared" si="1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6">
        <f t="shared" si="17"/>
        <v>40277.208333333336</v>
      </c>
      <c r="T312" s="6">
        <f t="shared" si="1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6">
        <f t="shared" si="17"/>
        <v>40590.25</v>
      </c>
      <c r="T313" s="6">
        <f t="shared" si="1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6">
        <f t="shared" si="17"/>
        <v>41572.208333333336</v>
      </c>
      <c r="T314" s="6">
        <f t="shared" si="1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6">
        <f t="shared" si="17"/>
        <v>40966.25</v>
      </c>
      <c r="T315" s="6">
        <f t="shared" si="1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6">
        <f t="shared" si="17"/>
        <v>43536.208333333328</v>
      </c>
      <c r="T316" s="6">
        <f t="shared" si="1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6">
        <f t="shared" si="17"/>
        <v>41783.208333333336</v>
      </c>
      <c r="T317" s="6">
        <f t="shared" si="1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6">
        <f t="shared" si="17"/>
        <v>43788.25</v>
      </c>
      <c r="T318" s="6">
        <f t="shared" si="1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6">
        <f t="shared" si="17"/>
        <v>42869.208333333328</v>
      </c>
      <c r="T319" s="6">
        <f t="shared" si="1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6">
        <f t="shared" si="17"/>
        <v>41684.25</v>
      </c>
      <c r="T320" s="6">
        <f t="shared" si="1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6">
        <f t="shared" si="17"/>
        <v>40402.208333333336</v>
      </c>
      <c r="T321" s="6">
        <f t="shared" si="1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6">
        <f t="shared" si="17"/>
        <v>40673.208333333336</v>
      </c>
      <c r="T322" s="6">
        <f t="shared" si="18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6">
        <f t="shared" ref="S323:S386" si="21">(((L323/60)/60)/24)+DATE(1970,1,1)</f>
        <v>40634.208333333336</v>
      </c>
      <c r="T323" s="6">
        <f t="shared" ref="T323:T386" si="22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6">
        <f t="shared" si="21"/>
        <v>40507.25</v>
      </c>
      <c r="T324" s="6">
        <f t="shared" si="2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6">
        <f t="shared" si="21"/>
        <v>41725.208333333336</v>
      </c>
      <c r="T325" s="6">
        <f t="shared" si="2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6">
        <f t="shared" si="21"/>
        <v>42176.208333333328</v>
      </c>
      <c r="T326" s="6">
        <f t="shared" si="2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6">
        <f t="shared" si="21"/>
        <v>43267.208333333328</v>
      </c>
      <c r="T327" s="6">
        <f t="shared" si="2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6">
        <f t="shared" si="21"/>
        <v>42364.25</v>
      </c>
      <c r="T328" s="6">
        <f t="shared" si="2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6">
        <f t="shared" si="21"/>
        <v>43705.208333333328</v>
      </c>
      <c r="T329" s="6">
        <f t="shared" si="2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6">
        <f t="shared" si="21"/>
        <v>43434.25</v>
      </c>
      <c r="T330" s="6">
        <f t="shared" si="2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6">
        <f t="shared" si="21"/>
        <v>42716.25</v>
      </c>
      <c r="T331" s="6">
        <f t="shared" si="2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6">
        <f t="shared" si="21"/>
        <v>43077.25</v>
      </c>
      <c r="T332" s="6">
        <f t="shared" si="2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6">
        <f t="shared" si="21"/>
        <v>40896.25</v>
      </c>
      <c r="T333" s="6">
        <f t="shared" si="2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6">
        <f t="shared" si="21"/>
        <v>41361.208333333336</v>
      </c>
      <c r="T334" s="6">
        <f t="shared" si="2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6">
        <f t="shared" si="21"/>
        <v>43424.25</v>
      </c>
      <c r="T335" s="6">
        <f t="shared" si="2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6">
        <f t="shared" si="21"/>
        <v>43110.25</v>
      </c>
      <c r="T336" s="6">
        <f t="shared" si="2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6">
        <f t="shared" si="21"/>
        <v>43784.25</v>
      </c>
      <c r="T337" s="6">
        <f t="shared" si="2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6">
        <f t="shared" si="21"/>
        <v>40527.25</v>
      </c>
      <c r="T338" s="6">
        <f t="shared" si="2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6">
        <f t="shared" si="21"/>
        <v>43780.25</v>
      </c>
      <c r="T339" s="6">
        <f t="shared" si="2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6">
        <f t="shared" si="21"/>
        <v>40821.208333333336</v>
      </c>
      <c r="T340" s="6">
        <f t="shared" si="2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6">
        <f t="shared" si="21"/>
        <v>42949.208333333328</v>
      </c>
      <c r="T341" s="6">
        <f t="shared" si="2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6">
        <f t="shared" si="21"/>
        <v>40889.25</v>
      </c>
      <c r="T342" s="6">
        <f t="shared" si="2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6">
        <f t="shared" si="21"/>
        <v>42244.208333333328</v>
      </c>
      <c r="T343" s="6">
        <f t="shared" si="2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6">
        <f t="shared" si="21"/>
        <v>41475.208333333336</v>
      </c>
      <c r="T344" s="6">
        <f t="shared" si="2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6">
        <f t="shared" si="21"/>
        <v>41597.25</v>
      </c>
      <c r="T345" s="6">
        <f t="shared" si="2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6">
        <f t="shared" si="21"/>
        <v>43122.25</v>
      </c>
      <c r="T346" s="6">
        <f t="shared" si="2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6">
        <f t="shared" si="21"/>
        <v>42194.208333333328</v>
      </c>
      <c r="T347" s="6">
        <f t="shared" si="2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6">
        <f t="shared" si="21"/>
        <v>42971.208333333328</v>
      </c>
      <c r="T348" s="6">
        <f t="shared" si="2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6">
        <f t="shared" si="21"/>
        <v>42046.25</v>
      </c>
      <c r="T349" s="6">
        <f t="shared" si="2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6">
        <f t="shared" si="21"/>
        <v>42782.25</v>
      </c>
      <c r="T350" s="6">
        <f t="shared" si="2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6">
        <f t="shared" si="21"/>
        <v>42930.208333333328</v>
      </c>
      <c r="T351" s="6">
        <f t="shared" si="2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6">
        <f t="shared" si="21"/>
        <v>42144.208333333328</v>
      </c>
      <c r="T352" s="6">
        <f t="shared" si="2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6">
        <f t="shared" si="21"/>
        <v>42240.208333333328</v>
      </c>
      <c r="T353" s="6">
        <f t="shared" si="2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6">
        <f t="shared" si="21"/>
        <v>42315.25</v>
      </c>
      <c r="T354" s="6">
        <f t="shared" si="2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6">
        <f t="shared" si="21"/>
        <v>43651.208333333328</v>
      </c>
      <c r="T355" s="6">
        <f t="shared" si="2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6">
        <f t="shared" si="21"/>
        <v>41520.208333333336</v>
      </c>
      <c r="T356" s="6">
        <f t="shared" si="2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6">
        <f t="shared" si="21"/>
        <v>42757.25</v>
      </c>
      <c r="T357" s="6">
        <f t="shared" si="2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6">
        <f t="shared" si="21"/>
        <v>40922.25</v>
      </c>
      <c r="T358" s="6">
        <f t="shared" si="2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6">
        <f t="shared" si="21"/>
        <v>42250.208333333328</v>
      </c>
      <c r="T359" s="6">
        <f t="shared" si="2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6">
        <f t="shared" si="21"/>
        <v>43322.208333333328</v>
      </c>
      <c r="T360" s="6">
        <f t="shared" si="2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6">
        <f t="shared" si="21"/>
        <v>40782.208333333336</v>
      </c>
      <c r="T361" s="6">
        <f t="shared" si="2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6">
        <f t="shared" si="21"/>
        <v>40544.25</v>
      </c>
      <c r="T362" s="6">
        <f t="shared" si="2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6">
        <f t="shared" si="21"/>
        <v>43015.208333333328</v>
      </c>
      <c r="T363" s="6">
        <f t="shared" si="2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6">
        <f t="shared" si="21"/>
        <v>40570.25</v>
      </c>
      <c r="T364" s="6">
        <f t="shared" si="2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6">
        <f t="shared" si="21"/>
        <v>40904.25</v>
      </c>
      <c r="T365" s="6">
        <f t="shared" si="2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6">
        <f t="shared" si="21"/>
        <v>43164.25</v>
      </c>
      <c r="T366" s="6">
        <f t="shared" si="2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6">
        <f t="shared" si="21"/>
        <v>42733.25</v>
      </c>
      <c r="T367" s="6">
        <f t="shared" si="2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6">
        <f t="shared" si="21"/>
        <v>40546.25</v>
      </c>
      <c r="T368" s="6">
        <f t="shared" si="2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6">
        <f t="shared" si="21"/>
        <v>41930.208333333336</v>
      </c>
      <c r="T369" s="6">
        <f t="shared" si="2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6">
        <f t="shared" si="21"/>
        <v>40464.208333333336</v>
      </c>
      <c r="T370" s="6">
        <f t="shared" si="2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6">
        <f t="shared" si="21"/>
        <v>41308.25</v>
      </c>
      <c r="T371" s="6">
        <f t="shared" si="2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6">
        <f t="shared" si="21"/>
        <v>43570.208333333328</v>
      </c>
      <c r="T372" s="6">
        <f t="shared" si="2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6">
        <f t="shared" si="21"/>
        <v>42043.25</v>
      </c>
      <c r="T373" s="6">
        <f t="shared" si="2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6">
        <f t="shared" si="21"/>
        <v>42012.25</v>
      </c>
      <c r="T374" s="6">
        <f t="shared" si="2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6">
        <f t="shared" si="21"/>
        <v>42964.208333333328</v>
      </c>
      <c r="T375" s="6">
        <f t="shared" si="2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6">
        <f t="shared" si="21"/>
        <v>43476.25</v>
      </c>
      <c r="T376" s="6">
        <f t="shared" si="2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6">
        <f t="shared" si="21"/>
        <v>42293.208333333328</v>
      </c>
      <c r="T377" s="6">
        <f t="shared" si="2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6">
        <f t="shared" si="21"/>
        <v>41826.208333333336</v>
      </c>
      <c r="T378" s="6">
        <f t="shared" si="2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6">
        <f t="shared" si="21"/>
        <v>43760.208333333328</v>
      </c>
      <c r="T379" s="6">
        <f t="shared" si="2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6">
        <f t="shared" si="21"/>
        <v>43241.208333333328</v>
      </c>
      <c r="T380" s="6">
        <f t="shared" si="2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6">
        <f t="shared" si="21"/>
        <v>40843.208333333336</v>
      </c>
      <c r="T381" s="6">
        <f t="shared" si="2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6">
        <f t="shared" si="21"/>
        <v>41448.208333333336</v>
      </c>
      <c r="T382" s="6">
        <f t="shared" si="2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6">
        <f t="shared" si="21"/>
        <v>42163.208333333328</v>
      </c>
      <c r="T383" s="6">
        <f t="shared" si="2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6">
        <f t="shared" si="21"/>
        <v>43024.208333333328</v>
      </c>
      <c r="T384" s="6">
        <f t="shared" si="2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6">
        <f t="shared" si="21"/>
        <v>43509.25</v>
      </c>
      <c r="T385" s="6">
        <f t="shared" si="2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6">
        <f t="shared" si="21"/>
        <v>42776.25</v>
      </c>
      <c r="T386" s="6">
        <f t="shared" si="2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6">
        <f t="shared" ref="S387:S450" si="25">(((L387/60)/60)/24)+DATE(1970,1,1)</f>
        <v>43553.208333333328</v>
      </c>
      <c r="T387" s="6">
        <f t="shared" ref="T387:T450" si="26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6">
        <f t="shared" si="25"/>
        <v>40355.208333333336</v>
      </c>
      <c r="T388" s="6">
        <f t="shared" si="26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6">
        <f t="shared" si="25"/>
        <v>41072.208333333336</v>
      </c>
      <c r="T389" s="6">
        <f t="shared" si="26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6">
        <f t="shared" si="25"/>
        <v>40912.25</v>
      </c>
      <c r="T390" s="6">
        <f t="shared" si="26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6">
        <f t="shared" si="25"/>
        <v>40479.208333333336</v>
      </c>
      <c r="T391" s="6">
        <f t="shared" si="26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6">
        <f t="shared" si="25"/>
        <v>41530.208333333336</v>
      </c>
      <c r="T392" s="6">
        <f t="shared" si="26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6">
        <f t="shared" si="25"/>
        <v>41653.25</v>
      </c>
      <c r="T393" s="6">
        <f t="shared" si="26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6">
        <f t="shared" si="25"/>
        <v>40549.25</v>
      </c>
      <c r="T394" s="6">
        <f t="shared" si="26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6">
        <f t="shared" si="25"/>
        <v>42933.208333333328</v>
      </c>
      <c r="T395" s="6">
        <f t="shared" si="26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6">
        <f t="shared" si="25"/>
        <v>41484.208333333336</v>
      </c>
      <c r="T396" s="6">
        <f t="shared" si="26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6">
        <f t="shared" si="25"/>
        <v>40885.25</v>
      </c>
      <c r="T397" s="6">
        <f t="shared" si="26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6">
        <f t="shared" si="25"/>
        <v>43378.208333333328</v>
      </c>
      <c r="T398" s="6">
        <f t="shared" si="26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6">
        <f t="shared" si="25"/>
        <v>41417.208333333336</v>
      </c>
      <c r="T399" s="6">
        <f t="shared" si="26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6">
        <f t="shared" si="25"/>
        <v>43228.208333333328</v>
      </c>
      <c r="T400" s="6">
        <f t="shared" si="26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6">
        <f t="shared" si="25"/>
        <v>40576.25</v>
      </c>
      <c r="T401" s="6">
        <f t="shared" si="26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6">
        <f t="shared" si="25"/>
        <v>41502.208333333336</v>
      </c>
      <c r="T402" s="6">
        <f t="shared" si="26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6">
        <f t="shared" si="25"/>
        <v>43765.208333333328</v>
      </c>
      <c r="T403" s="6">
        <f t="shared" si="26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6">
        <f t="shared" si="25"/>
        <v>40914.25</v>
      </c>
      <c r="T404" s="6">
        <f t="shared" si="26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6">
        <f t="shared" si="25"/>
        <v>40310.208333333336</v>
      </c>
      <c r="T405" s="6">
        <f t="shared" si="26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6">
        <f t="shared" si="25"/>
        <v>43053.25</v>
      </c>
      <c r="T406" s="6">
        <f t="shared" si="26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6">
        <f t="shared" si="25"/>
        <v>43255.208333333328</v>
      </c>
      <c r="T407" s="6">
        <f t="shared" si="26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6">
        <f t="shared" si="25"/>
        <v>41304.25</v>
      </c>
      <c r="T408" s="6">
        <f t="shared" si="26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6">
        <f t="shared" si="25"/>
        <v>43751.208333333328</v>
      </c>
      <c r="T409" s="6">
        <f t="shared" si="26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6">
        <f t="shared" si="25"/>
        <v>42541.208333333328</v>
      </c>
      <c r="T410" s="6">
        <f t="shared" si="26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6">
        <f t="shared" si="25"/>
        <v>42843.208333333328</v>
      </c>
      <c r="T411" s="6">
        <f t="shared" si="26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6">
        <f t="shared" si="25"/>
        <v>42122.208333333328</v>
      </c>
      <c r="T412" s="6">
        <f t="shared" si="26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6">
        <f t="shared" si="25"/>
        <v>42884.208333333328</v>
      </c>
      <c r="T413" s="6">
        <f t="shared" si="26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6">
        <f t="shared" si="25"/>
        <v>41642.25</v>
      </c>
      <c r="T414" s="6">
        <f t="shared" si="26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6">
        <f t="shared" si="25"/>
        <v>43431.25</v>
      </c>
      <c r="T415" s="6">
        <f t="shared" si="26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6">
        <f t="shared" si="25"/>
        <v>40288.208333333336</v>
      </c>
      <c r="T416" s="6">
        <f t="shared" si="26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6">
        <f t="shared" si="25"/>
        <v>40921.25</v>
      </c>
      <c r="T417" s="6">
        <f t="shared" si="26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6">
        <f t="shared" si="25"/>
        <v>40560.25</v>
      </c>
      <c r="T418" s="6">
        <f t="shared" si="26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6">
        <f t="shared" si="25"/>
        <v>43407.208333333328</v>
      </c>
      <c r="T419" s="6">
        <f t="shared" si="26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6">
        <f t="shared" si="25"/>
        <v>41035.208333333336</v>
      </c>
      <c r="T420" s="6">
        <f t="shared" si="26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6">
        <f t="shared" si="25"/>
        <v>40899.25</v>
      </c>
      <c r="T421" s="6">
        <f t="shared" si="26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6">
        <f t="shared" si="25"/>
        <v>42911.208333333328</v>
      </c>
      <c r="T422" s="6">
        <f t="shared" si="26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6">
        <f t="shared" si="25"/>
        <v>42915.208333333328</v>
      </c>
      <c r="T423" s="6">
        <f t="shared" si="26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6">
        <f t="shared" si="25"/>
        <v>40285.208333333336</v>
      </c>
      <c r="T424" s="6">
        <f t="shared" si="26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6">
        <f t="shared" si="25"/>
        <v>40808.208333333336</v>
      </c>
      <c r="T425" s="6">
        <f t="shared" si="26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6">
        <f t="shared" si="25"/>
        <v>43208.208333333328</v>
      </c>
      <c r="T426" s="6">
        <f t="shared" si="26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6">
        <f t="shared" si="25"/>
        <v>42213.208333333328</v>
      </c>
      <c r="T427" s="6">
        <f t="shared" si="26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6">
        <f t="shared" si="25"/>
        <v>41332.25</v>
      </c>
      <c r="T428" s="6">
        <f t="shared" si="26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6">
        <f t="shared" si="25"/>
        <v>41895.208333333336</v>
      </c>
      <c r="T429" s="6">
        <f t="shared" si="26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6">
        <f t="shared" si="25"/>
        <v>40585.25</v>
      </c>
      <c r="T430" s="6">
        <f t="shared" si="26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6">
        <f t="shared" si="25"/>
        <v>41680.25</v>
      </c>
      <c r="T431" s="6">
        <f t="shared" si="26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6">
        <f t="shared" si="25"/>
        <v>43737.208333333328</v>
      </c>
      <c r="T432" s="6">
        <f t="shared" si="26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6">
        <f t="shared" si="25"/>
        <v>43273.208333333328</v>
      </c>
      <c r="T433" s="6">
        <f t="shared" si="26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6">
        <f t="shared" si="25"/>
        <v>41761.208333333336</v>
      </c>
      <c r="T434" s="6">
        <f t="shared" si="26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6">
        <f t="shared" si="25"/>
        <v>41603.25</v>
      </c>
      <c r="T435" s="6">
        <f t="shared" si="26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6">
        <f t="shared" si="25"/>
        <v>42705.25</v>
      </c>
      <c r="T436" s="6">
        <f t="shared" si="26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6">
        <f t="shared" si="25"/>
        <v>41988.25</v>
      </c>
      <c r="T437" s="6">
        <f t="shared" si="26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6">
        <f t="shared" si="25"/>
        <v>43575.208333333328</v>
      </c>
      <c r="T438" s="6">
        <f t="shared" si="26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6">
        <f t="shared" si="25"/>
        <v>42260.208333333328</v>
      </c>
      <c r="T439" s="6">
        <f t="shared" si="26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6">
        <f t="shared" si="25"/>
        <v>41337.25</v>
      </c>
      <c r="T440" s="6">
        <f t="shared" si="26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6">
        <f t="shared" si="25"/>
        <v>42680.208333333328</v>
      </c>
      <c r="T441" s="6">
        <f t="shared" si="26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6">
        <f t="shared" si="25"/>
        <v>42916.208333333328</v>
      </c>
      <c r="T442" s="6">
        <f t="shared" si="26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6">
        <f t="shared" si="25"/>
        <v>41025.208333333336</v>
      </c>
      <c r="T443" s="6">
        <f t="shared" si="26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6">
        <f t="shared" si="25"/>
        <v>42980.208333333328</v>
      </c>
      <c r="T444" s="6">
        <f t="shared" si="26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6">
        <f t="shared" si="25"/>
        <v>40451.208333333336</v>
      </c>
      <c r="T445" s="6">
        <f t="shared" si="26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6">
        <f t="shared" si="25"/>
        <v>40748.208333333336</v>
      </c>
      <c r="T446" s="6">
        <f t="shared" si="26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6">
        <f t="shared" si="25"/>
        <v>40515.25</v>
      </c>
      <c r="T447" s="6">
        <f t="shared" si="26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6">
        <f t="shared" si="25"/>
        <v>41261.25</v>
      </c>
      <c r="T448" s="6">
        <f t="shared" si="26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6">
        <f t="shared" si="25"/>
        <v>43088.25</v>
      </c>
      <c r="T449" s="6">
        <f t="shared" si="26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6">
        <f t="shared" si="25"/>
        <v>41378.208333333336</v>
      </c>
      <c r="T450" s="6">
        <f t="shared" si="26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6">
        <f t="shared" ref="S451:S514" si="29">(((L451/60)/60)/24)+DATE(1970,1,1)</f>
        <v>43530.25</v>
      </c>
      <c r="T451" s="6">
        <f t="shared" ref="T451:T514" si="30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6">
        <f t="shared" si="29"/>
        <v>43394.208333333328</v>
      </c>
      <c r="T452" s="6">
        <f t="shared" si="30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6">
        <f t="shared" si="29"/>
        <v>42935.208333333328</v>
      </c>
      <c r="T453" s="6">
        <f t="shared" si="30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6">
        <f t="shared" si="29"/>
        <v>40365.208333333336</v>
      </c>
      <c r="T454" s="6">
        <f t="shared" si="30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6">
        <f t="shared" si="29"/>
        <v>42705.25</v>
      </c>
      <c r="T455" s="6">
        <f t="shared" si="30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6">
        <f t="shared" si="29"/>
        <v>41568.208333333336</v>
      </c>
      <c r="T456" s="6">
        <f t="shared" si="30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6">
        <f t="shared" si="29"/>
        <v>40809.208333333336</v>
      </c>
      <c r="T457" s="6">
        <f t="shared" si="30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6">
        <f t="shared" si="29"/>
        <v>43141.25</v>
      </c>
      <c r="T458" s="6">
        <f t="shared" si="30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6">
        <f t="shared" si="29"/>
        <v>42657.208333333328</v>
      </c>
      <c r="T459" s="6">
        <f t="shared" si="30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6">
        <f t="shared" si="29"/>
        <v>40265.208333333336</v>
      </c>
      <c r="T460" s="6">
        <f t="shared" si="30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6">
        <f t="shared" si="29"/>
        <v>42001.25</v>
      </c>
      <c r="T461" s="6">
        <f t="shared" si="30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6">
        <f t="shared" si="29"/>
        <v>40399.208333333336</v>
      </c>
      <c r="T462" s="6">
        <f t="shared" si="30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6">
        <f t="shared" si="29"/>
        <v>41757.208333333336</v>
      </c>
      <c r="T463" s="6">
        <f t="shared" si="30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6">
        <f t="shared" si="29"/>
        <v>41304.25</v>
      </c>
      <c r="T464" s="6">
        <f t="shared" si="30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6">
        <f t="shared" si="29"/>
        <v>41639.25</v>
      </c>
      <c r="T465" s="6">
        <f t="shared" si="30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6">
        <f t="shared" si="29"/>
        <v>43142.25</v>
      </c>
      <c r="T466" s="6">
        <f t="shared" si="30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6">
        <f t="shared" si="29"/>
        <v>43127.25</v>
      </c>
      <c r="T467" s="6">
        <f t="shared" si="30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6">
        <f t="shared" si="29"/>
        <v>41409.208333333336</v>
      </c>
      <c r="T468" s="6">
        <f t="shared" si="30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6">
        <f t="shared" si="29"/>
        <v>42331.25</v>
      </c>
      <c r="T469" s="6">
        <f t="shared" si="30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6">
        <f t="shared" si="29"/>
        <v>43569.208333333328</v>
      </c>
      <c r="T470" s="6">
        <f t="shared" si="30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6">
        <f t="shared" si="29"/>
        <v>42142.208333333328</v>
      </c>
      <c r="T471" s="6">
        <f t="shared" si="30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6">
        <f t="shared" si="29"/>
        <v>42716.25</v>
      </c>
      <c r="T472" s="6">
        <f t="shared" si="30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6">
        <f t="shared" si="29"/>
        <v>41031.208333333336</v>
      </c>
      <c r="T473" s="6">
        <f t="shared" si="30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6">
        <f t="shared" si="29"/>
        <v>43535.208333333328</v>
      </c>
      <c r="T474" s="6">
        <f t="shared" si="30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6">
        <f t="shared" si="29"/>
        <v>43277.208333333328</v>
      </c>
      <c r="T475" s="6">
        <f t="shared" si="30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6">
        <f t="shared" si="29"/>
        <v>41989.25</v>
      </c>
      <c r="T476" s="6">
        <f t="shared" si="30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6">
        <f t="shared" si="29"/>
        <v>41450.208333333336</v>
      </c>
      <c r="T477" s="6">
        <f t="shared" si="30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6">
        <f t="shared" si="29"/>
        <v>43322.208333333328</v>
      </c>
      <c r="T478" s="6">
        <f t="shared" si="30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6">
        <f t="shared" si="29"/>
        <v>40720.208333333336</v>
      </c>
      <c r="T479" s="6">
        <f t="shared" si="30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6">
        <f t="shared" si="29"/>
        <v>42072.208333333328</v>
      </c>
      <c r="T480" s="6">
        <f t="shared" si="30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6">
        <f t="shared" si="29"/>
        <v>42945.208333333328</v>
      </c>
      <c r="T481" s="6">
        <f t="shared" si="30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6">
        <f t="shared" si="29"/>
        <v>40248.25</v>
      </c>
      <c r="T482" s="6">
        <f t="shared" si="30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6">
        <f t="shared" si="29"/>
        <v>41913.208333333336</v>
      </c>
      <c r="T483" s="6">
        <f t="shared" si="30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6">
        <f t="shared" si="29"/>
        <v>40963.25</v>
      </c>
      <c r="T484" s="6">
        <f t="shared" si="30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6">
        <f t="shared" si="29"/>
        <v>43811.25</v>
      </c>
      <c r="T485" s="6">
        <f t="shared" si="30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6">
        <f t="shared" si="29"/>
        <v>41855.208333333336</v>
      </c>
      <c r="T486" s="6">
        <f t="shared" si="30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6">
        <f t="shared" si="29"/>
        <v>43626.208333333328</v>
      </c>
      <c r="T487" s="6">
        <f t="shared" si="30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6">
        <f t="shared" si="29"/>
        <v>43168.25</v>
      </c>
      <c r="T488" s="6">
        <f t="shared" si="30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6">
        <f t="shared" si="29"/>
        <v>42845.208333333328</v>
      </c>
      <c r="T489" s="6">
        <f t="shared" si="30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6">
        <f t="shared" si="29"/>
        <v>42403.25</v>
      </c>
      <c r="T490" s="6">
        <f t="shared" si="30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6">
        <f t="shared" si="29"/>
        <v>40406.208333333336</v>
      </c>
      <c r="T491" s="6">
        <f t="shared" si="30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6">
        <f t="shared" si="29"/>
        <v>43786.25</v>
      </c>
      <c r="T492" s="6">
        <f t="shared" si="30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6">
        <f t="shared" si="29"/>
        <v>41456.208333333336</v>
      </c>
      <c r="T493" s="6">
        <f t="shared" si="30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6">
        <f t="shared" si="29"/>
        <v>40336.208333333336</v>
      </c>
      <c r="T494" s="6">
        <f t="shared" si="30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6">
        <f t="shared" si="29"/>
        <v>43645.208333333328</v>
      </c>
      <c r="T495" s="6">
        <f t="shared" si="30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6">
        <f t="shared" si="29"/>
        <v>40990.208333333336</v>
      </c>
      <c r="T496" s="6">
        <f t="shared" si="30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6">
        <f t="shared" si="29"/>
        <v>41800.208333333336</v>
      </c>
      <c r="T497" s="6">
        <f t="shared" si="30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6">
        <f t="shared" si="29"/>
        <v>42876.208333333328</v>
      </c>
      <c r="T498" s="6">
        <f t="shared" si="30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6">
        <f t="shared" si="29"/>
        <v>42724.25</v>
      </c>
      <c r="T499" s="6">
        <f t="shared" si="30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6">
        <f t="shared" si="29"/>
        <v>42005.25</v>
      </c>
      <c r="T500" s="6">
        <f t="shared" si="30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6">
        <f t="shared" si="29"/>
        <v>42444.208333333328</v>
      </c>
      <c r="T501" s="6">
        <f t="shared" si="30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6">
        <f t="shared" si="29"/>
        <v>41395.208333333336</v>
      </c>
      <c r="T502" s="6">
        <f t="shared" si="30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6">
        <f t="shared" si="29"/>
        <v>41345.208333333336</v>
      </c>
      <c r="T503" s="6">
        <f t="shared" si="30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6">
        <f t="shared" si="29"/>
        <v>41117.208333333336</v>
      </c>
      <c r="T504" s="6">
        <f t="shared" si="30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6">
        <f t="shared" si="29"/>
        <v>42186.208333333328</v>
      </c>
      <c r="T505" s="6">
        <f t="shared" si="30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6">
        <f t="shared" si="29"/>
        <v>42142.208333333328</v>
      </c>
      <c r="T506" s="6">
        <f t="shared" si="30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6">
        <f t="shared" si="29"/>
        <v>41341.25</v>
      </c>
      <c r="T507" s="6">
        <f t="shared" si="30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6">
        <f t="shared" si="29"/>
        <v>43062.25</v>
      </c>
      <c r="T508" s="6">
        <f t="shared" si="30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6">
        <f t="shared" si="29"/>
        <v>41373.208333333336</v>
      </c>
      <c r="T509" s="6">
        <f t="shared" si="30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6">
        <f t="shared" si="29"/>
        <v>43310.208333333328</v>
      </c>
      <c r="T510" s="6">
        <f t="shared" si="30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6">
        <f t="shared" si="29"/>
        <v>41034.208333333336</v>
      </c>
      <c r="T511" s="6">
        <f t="shared" si="30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6">
        <f t="shared" si="29"/>
        <v>43251.208333333328</v>
      </c>
      <c r="T512" s="6">
        <f t="shared" si="30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6">
        <f t="shared" si="29"/>
        <v>43671.208333333328</v>
      </c>
      <c r="T513" s="6">
        <f t="shared" si="30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6">
        <f t="shared" si="29"/>
        <v>41825.208333333336</v>
      </c>
      <c r="T514" s="6">
        <f t="shared" si="30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6">
        <f t="shared" ref="S515:S578" si="33">(((L515/60)/60)/24)+DATE(1970,1,1)</f>
        <v>40430.208333333336</v>
      </c>
      <c r="T515" s="6">
        <f t="shared" ref="T515:T578" si="34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6">
        <f t="shared" si="33"/>
        <v>41614.25</v>
      </c>
      <c r="T516" s="6">
        <f t="shared" si="3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6">
        <f t="shared" si="33"/>
        <v>40900.25</v>
      </c>
      <c r="T517" s="6">
        <f t="shared" si="3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6">
        <f t="shared" si="33"/>
        <v>40396.208333333336</v>
      </c>
      <c r="T518" s="6">
        <f t="shared" si="3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6">
        <f t="shared" si="33"/>
        <v>42860.208333333328</v>
      </c>
      <c r="T519" s="6">
        <f t="shared" si="3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6">
        <f t="shared" si="33"/>
        <v>43154.25</v>
      </c>
      <c r="T520" s="6">
        <f t="shared" si="3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6">
        <f t="shared" si="33"/>
        <v>42012.25</v>
      </c>
      <c r="T521" s="6">
        <f t="shared" si="3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6">
        <f t="shared" si="33"/>
        <v>43574.208333333328</v>
      </c>
      <c r="T522" s="6">
        <f t="shared" si="3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6">
        <f t="shared" si="33"/>
        <v>42605.208333333328</v>
      </c>
      <c r="T523" s="6">
        <f t="shared" si="3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6">
        <f t="shared" si="33"/>
        <v>41093.208333333336</v>
      </c>
      <c r="T524" s="6">
        <f t="shared" si="3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6">
        <f t="shared" si="33"/>
        <v>40241.25</v>
      </c>
      <c r="T525" s="6">
        <f t="shared" si="3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6">
        <f t="shared" si="33"/>
        <v>40294.208333333336</v>
      </c>
      <c r="T526" s="6">
        <f t="shared" si="3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6">
        <f t="shared" si="33"/>
        <v>40505.25</v>
      </c>
      <c r="T527" s="6">
        <f t="shared" si="3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6">
        <f t="shared" si="33"/>
        <v>42364.25</v>
      </c>
      <c r="T528" s="6">
        <f t="shared" si="3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6">
        <f t="shared" si="33"/>
        <v>42405.25</v>
      </c>
      <c r="T529" s="6">
        <f t="shared" si="3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6">
        <f t="shared" si="33"/>
        <v>41601.25</v>
      </c>
      <c r="T530" s="6">
        <f t="shared" si="3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6">
        <f t="shared" si="33"/>
        <v>41769.208333333336</v>
      </c>
      <c r="T531" s="6">
        <f t="shared" si="3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6">
        <f t="shared" si="33"/>
        <v>40421.208333333336</v>
      </c>
      <c r="T532" s="6">
        <f t="shared" si="3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6">
        <f t="shared" si="33"/>
        <v>41589.25</v>
      </c>
      <c r="T533" s="6">
        <f t="shared" si="3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6">
        <f t="shared" si="33"/>
        <v>43125.25</v>
      </c>
      <c r="T534" s="6">
        <f t="shared" si="3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6">
        <f t="shared" si="33"/>
        <v>41479.208333333336</v>
      </c>
      <c r="T535" s="6">
        <f t="shared" si="3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6">
        <f t="shared" si="33"/>
        <v>43329.208333333328</v>
      </c>
      <c r="T536" s="6">
        <f t="shared" si="3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6">
        <f t="shared" si="33"/>
        <v>43259.208333333328</v>
      </c>
      <c r="T537" s="6">
        <f t="shared" si="3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6">
        <f t="shared" si="33"/>
        <v>40414.208333333336</v>
      </c>
      <c r="T538" s="6">
        <f t="shared" si="3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6">
        <f t="shared" si="33"/>
        <v>43342.208333333328</v>
      </c>
      <c r="T539" s="6">
        <f t="shared" si="3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6">
        <f t="shared" si="33"/>
        <v>41539.208333333336</v>
      </c>
      <c r="T540" s="6">
        <f t="shared" si="3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6">
        <f t="shared" si="33"/>
        <v>43647.208333333328</v>
      </c>
      <c r="T541" s="6">
        <f t="shared" si="3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6">
        <f t="shared" si="33"/>
        <v>43225.208333333328</v>
      </c>
      <c r="T542" s="6">
        <f t="shared" si="3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6">
        <f t="shared" si="33"/>
        <v>42165.208333333328</v>
      </c>
      <c r="T543" s="6">
        <f t="shared" si="3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6">
        <f t="shared" si="33"/>
        <v>42391.25</v>
      </c>
      <c r="T544" s="6">
        <f t="shared" si="3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6">
        <f t="shared" si="33"/>
        <v>41528.208333333336</v>
      </c>
      <c r="T545" s="6">
        <f t="shared" si="3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6">
        <f t="shared" si="33"/>
        <v>42377.25</v>
      </c>
      <c r="T546" s="6">
        <f t="shared" si="3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6">
        <f t="shared" si="33"/>
        <v>43824.25</v>
      </c>
      <c r="T547" s="6">
        <f t="shared" si="3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6">
        <f t="shared" si="33"/>
        <v>43360.208333333328</v>
      </c>
      <c r="T548" s="6">
        <f t="shared" si="3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6">
        <f t="shared" si="33"/>
        <v>42029.25</v>
      </c>
      <c r="T549" s="6">
        <f t="shared" si="3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6">
        <f t="shared" si="33"/>
        <v>42461.208333333328</v>
      </c>
      <c r="T550" s="6">
        <f t="shared" si="3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6">
        <f t="shared" si="33"/>
        <v>41422.208333333336</v>
      </c>
      <c r="T551" s="6">
        <f t="shared" si="3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6">
        <f t="shared" si="33"/>
        <v>40968.25</v>
      </c>
      <c r="T552" s="6">
        <f t="shared" si="3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6">
        <f t="shared" si="33"/>
        <v>41993.25</v>
      </c>
      <c r="T553" s="6">
        <f t="shared" si="3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6">
        <f t="shared" si="33"/>
        <v>42700.25</v>
      </c>
      <c r="T554" s="6">
        <f t="shared" si="3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6">
        <f t="shared" si="33"/>
        <v>40545.25</v>
      </c>
      <c r="T555" s="6">
        <f t="shared" si="3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6">
        <f t="shared" si="33"/>
        <v>42723.25</v>
      </c>
      <c r="T556" s="6">
        <f t="shared" si="3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6">
        <f t="shared" si="33"/>
        <v>41731.208333333336</v>
      </c>
      <c r="T557" s="6">
        <f t="shared" si="3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6">
        <f t="shared" si="33"/>
        <v>40792.208333333336</v>
      </c>
      <c r="T558" s="6">
        <f t="shared" si="3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6">
        <f t="shared" si="33"/>
        <v>42279.208333333328</v>
      </c>
      <c r="T559" s="6">
        <f t="shared" si="3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6">
        <f t="shared" si="33"/>
        <v>42424.25</v>
      </c>
      <c r="T560" s="6">
        <f t="shared" si="3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6">
        <f t="shared" si="33"/>
        <v>42584.208333333328</v>
      </c>
      <c r="T561" s="6">
        <f t="shared" si="3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6">
        <f t="shared" si="33"/>
        <v>40865.25</v>
      </c>
      <c r="T562" s="6">
        <f t="shared" si="3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6">
        <f t="shared" si="33"/>
        <v>40833.208333333336</v>
      </c>
      <c r="T563" s="6">
        <f t="shared" si="3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6">
        <f t="shared" si="33"/>
        <v>43536.208333333328</v>
      </c>
      <c r="T564" s="6">
        <f t="shared" si="3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6">
        <f t="shared" si="33"/>
        <v>43417.25</v>
      </c>
      <c r="T565" s="6">
        <f t="shared" si="3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6">
        <f t="shared" si="33"/>
        <v>42078.208333333328</v>
      </c>
      <c r="T566" s="6">
        <f t="shared" si="3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6">
        <f t="shared" si="33"/>
        <v>40862.25</v>
      </c>
      <c r="T567" s="6">
        <f t="shared" si="3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6">
        <f t="shared" si="33"/>
        <v>42424.25</v>
      </c>
      <c r="T568" s="6">
        <f t="shared" si="3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6">
        <f t="shared" si="33"/>
        <v>41830.208333333336</v>
      </c>
      <c r="T569" s="6">
        <f t="shared" si="3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6">
        <f t="shared" si="33"/>
        <v>40374.208333333336</v>
      </c>
      <c r="T570" s="6">
        <f t="shared" si="3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6">
        <f t="shared" si="33"/>
        <v>40554.25</v>
      </c>
      <c r="T571" s="6">
        <f t="shared" si="3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6">
        <f t="shared" si="33"/>
        <v>41993.25</v>
      </c>
      <c r="T572" s="6">
        <f t="shared" si="3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6">
        <f t="shared" si="33"/>
        <v>42174.208333333328</v>
      </c>
      <c r="T573" s="6">
        <f t="shared" si="3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6">
        <f t="shared" si="33"/>
        <v>42275.208333333328</v>
      </c>
      <c r="T574" s="6">
        <f t="shared" si="3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6">
        <f t="shared" si="33"/>
        <v>41761.208333333336</v>
      </c>
      <c r="T575" s="6">
        <f t="shared" si="3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6">
        <f t="shared" si="33"/>
        <v>43806.25</v>
      </c>
      <c r="T576" s="6">
        <f t="shared" si="3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6">
        <f t="shared" si="33"/>
        <v>41779.208333333336</v>
      </c>
      <c r="T577" s="6">
        <f t="shared" si="3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6">
        <f t="shared" si="33"/>
        <v>43040.208333333328</v>
      </c>
      <c r="T578" s="6">
        <f t="shared" si="34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6">
        <f t="shared" ref="S579:S642" si="37">(((L579/60)/60)/24)+DATE(1970,1,1)</f>
        <v>40613.25</v>
      </c>
      <c r="T579" s="6">
        <f t="shared" ref="T579:T642" si="38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6">
        <f t="shared" si="37"/>
        <v>40878.25</v>
      </c>
      <c r="T580" s="6">
        <f t="shared" si="3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6">
        <f t="shared" si="37"/>
        <v>40762.208333333336</v>
      </c>
      <c r="T581" s="6">
        <f t="shared" si="3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6">
        <f t="shared" si="37"/>
        <v>41696.25</v>
      </c>
      <c r="T582" s="6">
        <f t="shared" si="3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6">
        <f t="shared" si="37"/>
        <v>40662.208333333336</v>
      </c>
      <c r="T583" s="6">
        <f t="shared" si="3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6">
        <f t="shared" si="37"/>
        <v>42165.208333333328</v>
      </c>
      <c r="T584" s="6">
        <f t="shared" si="3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6">
        <f t="shared" si="37"/>
        <v>40959.25</v>
      </c>
      <c r="T585" s="6">
        <f t="shared" si="3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6">
        <f t="shared" si="37"/>
        <v>41024.208333333336</v>
      </c>
      <c r="T586" s="6">
        <f t="shared" si="3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6">
        <f t="shared" si="37"/>
        <v>40255.208333333336</v>
      </c>
      <c r="T587" s="6">
        <f t="shared" si="3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6">
        <f t="shared" si="37"/>
        <v>40499.25</v>
      </c>
      <c r="T588" s="6">
        <f t="shared" si="3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6">
        <f t="shared" si="37"/>
        <v>43484.25</v>
      </c>
      <c r="T589" s="6">
        <f t="shared" si="3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6">
        <f t="shared" si="37"/>
        <v>40262.208333333336</v>
      </c>
      <c r="T590" s="6">
        <f t="shared" si="3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6">
        <f t="shared" si="37"/>
        <v>42190.208333333328</v>
      </c>
      <c r="T591" s="6">
        <f t="shared" si="3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6">
        <f t="shared" si="37"/>
        <v>41994.25</v>
      </c>
      <c r="T592" s="6">
        <f t="shared" si="3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6">
        <f t="shared" si="37"/>
        <v>40373.208333333336</v>
      </c>
      <c r="T593" s="6">
        <f t="shared" si="3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6">
        <f t="shared" si="37"/>
        <v>41789.208333333336</v>
      </c>
      <c r="T594" s="6">
        <f t="shared" si="3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6">
        <f t="shared" si="37"/>
        <v>41724.208333333336</v>
      </c>
      <c r="T595" s="6">
        <f t="shared" si="3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6">
        <f t="shared" si="37"/>
        <v>42548.208333333328</v>
      </c>
      <c r="T596" s="6">
        <f t="shared" si="3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6">
        <f t="shared" si="37"/>
        <v>40253.208333333336</v>
      </c>
      <c r="T597" s="6">
        <f t="shared" si="3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6">
        <f t="shared" si="37"/>
        <v>42434.25</v>
      </c>
      <c r="T598" s="6">
        <f t="shared" si="3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6">
        <f t="shared" si="37"/>
        <v>43786.25</v>
      </c>
      <c r="T599" s="6">
        <f t="shared" si="3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6">
        <f t="shared" si="37"/>
        <v>40344.208333333336</v>
      </c>
      <c r="T600" s="6">
        <f t="shared" si="3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6">
        <f t="shared" si="37"/>
        <v>42047.25</v>
      </c>
      <c r="T601" s="6">
        <f t="shared" si="3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6">
        <f t="shared" si="37"/>
        <v>41485.208333333336</v>
      </c>
      <c r="T602" s="6">
        <f t="shared" si="3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6">
        <f t="shared" si="37"/>
        <v>41789.208333333336</v>
      </c>
      <c r="T603" s="6">
        <f t="shared" si="3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6">
        <f t="shared" si="37"/>
        <v>42160.208333333328</v>
      </c>
      <c r="T604" s="6">
        <f t="shared" si="3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6">
        <f t="shared" si="37"/>
        <v>43573.208333333328</v>
      </c>
      <c r="T605" s="6">
        <f t="shared" si="3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6">
        <f t="shared" si="37"/>
        <v>40565.25</v>
      </c>
      <c r="T606" s="6">
        <f t="shared" si="3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6">
        <f t="shared" si="37"/>
        <v>42280.208333333328</v>
      </c>
      <c r="T607" s="6">
        <f t="shared" si="3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6">
        <f t="shared" si="37"/>
        <v>42436.25</v>
      </c>
      <c r="T608" s="6">
        <f t="shared" si="3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6">
        <f t="shared" si="37"/>
        <v>41721.208333333336</v>
      </c>
      <c r="T609" s="6">
        <f t="shared" si="3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6">
        <f t="shared" si="37"/>
        <v>43530.25</v>
      </c>
      <c r="T610" s="6">
        <f t="shared" si="3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6">
        <f t="shared" si="37"/>
        <v>43481.25</v>
      </c>
      <c r="T611" s="6">
        <f t="shared" si="3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6">
        <f t="shared" si="37"/>
        <v>41259.25</v>
      </c>
      <c r="T612" s="6">
        <f t="shared" si="3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6">
        <f t="shared" si="37"/>
        <v>41480.208333333336</v>
      </c>
      <c r="T613" s="6">
        <f t="shared" si="3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6">
        <f t="shared" si="37"/>
        <v>40474.208333333336</v>
      </c>
      <c r="T614" s="6">
        <f t="shared" si="3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6">
        <f t="shared" si="37"/>
        <v>42973.208333333328</v>
      </c>
      <c r="T615" s="6">
        <f t="shared" si="3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6">
        <f t="shared" si="37"/>
        <v>42746.25</v>
      </c>
      <c r="T616" s="6">
        <f t="shared" si="3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6">
        <f t="shared" si="37"/>
        <v>42489.208333333328</v>
      </c>
      <c r="T617" s="6">
        <f t="shared" si="3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6">
        <f t="shared" si="37"/>
        <v>41537.208333333336</v>
      </c>
      <c r="T618" s="6">
        <f t="shared" si="3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6">
        <f t="shared" si="37"/>
        <v>41794.208333333336</v>
      </c>
      <c r="T619" s="6">
        <f t="shared" si="3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6">
        <f t="shared" si="37"/>
        <v>41396.208333333336</v>
      </c>
      <c r="T620" s="6">
        <f t="shared" si="3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6">
        <f t="shared" si="37"/>
        <v>40669.208333333336</v>
      </c>
      <c r="T621" s="6">
        <f t="shared" si="3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6">
        <f t="shared" si="37"/>
        <v>42559.208333333328</v>
      </c>
      <c r="T622" s="6">
        <f t="shared" si="3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6">
        <f t="shared" si="37"/>
        <v>42626.208333333328</v>
      </c>
      <c r="T623" s="6">
        <f t="shared" si="3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6">
        <f t="shared" si="37"/>
        <v>43205.208333333328</v>
      </c>
      <c r="T624" s="6">
        <f t="shared" si="3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6">
        <f t="shared" si="37"/>
        <v>42201.208333333328</v>
      </c>
      <c r="T625" s="6">
        <f t="shared" si="3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6">
        <f t="shared" si="37"/>
        <v>42029.25</v>
      </c>
      <c r="T626" s="6">
        <f t="shared" si="3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6">
        <f t="shared" si="37"/>
        <v>43857.25</v>
      </c>
      <c r="T627" s="6">
        <f t="shared" si="3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6">
        <f t="shared" si="37"/>
        <v>40449.208333333336</v>
      </c>
      <c r="T628" s="6">
        <f t="shared" si="3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6">
        <f t="shared" si="37"/>
        <v>40345.208333333336</v>
      </c>
      <c r="T629" s="6">
        <f t="shared" si="3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6">
        <f t="shared" si="37"/>
        <v>40455.208333333336</v>
      </c>
      <c r="T630" s="6">
        <f t="shared" si="3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6">
        <f t="shared" si="37"/>
        <v>42557.208333333328</v>
      </c>
      <c r="T631" s="6">
        <f t="shared" si="3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6">
        <f t="shared" si="37"/>
        <v>43586.208333333328</v>
      </c>
      <c r="T632" s="6">
        <f t="shared" si="3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6">
        <f t="shared" si="37"/>
        <v>43550.208333333328</v>
      </c>
      <c r="T633" s="6">
        <f t="shared" si="3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6">
        <f t="shared" si="37"/>
        <v>41945.208333333336</v>
      </c>
      <c r="T634" s="6">
        <f t="shared" si="3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6">
        <f t="shared" si="37"/>
        <v>42315.25</v>
      </c>
      <c r="T635" s="6">
        <f t="shared" si="3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6">
        <f t="shared" si="37"/>
        <v>42819.208333333328</v>
      </c>
      <c r="T636" s="6">
        <f t="shared" si="3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6">
        <f t="shared" si="37"/>
        <v>41314.25</v>
      </c>
      <c r="T637" s="6">
        <f t="shared" si="3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6">
        <f t="shared" si="37"/>
        <v>40926.25</v>
      </c>
      <c r="T638" s="6">
        <f t="shared" si="3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6">
        <f t="shared" si="37"/>
        <v>42688.25</v>
      </c>
      <c r="T639" s="6">
        <f t="shared" si="3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6">
        <f t="shared" si="37"/>
        <v>40386.208333333336</v>
      </c>
      <c r="T640" s="6">
        <f t="shared" si="3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6">
        <f t="shared" si="37"/>
        <v>43309.208333333328</v>
      </c>
      <c r="T641" s="6">
        <f t="shared" si="3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6">
        <f t="shared" si="37"/>
        <v>42387.25</v>
      </c>
      <c r="T642" s="6">
        <f t="shared" si="38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6">
        <f t="shared" ref="S643:S706" si="41">(((L643/60)/60)/24)+DATE(1970,1,1)</f>
        <v>42786.25</v>
      </c>
      <c r="T643" s="6">
        <f t="shared" ref="T643:T706" si="42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6">
        <f t="shared" si="41"/>
        <v>43451.25</v>
      </c>
      <c r="T644" s="6">
        <f t="shared" si="4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6">
        <f t="shared" si="41"/>
        <v>42795.25</v>
      </c>
      <c r="T645" s="6">
        <f t="shared" si="4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6">
        <f t="shared" si="41"/>
        <v>43452.25</v>
      </c>
      <c r="T646" s="6">
        <f t="shared" si="4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6">
        <f t="shared" si="41"/>
        <v>43369.208333333328</v>
      </c>
      <c r="T647" s="6">
        <f t="shared" si="4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6">
        <f t="shared" si="41"/>
        <v>41346.208333333336</v>
      </c>
      <c r="T648" s="6">
        <f t="shared" si="4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6">
        <f t="shared" si="41"/>
        <v>43199.208333333328</v>
      </c>
      <c r="T649" s="6">
        <f t="shared" si="4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6">
        <f t="shared" si="41"/>
        <v>42922.208333333328</v>
      </c>
      <c r="T650" s="6">
        <f t="shared" si="4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6">
        <f t="shared" si="41"/>
        <v>40471.208333333336</v>
      </c>
      <c r="T651" s="6">
        <f t="shared" si="4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6">
        <f t="shared" si="41"/>
        <v>41828.208333333336</v>
      </c>
      <c r="T652" s="6">
        <f t="shared" si="4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6">
        <f t="shared" si="41"/>
        <v>41692.25</v>
      </c>
      <c r="T653" s="6">
        <f t="shared" si="4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6">
        <f t="shared" si="41"/>
        <v>42587.208333333328</v>
      </c>
      <c r="T654" s="6">
        <f t="shared" si="4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6">
        <f t="shared" si="41"/>
        <v>42468.208333333328</v>
      </c>
      <c r="T655" s="6">
        <f t="shared" si="4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6">
        <f t="shared" si="41"/>
        <v>42240.208333333328</v>
      </c>
      <c r="T656" s="6">
        <f t="shared" si="4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6">
        <f t="shared" si="41"/>
        <v>42796.25</v>
      </c>
      <c r="T657" s="6">
        <f t="shared" si="4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6">
        <f t="shared" si="41"/>
        <v>43097.25</v>
      </c>
      <c r="T658" s="6">
        <f t="shared" si="4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6">
        <f t="shared" si="41"/>
        <v>43096.25</v>
      </c>
      <c r="T659" s="6">
        <f t="shared" si="4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6">
        <f t="shared" si="41"/>
        <v>42246.208333333328</v>
      </c>
      <c r="T660" s="6">
        <f t="shared" si="4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6">
        <f t="shared" si="41"/>
        <v>40570.25</v>
      </c>
      <c r="T661" s="6">
        <f t="shared" si="4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6">
        <f t="shared" si="41"/>
        <v>42237.208333333328</v>
      </c>
      <c r="T662" s="6">
        <f t="shared" si="4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6">
        <f t="shared" si="41"/>
        <v>40996.208333333336</v>
      </c>
      <c r="T663" s="6">
        <f t="shared" si="4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6">
        <f t="shared" si="41"/>
        <v>43443.25</v>
      </c>
      <c r="T664" s="6">
        <f t="shared" si="4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6">
        <f t="shared" si="41"/>
        <v>40458.208333333336</v>
      </c>
      <c r="T665" s="6">
        <f t="shared" si="4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6">
        <f t="shared" si="41"/>
        <v>40959.25</v>
      </c>
      <c r="T666" s="6">
        <f t="shared" si="4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6">
        <f t="shared" si="41"/>
        <v>40733.208333333336</v>
      </c>
      <c r="T667" s="6">
        <f t="shared" si="4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6">
        <f t="shared" si="41"/>
        <v>41516.208333333336</v>
      </c>
      <c r="T668" s="6">
        <f t="shared" si="4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6">
        <f t="shared" si="41"/>
        <v>41892.208333333336</v>
      </c>
      <c r="T669" s="6">
        <f t="shared" si="4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6">
        <f t="shared" si="41"/>
        <v>41122.208333333336</v>
      </c>
      <c r="T670" s="6">
        <f t="shared" si="4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6">
        <f t="shared" si="41"/>
        <v>42912.208333333328</v>
      </c>
      <c r="T671" s="6">
        <f t="shared" si="4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6">
        <f t="shared" si="41"/>
        <v>42425.25</v>
      </c>
      <c r="T672" s="6">
        <f t="shared" si="4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6">
        <f t="shared" si="41"/>
        <v>40390.208333333336</v>
      </c>
      <c r="T673" s="6">
        <f t="shared" si="4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6">
        <f t="shared" si="41"/>
        <v>43180.208333333328</v>
      </c>
      <c r="T674" s="6">
        <f t="shared" si="4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6">
        <f t="shared" si="41"/>
        <v>42475.208333333328</v>
      </c>
      <c r="T675" s="6">
        <f t="shared" si="4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6">
        <f t="shared" si="41"/>
        <v>40774.208333333336</v>
      </c>
      <c r="T676" s="6">
        <f t="shared" si="4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6">
        <f t="shared" si="41"/>
        <v>43719.208333333328</v>
      </c>
      <c r="T677" s="6">
        <f t="shared" si="4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6">
        <f t="shared" si="41"/>
        <v>41178.208333333336</v>
      </c>
      <c r="T678" s="6">
        <f t="shared" si="4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6">
        <f t="shared" si="41"/>
        <v>42561.208333333328</v>
      </c>
      <c r="T679" s="6">
        <f t="shared" si="4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6">
        <f t="shared" si="41"/>
        <v>43484.25</v>
      </c>
      <c r="T680" s="6">
        <f t="shared" si="4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6">
        <f t="shared" si="41"/>
        <v>43756.208333333328</v>
      </c>
      <c r="T681" s="6">
        <f t="shared" si="4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6">
        <f t="shared" si="41"/>
        <v>43813.25</v>
      </c>
      <c r="T682" s="6">
        <f t="shared" si="4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6">
        <f t="shared" si="41"/>
        <v>40898.25</v>
      </c>
      <c r="T683" s="6">
        <f t="shared" si="4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6">
        <f t="shared" si="41"/>
        <v>41619.25</v>
      </c>
      <c r="T684" s="6">
        <f t="shared" si="4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6">
        <f t="shared" si="41"/>
        <v>43359.208333333328</v>
      </c>
      <c r="T685" s="6">
        <f t="shared" si="4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6">
        <f t="shared" si="41"/>
        <v>40358.208333333336</v>
      </c>
      <c r="T686" s="6">
        <f t="shared" si="4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6">
        <f t="shared" si="41"/>
        <v>42239.208333333328</v>
      </c>
      <c r="T687" s="6">
        <f t="shared" si="4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6">
        <f t="shared" si="41"/>
        <v>43186.208333333328</v>
      </c>
      <c r="T688" s="6">
        <f t="shared" si="4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6">
        <f t="shared" si="41"/>
        <v>42806.25</v>
      </c>
      <c r="T689" s="6">
        <f t="shared" si="4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6">
        <f t="shared" si="41"/>
        <v>43475.25</v>
      </c>
      <c r="T690" s="6">
        <f t="shared" si="4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6">
        <f t="shared" si="41"/>
        <v>41576.208333333336</v>
      </c>
      <c r="T691" s="6">
        <f t="shared" si="4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6">
        <f t="shared" si="41"/>
        <v>40874.25</v>
      </c>
      <c r="T692" s="6">
        <f t="shared" si="4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6">
        <f t="shared" si="41"/>
        <v>41185.208333333336</v>
      </c>
      <c r="T693" s="6">
        <f t="shared" si="4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6">
        <f t="shared" si="41"/>
        <v>43655.208333333328</v>
      </c>
      <c r="T694" s="6">
        <f t="shared" si="4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6">
        <f t="shared" si="41"/>
        <v>43025.208333333328</v>
      </c>
      <c r="T695" s="6">
        <f t="shared" si="4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6">
        <f t="shared" si="41"/>
        <v>43066.25</v>
      </c>
      <c r="T696" s="6">
        <f t="shared" si="4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6">
        <f t="shared" si="41"/>
        <v>42322.25</v>
      </c>
      <c r="T697" s="6">
        <f t="shared" si="4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6">
        <f t="shared" si="41"/>
        <v>42114.208333333328</v>
      </c>
      <c r="T698" s="6">
        <f t="shared" si="4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6">
        <f t="shared" si="41"/>
        <v>43190.208333333328</v>
      </c>
      <c r="T699" s="6">
        <f t="shared" si="4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6">
        <f t="shared" si="41"/>
        <v>40871.25</v>
      </c>
      <c r="T700" s="6">
        <f t="shared" si="4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6">
        <f t="shared" si="41"/>
        <v>43641.208333333328</v>
      </c>
      <c r="T701" s="6">
        <f t="shared" si="4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6">
        <f t="shared" si="41"/>
        <v>40203.25</v>
      </c>
      <c r="T702" s="6">
        <f t="shared" si="4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6">
        <f t="shared" si="41"/>
        <v>40629.208333333336</v>
      </c>
      <c r="T703" s="6">
        <f t="shared" si="4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6">
        <f t="shared" si="41"/>
        <v>41477.208333333336</v>
      </c>
      <c r="T704" s="6">
        <f t="shared" si="4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6">
        <f t="shared" si="41"/>
        <v>41020.208333333336</v>
      </c>
      <c r="T705" s="6">
        <f t="shared" si="4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6">
        <f t="shared" si="41"/>
        <v>42555.208333333328</v>
      </c>
      <c r="T706" s="6">
        <f t="shared" si="4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6">
        <f t="shared" ref="S707:S770" si="45">(((L707/60)/60)/24)+DATE(1970,1,1)</f>
        <v>41619.25</v>
      </c>
      <c r="T707" s="6">
        <f t="shared" ref="T707:T770" si="46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6">
        <f t="shared" si="45"/>
        <v>43471.25</v>
      </c>
      <c r="T708" s="6">
        <f t="shared" si="46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6">
        <f t="shared" si="45"/>
        <v>43442.25</v>
      </c>
      <c r="T709" s="6">
        <f t="shared" si="46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6">
        <f t="shared" si="45"/>
        <v>42877.208333333328</v>
      </c>
      <c r="T710" s="6">
        <f t="shared" si="46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6">
        <f t="shared" si="45"/>
        <v>41018.208333333336</v>
      </c>
      <c r="T711" s="6">
        <f t="shared" si="46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6">
        <f t="shared" si="45"/>
        <v>43295.208333333328</v>
      </c>
      <c r="T712" s="6">
        <f t="shared" si="46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6">
        <f t="shared" si="45"/>
        <v>42393.25</v>
      </c>
      <c r="T713" s="6">
        <f t="shared" si="46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6">
        <f t="shared" si="45"/>
        <v>42559.208333333328</v>
      </c>
      <c r="T714" s="6">
        <f t="shared" si="46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6">
        <f t="shared" si="45"/>
        <v>42604.208333333328</v>
      </c>
      <c r="T715" s="6">
        <f t="shared" si="46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6">
        <f t="shared" si="45"/>
        <v>41870.208333333336</v>
      </c>
      <c r="T716" s="6">
        <f t="shared" si="46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6">
        <f t="shared" si="45"/>
        <v>40397.208333333336</v>
      </c>
      <c r="T717" s="6">
        <f t="shared" si="46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6">
        <f t="shared" si="45"/>
        <v>41465.208333333336</v>
      </c>
      <c r="T718" s="6">
        <f t="shared" si="46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6">
        <f t="shared" si="45"/>
        <v>40777.208333333336</v>
      </c>
      <c r="T719" s="6">
        <f t="shared" si="46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6">
        <f t="shared" si="45"/>
        <v>41442.208333333336</v>
      </c>
      <c r="T720" s="6">
        <f t="shared" si="46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6">
        <f t="shared" si="45"/>
        <v>41058.208333333336</v>
      </c>
      <c r="T721" s="6">
        <f t="shared" si="46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6">
        <f t="shared" si="45"/>
        <v>43152.25</v>
      </c>
      <c r="T722" s="6">
        <f t="shared" si="46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6">
        <f t="shared" si="45"/>
        <v>43194.208333333328</v>
      </c>
      <c r="T723" s="6">
        <f t="shared" si="46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6">
        <f t="shared" si="45"/>
        <v>43045.25</v>
      </c>
      <c r="T724" s="6">
        <f t="shared" si="46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6">
        <f t="shared" si="45"/>
        <v>42431.25</v>
      </c>
      <c r="T725" s="6">
        <f t="shared" si="46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6">
        <f t="shared" si="45"/>
        <v>41934.208333333336</v>
      </c>
      <c r="T726" s="6">
        <f t="shared" si="46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6">
        <f t="shared" si="45"/>
        <v>41958.25</v>
      </c>
      <c r="T727" s="6">
        <f t="shared" si="46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6">
        <f t="shared" si="45"/>
        <v>40476.208333333336</v>
      </c>
      <c r="T728" s="6">
        <f t="shared" si="46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6">
        <f t="shared" si="45"/>
        <v>43485.25</v>
      </c>
      <c r="T729" s="6">
        <f t="shared" si="46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6">
        <f t="shared" si="45"/>
        <v>42515.208333333328</v>
      </c>
      <c r="T730" s="6">
        <f t="shared" si="46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6">
        <f t="shared" si="45"/>
        <v>41309.25</v>
      </c>
      <c r="T731" s="6">
        <f t="shared" si="46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6">
        <f t="shared" si="45"/>
        <v>42147.208333333328</v>
      </c>
      <c r="T732" s="6">
        <f t="shared" si="46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6">
        <f t="shared" si="45"/>
        <v>42939.208333333328</v>
      </c>
      <c r="T733" s="6">
        <f t="shared" si="46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6">
        <f t="shared" si="45"/>
        <v>42816.208333333328</v>
      </c>
      <c r="T734" s="6">
        <f t="shared" si="46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6">
        <f t="shared" si="45"/>
        <v>41844.208333333336</v>
      </c>
      <c r="T735" s="6">
        <f t="shared" si="46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6">
        <f t="shared" si="45"/>
        <v>42763.25</v>
      </c>
      <c r="T736" s="6">
        <f t="shared" si="46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6">
        <f t="shared" si="45"/>
        <v>42459.208333333328</v>
      </c>
      <c r="T737" s="6">
        <f t="shared" si="46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6">
        <f t="shared" si="45"/>
        <v>42055.25</v>
      </c>
      <c r="T738" s="6">
        <f t="shared" si="46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6">
        <f t="shared" si="45"/>
        <v>42685.25</v>
      </c>
      <c r="T739" s="6">
        <f t="shared" si="46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6">
        <f t="shared" si="45"/>
        <v>41959.25</v>
      </c>
      <c r="T740" s="6">
        <f t="shared" si="46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6">
        <f t="shared" si="45"/>
        <v>41089.208333333336</v>
      </c>
      <c r="T741" s="6">
        <f t="shared" si="46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6">
        <f t="shared" si="45"/>
        <v>42769.25</v>
      </c>
      <c r="T742" s="6">
        <f t="shared" si="46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6">
        <f t="shared" si="45"/>
        <v>40321.208333333336</v>
      </c>
      <c r="T743" s="6">
        <f t="shared" si="46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6">
        <f t="shared" si="45"/>
        <v>40197.25</v>
      </c>
      <c r="T744" s="6">
        <f t="shared" si="46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6">
        <f t="shared" si="45"/>
        <v>42298.208333333328</v>
      </c>
      <c r="T745" s="6">
        <f t="shared" si="46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6">
        <f t="shared" si="45"/>
        <v>43322.208333333328</v>
      </c>
      <c r="T746" s="6">
        <f t="shared" si="46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6">
        <f t="shared" si="45"/>
        <v>40328.208333333336</v>
      </c>
      <c r="T747" s="6">
        <f t="shared" si="46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6">
        <f t="shared" si="45"/>
        <v>40825.208333333336</v>
      </c>
      <c r="T748" s="6">
        <f t="shared" si="46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6">
        <f t="shared" si="45"/>
        <v>40423.208333333336</v>
      </c>
      <c r="T749" s="6">
        <f t="shared" si="46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6">
        <f t="shared" si="45"/>
        <v>40238.25</v>
      </c>
      <c r="T750" s="6">
        <f t="shared" si="46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6">
        <f t="shared" si="45"/>
        <v>41920.208333333336</v>
      </c>
      <c r="T751" s="6">
        <f t="shared" si="46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6">
        <f t="shared" si="45"/>
        <v>40360.208333333336</v>
      </c>
      <c r="T752" s="6">
        <f t="shared" si="46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6">
        <f t="shared" si="45"/>
        <v>42446.208333333328</v>
      </c>
      <c r="T753" s="6">
        <f t="shared" si="46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6">
        <f t="shared" si="45"/>
        <v>40395.208333333336</v>
      </c>
      <c r="T754" s="6">
        <f t="shared" si="46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6">
        <f t="shared" si="45"/>
        <v>40321.208333333336</v>
      </c>
      <c r="T755" s="6">
        <f t="shared" si="46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6">
        <f t="shared" si="45"/>
        <v>41210.208333333336</v>
      </c>
      <c r="T756" s="6">
        <f t="shared" si="46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6">
        <f t="shared" si="45"/>
        <v>43096.25</v>
      </c>
      <c r="T757" s="6">
        <f t="shared" si="46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6">
        <f t="shared" si="45"/>
        <v>42024.25</v>
      </c>
      <c r="T758" s="6">
        <f t="shared" si="46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6">
        <f t="shared" si="45"/>
        <v>40675.208333333336</v>
      </c>
      <c r="T759" s="6">
        <f t="shared" si="46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6">
        <f t="shared" si="45"/>
        <v>41936.208333333336</v>
      </c>
      <c r="T760" s="6">
        <f t="shared" si="46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6">
        <f t="shared" si="45"/>
        <v>43136.25</v>
      </c>
      <c r="T761" s="6">
        <f t="shared" si="46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6">
        <f t="shared" si="45"/>
        <v>43678.208333333328</v>
      </c>
      <c r="T762" s="6">
        <f t="shared" si="46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6">
        <f t="shared" si="45"/>
        <v>42938.208333333328</v>
      </c>
      <c r="T763" s="6">
        <f t="shared" si="46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6">
        <f t="shared" si="45"/>
        <v>41241.25</v>
      </c>
      <c r="T764" s="6">
        <f t="shared" si="46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6">
        <f t="shared" si="45"/>
        <v>41037.208333333336</v>
      </c>
      <c r="T765" s="6">
        <f t="shared" si="46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6">
        <f t="shared" si="45"/>
        <v>40676.208333333336</v>
      </c>
      <c r="T766" s="6">
        <f t="shared" si="46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6">
        <f t="shared" si="45"/>
        <v>42840.208333333328</v>
      </c>
      <c r="T767" s="6">
        <f t="shared" si="46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6">
        <f t="shared" si="45"/>
        <v>43362.208333333328</v>
      </c>
      <c r="T768" s="6">
        <f t="shared" si="46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6">
        <f t="shared" si="45"/>
        <v>42283.208333333328</v>
      </c>
      <c r="T769" s="6">
        <f t="shared" si="46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6">
        <f t="shared" si="45"/>
        <v>41619.25</v>
      </c>
      <c r="T770" s="6">
        <f t="shared" si="46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6">
        <f t="shared" ref="S771:S834" si="49">(((L771/60)/60)/24)+DATE(1970,1,1)</f>
        <v>41501.208333333336</v>
      </c>
      <c r="T771" s="6">
        <f t="shared" ref="T771:T834" si="50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6">
        <f t="shared" si="49"/>
        <v>41743.208333333336</v>
      </c>
      <c r="T772" s="6">
        <f t="shared" si="50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6">
        <f t="shared" si="49"/>
        <v>43491.25</v>
      </c>
      <c r="T773" s="6">
        <f t="shared" si="50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6">
        <f t="shared" si="49"/>
        <v>43505.25</v>
      </c>
      <c r="T774" s="6">
        <f t="shared" si="50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6">
        <f t="shared" si="49"/>
        <v>42838.208333333328</v>
      </c>
      <c r="T775" s="6">
        <f t="shared" si="50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6">
        <f t="shared" si="49"/>
        <v>42513.208333333328</v>
      </c>
      <c r="T776" s="6">
        <f t="shared" si="50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6">
        <f t="shared" si="49"/>
        <v>41949.25</v>
      </c>
      <c r="T777" s="6">
        <f t="shared" si="50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6">
        <f t="shared" si="49"/>
        <v>43650.208333333328</v>
      </c>
      <c r="T778" s="6">
        <f t="shared" si="50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6">
        <f t="shared" si="49"/>
        <v>40809.208333333336</v>
      </c>
      <c r="T779" s="6">
        <f t="shared" si="50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6">
        <f t="shared" si="49"/>
        <v>40768.208333333336</v>
      </c>
      <c r="T780" s="6">
        <f t="shared" si="50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6">
        <f t="shared" si="49"/>
        <v>42230.208333333328</v>
      </c>
      <c r="T781" s="6">
        <f t="shared" si="50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6">
        <f t="shared" si="49"/>
        <v>42573.208333333328</v>
      </c>
      <c r="T782" s="6">
        <f t="shared" si="50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6">
        <f t="shared" si="49"/>
        <v>40482.208333333336</v>
      </c>
      <c r="T783" s="6">
        <f t="shared" si="50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6">
        <f t="shared" si="49"/>
        <v>40603.25</v>
      </c>
      <c r="T784" s="6">
        <f t="shared" si="50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6">
        <f t="shared" si="49"/>
        <v>41625.25</v>
      </c>
      <c r="T785" s="6">
        <f t="shared" si="50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6">
        <f t="shared" si="49"/>
        <v>42435.25</v>
      </c>
      <c r="T786" s="6">
        <f t="shared" si="50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6">
        <f t="shared" si="49"/>
        <v>43582.208333333328</v>
      </c>
      <c r="T787" s="6">
        <f t="shared" si="50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6">
        <f t="shared" si="49"/>
        <v>43186.208333333328</v>
      </c>
      <c r="T788" s="6">
        <f t="shared" si="50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6">
        <f t="shared" si="49"/>
        <v>40684.208333333336</v>
      </c>
      <c r="T789" s="6">
        <f t="shared" si="50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6">
        <f t="shared" si="49"/>
        <v>41202.208333333336</v>
      </c>
      <c r="T790" s="6">
        <f t="shared" si="50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6">
        <f t="shared" si="49"/>
        <v>41786.208333333336</v>
      </c>
      <c r="T791" s="6">
        <f t="shared" si="50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6">
        <f t="shared" si="49"/>
        <v>40223.25</v>
      </c>
      <c r="T792" s="6">
        <f t="shared" si="50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6">
        <f t="shared" si="49"/>
        <v>42715.25</v>
      </c>
      <c r="T793" s="6">
        <f t="shared" si="50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6">
        <f t="shared" si="49"/>
        <v>41451.208333333336</v>
      </c>
      <c r="T794" s="6">
        <f t="shared" si="50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6">
        <f t="shared" si="49"/>
        <v>41450.208333333336</v>
      </c>
      <c r="T795" s="6">
        <f t="shared" si="50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6">
        <f t="shared" si="49"/>
        <v>43091.25</v>
      </c>
      <c r="T796" s="6">
        <f t="shared" si="50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6">
        <f t="shared" si="49"/>
        <v>42675.208333333328</v>
      </c>
      <c r="T797" s="6">
        <f t="shared" si="50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6">
        <f t="shared" si="49"/>
        <v>41859.208333333336</v>
      </c>
      <c r="T798" s="6">
        <f t="shared" si="50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6">
        <f t="shared" si="49"/>
        <v>43464.25</v>
      </c>
      <c r="T799" s="6">
        <f t="shared" si="50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6">
        <f t="shared" si="49"/>
        <v>41060.208333333336</v>
      </c>
      <c r="T800" s="6">
        <f t="shared" si="50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6">
        <f t="shared" si="49"/>
        <v>42399.25</v>
      </c>
      <c r="T801" s="6">
        <f t="shared" si="50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6">
        <f t="shared" si="49"/>
        <v>42167.208333333328</v>
      </c>
      <c r="T802" s="6">
        <f t="shared" si="50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6">
        <f t="shared" si="49"/>
        <v>43830.25</v>
      </c>
      <c r="T803" s="6">
        <f t="shared" si="50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6">
        <f t="shared" si="49"/>
        <v>43650.208333333328</v>
      </c>
      <c r="T804" s="6">
        <f t="shared" si="50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6">
        <f t="shared" si="49"/>
        <v>43492.25</v>
      </c>
      <c r="T805" s="6">
        <f t="shared" si="50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6">
        <f t="shared" si="49"/>
        <v>43102.25</v>
      </c>
      <c r="T806" s="6">
        <f t="shared" si="50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6">
        <f t="shared" si="49"/>
        <v>41958.25</v>
      </c>
      <c r="T807" s="6">
        <f t="shared" si="50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6">
        <f t="shared" si="49"/>
        <v>40973.25</v>
      </c>
      <c r="T808" s="6">
        <f t="shared" si="50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6">
        <f t="shared" si="49"/>
        <v>43753.208333333328</v>
      </c>
      <c r="T809" s="6">
        <f t="shared" si="50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6">
        <f t="shared" si="49"/>
        <v>42507.208333333328</v>
      </c>
      <c r="T810" s="6">
        <f t="shared" si="50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6">
        <f t="shared" si="49"/>
        <v>41135.208333333336</v>
      </c>
      <c r="T811" s="6">
        <f t="shared" si="50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6">
        <f t="shared" si="49"/>
        <v>43067.25</v>
      </c>
      <c r="T812" s="6">
        <f t="shared" si="50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6">
        <f t="shared" si="49"/>
        <v>42378.25</v>
      </c>
      <c r="T813" s="6">
        <f t="shared" si="50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6">
        <f t="shared" si="49"/>
        <v>43206.208333333328</v>
      </c>
      <c r="T814" s="6">
        <f t="shared" si="50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6">
        <f t="shared" si="49"/>
        <v>41148.208333333336</v>
      </c>
      <c r="T815" s="6">
        <f t="shared" si="50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6">
        <f t="shared" si="49"/>
        <v>42517.208333333328</v>
      </c>
      <c r="T816" s="6">
        <f t="shared" si="50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6">
        <f t="shared" si="49"/>
        <v>43068.25</v>
      </c>
      <c r="T817" s="6">
        <f t="shared" si="50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6">
        <f t="shared" si="49"/>
        <v>41680.25</v>
      </c>
      <c r="T818" s="6">
        <f t="shared" si="50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6">
        <f t="shared" si="49"/>
        <v>43589.208333333328</v>
      </c>
      <c r="T819" s="6">
        <f t="shared" si="50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6">
        <f t="shared" si="49"/>
        <v>43486.25</v>
      </c>
      <c r="T820" s="6">
        <f t="shared" si="50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6">
        <f t="shared" si="49"/>
        <v>41237.25</v>
      </c>
      <c r="T821" s="6">
        <f t="shared" si="50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6">
        <f t="shared" si="49"/>
        <v>43310.208333333328</v>
      </c>
      <c r="T822" s="6">
        <f t="shared" si="50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6">
        <f t="shared" si="49"/>
        <v>42794.25</v>
      </c>
      <c r="T823" s="6">
        <f t="shared" si="50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6">
        <f t="shared" si="49"/>
        <v>41698.25</v>
      </c>
      <c r="T824" s="6">
        <f t="shared" si="50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6">
        <f t="shared" si="49"/>
        <v>41892.208333333336</v>
      </c>
      <c r="T825" s="6">
        <f t="shared" si="50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6">
        <f t="shared" si="49"/>
        <v>40348.208333333336</v>
      </c>
      <c r="T826" s="6">
        <f t="shared" si="50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6">
        <f t="shared" si="49"/>
        <v>42941.208333333328</v>
      </c>
      <c r="T827" s="6">
        <f t="shared" si="50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6">
        <f t="shared" si="49"/>
        <v>40525.25</v>
      </c>
      <c r="T828" s="6">
        <f t="shared" si="50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6">
        <f t="shared" si="49"/>
        <v>40666.208333333336</v>
      </c>
      <c r="T829" s="6">
        <f t="shared" si="50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6">
        <f t="shared" si="49"/>
        <v>43340.208333333328</v>
      </c>
      <c r="T830" s="6">
        <f t="shared" si="50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6">
        <f t="shared" si="49"/>
        <v>42164.208333333328</v>
      </c>
      <c r="T831" s="6">
        <f t="shared" si="50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6">
        <f t="shared" si="49"/>
        <v>43103.25</v>
      </c>
      <c r="T832" s="6">
        <f t="shared" si="50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6">
        <f t="shared" si="49"/>
        <v>40994.208333333336</v>
      </c>
      <c r="T833" s="6">
        <f t="shared" si="50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6">
        <f t="shared" si="49"/>
        <v>42299.208333333328</v>
      </c>
      <c r="T834" s="6">
        <f t="shared" si="50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6">
        <f t="shared" ref="S835:S898" si="53">(((L835/60)/60)/24)+DATE(1970,1,1)</f>
        <v>40588.25</v>
      </c>
      <c r="T835" s="6">
        <f t="shared" ref="T835:T898" si="54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6">
        <f t="shared" si="53"/>
        <v>41448.208333333336</v>
      </c>
      <c r="T836" s="6">
        <f t="shared" si="54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6">
        <f t="shared" si="53"/>
        <v>42063.25</v>
      </c>
      <c r="T837" s="6">
        <f t="shared" si="54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6">
        <f t="shared" si="53"/>
        <v>40214.25</v>
      </c>
      <c r="T838" s="6">
        <f t="shared" si="54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6">
        <f t="shared" si="53"/>
        <v>40629.208333333336</v>
      </c>
      <c r="T839" s="6">
        <f t="shared" si="54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6">
        <f t="shared" si="53"/>
        <v>43370.208333333328</v>
      </c>
      <c r="T840" s="6">
        <f t="shared" si="54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6">
        <f t="shared" si="53"/>
        <v>41715.208333333336</v>
      </c>
      <c r="T841" s="6">
        <f t="shared" si="54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6">
        <f t="shared" si="53"/>
        <v>41836.208333333336</v>
      </c>
      <c r="T842" s="6">
        <f t="shared" si="54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6">
        <f t="shared" si="53"/>
        <v>42419.25</v>
      </c>
      <c r="T843" s="6">
        <f t="shared" si="54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6">
        <f t="shared" si="53"/>
        <v>43266.208333333328</v>
      </c>
      <c r="T844" s="6">
        <f t="shared" si="54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6">
        <f t="shared" si="53"/>
        <v>43338.208333333328</v>
      </c>
      <c r="T845" s="6">
        <f t="shared" si="54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6">
        <f t="shared" si="53"/>
        <v>40930.25</v>
      </c>
      <c r="T846" s="6">
        <f t="shared" si="54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6">
        <f t="shared" si="53"/>
        <v>43235.208333333328</v>
      </c>
      <c r="T847" s="6">
        <f t="shared" si="54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6">
        <f t="shared" si="53"/>
        <v>43302.208333333328</v>
      </c>
      <c r="T848" s="6">
        <f t="shared" si="54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6">
        <f t="shared" si="53"/>
        <v>43107.25</v>
      </c>
      <c r="T849" s="6">
        <f t="shared" si="54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6">
        <f t="shared" si="53"/>
        <v>40341.208333333336</v>
      </c>
      <c r="T850" s="6">
        <f t="shared" si="54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6">
        <f t="shared" si="53"/>
        <v>40948.25</v>
      </c>
      <c r="T851" s="6">
        <f t="shared" si="54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6">
        <f t="shared" si="53"/>
        <v>40866.25</v>
      </c>
      <c r="T852" s="6">
        <f t="shared" si="54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6">
        <f t="shared" si="53"/>
        <v>41031.208333333336</v>
      </c>
      <c r="T853" s="6">
        <f t="shared" si="54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6">
        <f t="shared" si="53"/>
        <v>40740.208333333336</v>
      </c>
      <c r="T854" s="6">
        <f t="shared" si="54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6">
        <f t="shared" si="53"/>
        <v>40714.208333333336</v>
      </c>
      <c r="T855" s="6">
        <f t="shared" si="54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6">
        <f t="shared" si="53"/>
        <v>43787.25</v>
      </c>
      <c r="T856" s="6">
        <f t="shared" si="54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6">
        <f t="shared" si="53"/>
        <v>40712.208333333336</v>
      </c>
      <c r="T857" s="6">
        <f t="shared" si="54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6">
        <f t="shared" si="53"/>
        <v>41023.208333333336</v>
      </c>
      <c r="T858" s="6">
        <f t="shared" si="54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6">
        <f t="shared" si="53"/>
        <v>40944.25</v>
      </c>
      <c r="T859" s="6">
        <f t="shared" si="54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6">
        <f t="shared" si="53"/>
        <v>43211.208333333328</v>
      </c>
      <c r="T860" s="6">
        <f t="shared" si="54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6">
        <f t="shared" si="53"/>
        <v>41334.25</v>
      </c>
      <c r="T861" s="6">
        <f t="shared" si="54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6">
        <f t="shared" si="53"/>
        <v>43515.25</v>
      </c>
      <c r="T862" s="6">
        <f t="shared" si="54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6">
        <f t="shared" si="53"/>
        <v>40258.208333333336</v>
      </c>
      <c r="T863" s="6">
        <f t="shared" si="54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6">
        <f t="shared" si="53"/>
        <v>40756.208333333336</v>
      </c>
      <c r="T864" s="6">
        <f t="shared" si="54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6">
        <f t="shared" si="53"/>
        <v>42172.208333333328</v>
      </c>
      <c r="T865" s="6">
        <f t="shared" si="54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6">
        <f t="shared" si="53"/>
        <v>42601.208333333328</v>
      </c>
      <c r="T866" s="6">
        <f t="shared" si="54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6">
        <f t="shared" si="53"/>
        <v>41897.208333333336</v>
      </c>
      <c r="T867" s="6">
        <f t="shared" si="54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6">
        <f t="shared" si="53"/>
        <v>40671.208333333336</v>
      </c>
      <c r="T868" s="6">
        <f t="shared" si="54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6">
        <f t="shared" si="53"/>
        <v>43382.208333333328</v>
      </c>
      <c r="T869" s="6">
        <f t="shared" si="54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6">
        <f t="shared" si="53"/>
        <v>41559.208333333336</v>
      </c>
      <c r="T870" s="6">
        <f t="shared" si="54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6">
        <f t="shared" si="53"/>
        <v>40350.208333333336</v>
      </c>
      <c r="T871" s="6">
        <f t="shared" si="54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6">
        <f t="shared" si="53"/>
        <v>42240.208333333328</v>
      </c>
      <c r="T872" s="6">
        <f t="shared" si="54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6">
        <f t="shared" si="53"/>
        <v>43040.208333333328</v>
      </c>
      <c r="T873" s="6">
        <f t="shared" si="54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6">
        <f t="shared" si="53"/>
        <v>43346.208333333328</v>
      </c>
      <c r="T874" s="6">
        <f t="shared" si="54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6">
        <f t="shared" si="53"/>
        <v>41647.25</v>
      </c>
      <c r="T875" s="6">
        <f t="shared" si="54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6">
        <f t="shared" si="53"/>
        <v>40291.208333333336</v>
      </c>
      <c r="T876" s="6">
        <f t="shared" si="54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6">
        <f t="shared" si="53"/>
        <v>40556.25</v>
      </c>
      <c r="T877" s="6">
        <f t="shared" si="54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6">
        <f t="shared" si="53"/>
        <v>43624.208333333328</v>
      </c>
      <c r="T878" s="6">
        <f t="shared" si="54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6">
        <f t="shared" si="53"/>
        <v>42577.208333333328</v>
      </c>
      <c r="T879" s="6">
        <f t="shared" si="54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6">
        <f t="shared" si="53"/>
        <v>43845.25</v>
      </c>
      <c r="T880" s="6">
        <f t="shared" si="54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6">
        <f t="shared" si="53"/>
        <v>42788.25</v>
      </c>
      <c r="T881" s="6">
        <f t="shared" si="54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6">
        <f t="shared" si="53"/>
        <v>43667.208333333328</v>
      </c>
      <c r="T882" s="6">
        <f t="shared" si="54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6">
        <f t="shared" si="53"/>
        <v>42194.208333333328</v>
      </c>
      <c r="T883" s="6">
        <f t="shared" si="54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6">
        <f t="shared" si="53"/>
        <v>42025.25</v>
      </c>
      <c r="T884" s="6">
        <f t="shared" si="54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6">
        <f t="shared" si="53"/>
        <v>40323.208333333336</v>
      </c>
      <c r="T885" s="6">
        <f t="shared" si="54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6">
        <f t="shared" si="53"/>
        <v>41763.208333333336</v>
      </c>
      <c r="T886" s="6">
        <f t="shared" si="54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6">
        <f t="shared" si="53"/>
        <v>40335.208333333336</v>
      </c>
      <c r="T887" s="6">
        <f t="shared" si="54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6">
        <f t="shared" si="53"/>
        <v>40416.208333333336</v>
      </c>
      <c r="T888" s="6">
        <f t="shared" si="54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6">
        <f t="shared" si="53"/>
        <v>42202.208333333328</v>
      </c>
      <c r="T889" s="6">
        <f t="shared" si="54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6">
        <f t="shared" si="53"/>
        <v>42836.208333333328</v>
      </c>
      <c r="T890" s="6">
        <f t="shared" si="54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6">
        <f t="shared" si="53"/>
        <v>41710.208333333336</v>
      </c>
      <c r="T891" s="6">
        <f t="shared" si="54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6">
        <f t="shared" si="53"/>
        <v>43640.208333333328</v>
      </c>
      <c r="T892" s="6">
        <f t="shared" si="54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6">
        <f t="shared" si="53"/>
        <v>40880.25</v>
      </c>
      <c r="T893" s="6">
        <f t="shared" si="54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6">
        <f t="shared" si="53"/>
        <v>40319.208333333336</v>
      </c>
      <c r="T894" s="6">
        <f t="shared" si="54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6">
        <f t="shared" si="53"/>
        <v>42170.208333333328</v>
      </c>
      <c r="T895" s="6">
        <f t="shared" si="54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6">
        <f t="shared" si="53"/>
        <v>41466.208333333336</v>
      </c>
      <c r="T896" s="6">
        <f t="shared" si="54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6">
        <f t="shared" si="53"/>
        <v>43134.25</v>
      </c>
      <c r="T897" s="6">
        <f t="shared" si="54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6">
        <f t="shared" si="53"/>
        <v>40738.208333333336</v>
      </c>
      <c r="T898" s="6">
        <f t="shared" si="54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6">
        <f t="shared" ref="S899:S962" si="57">(((L899/60)/60)/24)+DATE(1970,1,1)</f>
        <v>43583.208333333328</v>
      </c>
      <c r="T899" s="6">
        <f t="shared" ref="T899:T962" si="58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6">
        <f t="shared" si="57"/>
        <v>43815.25</v>
      </c>
      <c r="T900" s="6">
        <f t="shared" si="5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6">
        <f t="shared" si="57"/>
        <v>41554.208333333336</v>
      </c>
      <c r="T901" s="6">
        <f t="shared" si="5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6">
        <f t="shared" si="57"/>
        <v>41901.208333333336</v>
      </c>
      <c r="T902" s="6">
        <f t="shared" si="5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6">
        <f t="shared" si="57"/>
        <v>43298.208333333328</v>
      </c>
      <c r="T903" s="6">
        <f t="shared" si="5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6">
        <f t="shared" si="57"/>
        <v>42399.25</v>
      </c>
      <c r="T904" s="6">
        <f t="shared" si="5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6">
        <f t="shared" si="57"/>
        <v>41034.208333333336</v>
      </c>
      <c r="T905" s="6">
        <f t="shared" si="5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6">
        <f t="shared" si="57"/>
        <v>41186.208333333336</v>
      </c>
      <c r="T906" s="6">
        <f t="shared" si="5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6">
        <f t="shared" si="57"/>
        <v>41536.208333333336</v>
      </c>
      <c r="T907" s="6">
        <f t="shared" si="5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6">
        <f t="shared" si="57"/>
        <v>42868.208333333328</v>
      </c>
      <c r="T908" s="6">
        <f t="shared" si="5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6">
        <f t="shared" si="57"/>
        <v>40660.208333333336</v>
      </c>
      <c r="T909" s="6">
        <f t="shared" si="5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6">
        <f t="shared" si="57"/>
        <v>41031.208333333336</v>
      </c>
      <c r="T910" s="6">
        <f t="shared" si="5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6">
        <f t="shared" si="57"/>
        <v>43255.208333333328</v>
      </c>
      <c r="T911" s="6">
        <f t="shared" si="5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6">
        <f t="shared" si="57"/>
        <v>42026.25</v>
      </c>
      <c r="T912" s="6">
        <f t="shared" si="5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6">
        <f t="shared" si="57"/>
        <v>43717.208333333328</v>
      </c>
      <c r="T913" s="6">
        <f t="shared" si="5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6">
        <f t="shared" si="57"/>
        <v>41157.208333333336</v>
      </c>
      <c r="T914" s="6">
        <f t="shared" si="5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6">
        <f t="shared" si="57"/>
        <v>43597.208333333328</v>
      </c>
      <c r="T915" s="6">
        <f t="shared" si="5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6">
        <f t="shared" si="57"/>
        <v>41490.208333333336</v>
      </c>
      <c r="T916" s="6">
        <f t="shared" si="5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6">
        <f t="shared" si="57"/>
        <v>42976.208333333328</v>
      </c>
      <c r="T917" s="6">
        <f t="shared" si="5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6">
        <f t="shared" si="57"/>
        <v>41991.25</v>
      </c>
      <c r="T918" s="6">
        <f t="shared" si="5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6">
        <f t="shared" si="57"/>
        <v>40722.208333333336</v>
      </c>
      <c r="T919" s="6">
        <f t="shared" si="5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6">
        <f t="shared" si="57"/>
        <v>41117.208333333336</v>
      </c>
      <c r="T920" s="6">
        <f t="shared" si="5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6">
        <f t="shared" si="57"/>
        <v>43022.208333333328</v>
      </c>
      <c r="T921" s="6">
        <f t="shared" si="5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6">
        <f t="shared" si="57"/>
        <v>43503.25</v>
      </c>
      <c r="T922" s="6">
        <f t="shared" si="5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6">
        <f t="shared" si="57"/>
        <v>40951.25</v>
      </c>
      <c r="T923" s="6">
        <f t="shared" si="5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6">
        <f t="shared" si="57"/>
        <v>43443.25</v>
      </c>
      <c r="T924" s="6">
        <f t="shared" si="5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6">
        <f t="shared" si="57"/>
        <v>40373.208333333336</v>
      </c>
      <c r="T925" s="6">
        <f t="shared" si="5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6">
        <f t="shared" si="57"/>
        <v>43769.208333333328</v>
      </c>
      <c r="T926" s="6">
        <f t="shared" si="5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6">
        <f t="shared" si="57"/>
        <v>43000.208333333328</v>
      </c>
      <c r="T927" s="6">
        <f t="shared" si="5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6">
        <f t="shared" si="57"/>
        <v>42502.208333333328</v>
      </c>
      <c r="T928" s="6">
        <f t="shared" si="5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6">
        <f t="shared" si="57"/>
        <v>41102.208333333336</v>
      </c>
      <c r="T929" s="6">
        <f t="shared" si="5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6">
        <f t="shared" si="57"/>
        <v>41637.25</v>
      </c>
      <c r="T930" s="6">
        <f t="shared" si="5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6">
        <f t="shared" si="57"/>
        <v>42858.208333333328</v>
      </c>
      <c r="T931" s="6">
        <f t="shared" si="5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6">
        <f t="shared" si="57"/>
        <v>42060.25</v>
      </c>
      <c r="T932" s="6">
        <f t="shared" si="5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6">
        <f t="shared" si="57"/>
        <v>41818.208333333336</v>
      </c>
      <c r="T933" s="6">
        <f t="shared" si="5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6">
        <f t="shared" si="57"/>
        <v>41709.208333333336</v>
      </c>
      <c r="T934" s="6">
        <f t="shared" si="5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6">
        <f t="shared" si="57"/>
        <v>41372.208333333336</v>
      </c>
      <c r="T935" s="6">
        <f t="shared" si="5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6">
        <f t="shared" si="57"/>
        <v>42422.25</v>
      </c>
      <c r="T936" s="6">
        <f t="shared" si="5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6">
        <f t="shared" si="57"/>
        <v>42209.208333333328</v>
      </c>
      <c r="T937" s="6">
        <f t="shared" si="5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6">
        <f t="shared" si="57"/>
        <v>43668.208333333328</v>
      </c>
      <c r="T938" s="6">
        <f t="shared" si="5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6">
        <f t="shared" si="57"/>
        <v>42334.25</v>
      </c>
      <c r="T939" s="6">
        <f t="shared" si="5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6">
        <f t="shared" si="57"/>
        <v>43263.208333333328</v>
      </c>
      <c r="T940" s="6">
        <f t="shared" si="5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6">
        <f t="shared" si="57"/>
        <v>40670.208333333336</v>
      </c>
      <c r="T941" s="6">
        <f t="shared" si="5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6">
        <f t="shared" si="57"/>
        <v>41244.25</v>
      </c>
      <c r="T942" s="6">
        <f t="shared" si="5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6">
        <f t="shared" si="57"/>
        <v>40552.25</v>
      </c>
      <c r="T943" s="6">
        <f t="shared" si="5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6">
        <f t="shared" si="57"/>
        <v>40568.25</v>
      </c>
      <c r="T944" s="6">
        <f t="shared" si="5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6">
        <f t="shared" si="57"/>
        <v>41906.208333333336</v>
      </c>
      <c r="T945" s="6">
        <f t="shared" si="5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6">
        <f t="shared" si="57"/>
        <v>42776.25</v>
      </c>
      <c r="T946" s="6">
        <f t="shared" si="5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6">
        <f t="shared" si="57"/>
        <v>41004.208333333336</v>
      </c>
      <c r="T947" s="6">
        <f t="shared" si="5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6">
        <f t="shared" si="57"/>
        <v>40710.208333333336</v>
      </c>
      <c r="T948" s="6">
        <f t="shared" si="5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6">
        <f t="shared" si="57"/>
        <v>41908.208333333336</v>
      </c>
      <c r="T949" s="6">
        <f t="shared" si="5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6">
        <f t="shared" si="57"/>
        <v>41985.25</v>
      </c>
      <c r="T950" s="6">
        <f t="shared" si="5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6">
        <f t="shared" si="57"/>
        <v>42112.208333333328</v>
      </c>
      <c r="T951" s="6">
        <f t="shared" si="5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6">
        <f t="shared" si="57"/>
        <v>43571.208333333328</v>
      </c>
      <c r="T952" s="6">
        <f t="shared" si="5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6">
        <f t="shared" si="57"/>
        <v>42730.25</v>
      </c>
      <c r="T953" s="6">
        <f t="shared" si="5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6">
        <f t="shared" si="57"/>
        <v>42591.208333333328</v>
      </c>
      <c r="T954" s="6">
        <f t="shared" si="5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6">
        <f t="shared" si="57"/>
        <v>42358.25</v>
      </c>
      <c r="T955" s="6">
        <f t="shared" si="5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6">
        <f t="shared" si="57"/>
        <v>41174.208333333336</v>
      </c>
      <c r="T956" s="6">
        <f t="shared" si="5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6">
        <f t="shared" si="57"/>
        <v>41238.25</v>
      </c>
      <c r="T957" s="6">
        <f t="shared" si="5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6">
        <f t="shared" si="57"/>
        <v>42360.25</v>
      </c>
      <c r="T958" s="6">
        <f t="shared" si="5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6">
        <f t="shared" si="57"/>
        <v>40955.25</v>
      </c>
      <c r="T959" s="6">
        <f t="shared" si="5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6">
        <f t="shared" si="57"/>
        <v>40350.208333333336</v>
      </c>
      <c r="T960" s="6">
        <f t="shared" si="5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6">
        <f t="shared" si="57"/>
        <v>40357.208333333336</v>
      </c>
      <c r="T961" s="6">
        <f t="shared" si="5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6">
        <f t="shared" si="57"/>
        <v>42408.25</v>
      </c>
      <c r="T962" s="6">
        <f t="shared" si="58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6">
        <f t="shared" ref="S963:S1001" si="61">(((L963/60)/60)/24)+DATE(1970,1,1)</f>
        <v>40591.25</v>
      </c>
      <c r="T963" s="6">
        <f t="shared" ref="T963:T1001" si="62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6">
        <f t="shared" si="61"/>
        <v>41592.25</v>
      </c>
      <c r="T964" s="6">
        <f t="shared" si="6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6">
        <f t="shared" si="61"/>
        <v>40607.25</v>
      </c>
      <c r="T965" s="6">
        <f t="shared" si="6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6">
        <f t="shared" si="61"/>
        <v>42135.208333333328</v>
      </c>
      <c r="T966" s="6">
        <f t="shared" si="6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6">
        <f t="shared" si="61"/>
        <v>40203.25</v>
      </c>
      <c r="T967" s="6">
        <f t="shared" si="6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6">
        <f t="shared" si="61"/>
        <v>42901.208333333328</v>
      </c>
      <c r="T968" s="6">
        <f t="shared" si="6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6">
        <f t="shared" si="61"/>
        <v>41005.208333333336</v>
      </c>
      <c r="T969" s="6">
        <f t="shared" si="6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6">
        <f t="shared" si="61"/>
        <v>40544.25</v>
      </c>
      <c r="T970" s="6">
        <f t="shared" si="6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6">
        <f t="shared" si="61"/>
        <v>43821.25</v>
      </c>
      <c r="T971" s="6">
        <f t="shared" si="6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6">
        <f t="shared" si="61"/>
        <v>40672.208333333336</v>
      </c>
      <c r="T972" s="6">
        <f t="shared" si="6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6">
        <f t="shared" si="61"/>
        <v>41555.208333333336</v>
      </c>
      <c r="T973" s="6">
        <f t="shared" si="6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6">
        <f t="shared" si="61"/>
        <v>41792.208333333336</v>
      </c>
      <c r="T974" s="6">
        <f t="shared" si="6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6">
        <f t="shared" si="61"/>
        <v>40522.25</v>
      </c>
      <c r="T975" s="6">
        <f t="shared" si="6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6">
        <f t="shared" si="61"/>
        <v>41412.208333333336</v>
      </c>
      <c r="T976" s="6">
        <f t="shared" si="6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6">
        <f t="shared" si="61"/>
        <v>42337.25</v>
      </c>
      <c r="T977" s="6">
        <f t="shared" si="6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6">
        <f t="shared" si="61"/>
        <v>40571.25</v>
      </c>
      <c r="T978" s="6">
        <f t="shared" si="6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6">
        <f t="shared" si="61"/>
        <v>43138.25</v>
      </c>
      <c r="T979" s="6">
        <f t="shared" si="6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6">
        <f t="shared" si="61"/>
        <v>42686.25</v>
      </c>
      <c r="T980" s="6">
        <f t="shared" si="6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6">
        <f t="shared" si="61"/>
        <v>42078.208333333328</v>
      </c>
      <c r="T981" s="6">
        <f t="shared" si="6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6">
        <f t="shared" si="61"/>
        <v>42307.208333333328</v>
      </c>
      <c r="T982" s="6">
        <f t="shared" si="6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6">
        <f t="shared" si="61"/>
        <v>43094.25</v>
      </c>
      <c r="T983" s="6">
        <f t="shared" si="6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6">
        <f t="shared" si="61"/>
        <v>40743.208333333336</v>
      </c>
      <c r="T984" s="6">
        <f t="shared" si="6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6">
        <f t="shared" si="61"/>
        <v>43681.208333333328</v>
      </c>
      <c r="T985" s="6">
        <f t="shared" si="6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6">
        <f t="shared" si="61"/>
        <v>43716.208333333328</v>
      </c>
      <c r="T986" s="6">
        <f t="shared" si="6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6">
        <f t="shared" si="61"/>
        <v>41614.25</v>
      </c>
      <c r="T987" s="6">
        <f t="shared" si="6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6">
        <f t="shared" si="61"/>
        <v>40638.208333333336</v>
      </c>
      <c r="T988" s="6">
        <f t="shared" si="6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6">
        <f t="shared" si="61"/>
        <v>42852.208333333328</v>
      </c>
      <c r="T989" s="6">
        <f t="shared" si="6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6">
        <f t="shared" si="61"/>
        <v>42686.25</v>
      </c>
      <c r="T990" s="6">
        <f t="shared" si="6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6">
        <f t="shared" si="61"/>
        <v>43571.208333333328</v>
      </c>
      <c r="T991" s="6">
        <f t="shared" si="6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6">
        <f t="shared" si="61"/>
        <v>42432.25</v>
      </c>
      <c r="T992" s="6">
        <f t="shared" si="6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6">
        <f t="shared" si="61"/>
        <v>41907.208333333336</v>
      </c>
      <c r="T993" s="6">
        <f t="shared" si="6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6">
        <f t="shared" si="61"/>
        <v>43227.208333333328</v>
      </c>
      <c r="T994" s="6">
        <f t="shared" si="6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6">
        <f t="shared" si="61"/>
        <v>42362.25</v>
      </c>
      <c r="T995" s="6">
        <f t="shared" si="6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6">
        <f t="shared" si="61"/>
        <v>41929.208333333336</v>
      </c>
      <c r="T996" s="6">
        <f t="shared" si="6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6">
        <f t="shared" si="61"/>
        <v>43408.208333333328</v>
      </c>
      <c r="T997" s="6">
        <f t="shared" si="6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6">
        <f t="shared" si="61"/>
        <v>41276.25</v>
      </c>
      <c r="T998" s="6">
        <f t="shared" si="6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6">
        <f t="shared" si="61"/>
        <v>41659.25</v>
      </c>
      <c r="T999" s="6">
        <f t="shared" si="6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6">
        <f t="shared" si="61"/>
        <v>40220.25</v>
      </c>
      <c r="T1000" s="6">
        <f t="shared" si="6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6">
        <f t="shared" si="61"/>
        <v>42550.208333333328</v>
      </c>
      <c r="T1001" s="6">
        <f t="shared" si="62"/>
        <v>42557.208333333328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successful">
      <formula>NOT(ISERROR(SEARCH("successful",G1)))</formula>
    </cfRule>
    <cfRule type="containsText" dxfId="8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CE84-2BCE-443B-B6FF-D481E948FE9D}">
  <dimension ref="C3:J16"/>
  <sheetViews>
    <sheetView workbookViewId="0">
      <selection activeCell="F31" sqref="F31"/>
    </sheetView>
  </sheetViews>
  <sheetFormatPr defaultRowHeight="15.5" x14ac:dyDescent="0.35"/>
  <cols>
    <col min="2" max="2" width="8" customWidth="1"/>
    <col min="3" max="4" width="8.6640625" hidden="1" customWidth="1"/>
    <col min="5" max="5" width="16.5" bestFit="1" customWidth="1"/>
    <col min="6" max="6" width="15.33203125" bestFit="1" customWidth="1"/>
    <col min="7" max="7" width="5.58203125" bestFit="1" customWidth="1"/>
    <col min="8" max="8" width="3.83203125" bestFit="1" customWidth="1"/>
    <col min="9" max="9" width="9.25" bestFit="1" customWidth="1"/>
    <col min="10" max="10" width="11" bestFit="1" customWidth="1"/>
    <col min="11" max="11" width="10.5" customWidth="1"/>
  </cols>
  <sheetData>
    <row r="3" spans="5:10" x14ac:dyDescent="0.35">
      <c r="E3" s="4" t="s">
        <v>6</v>
      </c>
      <c r="F3" t="s">
        <v>2103</v>
      </c>
    </row>
    <row r="5" spans="5:10" x14ac:dyDescent="0.35">
      <c r="E5" s="4" t="s">
        <v>2069</v>
      </c>
      <c r="F5" s="4" t="s">
        <v>2068</v>
      </c>
    </row>
    <row r="6" spans="5:10" x14ac:dyDescent="0.35">
      <c r="E6" s="4" t="s">
        <v>2066</v>
      </c>
      <c r="F6" t="s">
        <v>74</v>
      </c>
      <c r="G6" t="s">
        <v>14</v>
      </c>
      <c r="H6" t="s">
        <v>47</v>
      </c>
      <c r="I6" t="s">
        <v>20</v>
      </c>
      <c r="J6" t="s">
        <v>2067</v>
      </c>
    </row>
    <row r="7" spans="5:10" x14ac:dyDescent="0.35">
      <c r="E7" s="5" t="s">
        <v>2041</v>
      </c>
      <c r="F7">
        <v>11</v>
      </c>
      <c r="G7">
        <v>60</v>
      </c>
      <c r="H7">
        <v>5</v>
      </c>
      <c r="I7">
        <v>102</v>
      </c>
      <c r="J7">
        <v>178</v>
      </c>
    </row>
    <row r="8" spans="5:10" x14ac:dyDescent="0.35">
      <c r="E8" s="5" t="s">
        <v>2033</v>
      </c>
      <c r="F8">
        <v>4</v>
      </c>
      <c r="G8">
        <v>20</v>
      </c>
      <c r="I8">
        <v>22</v>
      </c>
      <c r="J8">
        <v>46</v>
      </c>
    </row>
    <row r="9" spans="5:10" x14ac:dyDescent="0.35">
      <c r="E9" s="5" t="s">
        <v>2050</v>
      </c>
      <c r="F9">
        <v>1</v>
      </c>
      <c r="G9">
        <v>23</v>
      </c>
      <c r="H9">
        <v>3</v>
      </c>
      <c r="I9">
        <v>21</v>
      </c>
      <c r="J9">
        <v>48</v>
      </c>
    </row>
    <row r="10" spans="5:10" x14ac:dyDescent="0.35">
      <c r="E10" s="5" t="s">
        <v>2064</v>
      </c>
      <c r="I10">
        <v>4</v>
      </c>
      <c r="J10">
        <v>4</v>
      </c>
    </row>
    <row r="11" spans="5:10" x14ac:dyDescent="0.35">
      <c r="E11" s="5" t="s">
        <v>2035</v>
      </c>
      <c r="F11">
        <v>10</v>
      </c>
      <c r="G11">
        <v>66</v>
      </c>
      <c r="I11">
        <v>99</v>
      </c>
      <c r="J11">
        <v>175</v>
      </c>
    </row>
    <row r="12" spans="5:10" x14ac:dyDescent="0.35">
      <c r="E12" s="5" t="s">
        <v>2054</v>
      </c>
      <c r="F12">
        <v>4</v>
      </c>
      <c r="G12">
        <v>11</v>
      </c>
      <c r="H12">
        <v>1</v>
      </c>
      <c r="I12">
        <v>26</v>
      </c>
      <c r="J12">
        <v>42</v>
      </c>
    </row>
    <row r="13" spans="5:10" x14ac:dyDescent="0.35">
      <c r="E13" s="5" t="s">
        <v>2047</v>
      </c>
      <c r="F13">
        <v>2</v>
      </c>
      <c r="G13">
        <v>24</v>
      </c>
      <c r="H13">
        <v>1</v>
      </c>
      <c r="I13">
        <v>40</v>
      </c>
      <c r="J13">
        <v>67</v>
      </c>
    </row>
    <row r="14" spans="5:10" x14ac:dyDescent="0.35">
      <c r="E14" s="5" t="s">
        <v>2037</v>
      </c>
      <c r="F14">
        <v>2</v>
      </c>
      <c r="G14">
        <v>28</v>
      </c>
      <c r="H14">
        <v>2</v>
      </c>
      <c r="I14">
        <v>64</v>
      </c>
      <c r="J14">
        <v>96</v>
      </c>
    </row>
    <row r="15" spans="5:10" x14ac:dyDescent="0.35">
      <c r="E15" s="5" t="s">
        <v>2039</v>
      </c>
      <c r="F15">
        <v>23</v>
      </c>
      <c r="G15">
        <v>132</v>
      </c>
      <c r="H15">
        <v>2</v>
      </c>
      <c r="I15">
        <v>187</v>
      </c>
      <c r="J15">
        <v>344</v>
      </c>
    </row>
    <row r="16" spans="5:10" x14ac:dyDescent="0.35">
      <c r="E16" s="5" t="s">
        <v>2067</v>
      </c>
      <c r="F16">
        <v>57</v>
      </c>
      <c r="G16">
        <v>364</v>
      </c>
      <c r="H16">
        <v>14</v>
      </c>
      <c r="I16">
        <v>565</v>
      </c>
      <c r="J16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C4CF-4E8B-462F-9A64-C6C01430524D}">
  <dimension ref="B1:G30"/>
  <sheetViews>
    <sheetView topLeftCell="A13" workbookViewId="0">
      <selection activeCell="M31" sqref="M31"/>
    </sheetView>
  </sheetViews>
  <sheetFormatPr defaultRowHeight="15.5" x14ac:dyDescent="0.35"/>
  <cols>
    <col min="2" max="2" width="16.9140625" bestFit="1" customWidth="1"/>
    <col min="3" max="3" width="15.33203125" bestFit="1" customWidth="1"/>
    <col min="4" max="4" width="5.58203125" bestFit="1" customWidth="1"/>
    <col min="5" max="5" width="3.83203125" bestFit="1" customWidth="1"/>
    <col min="6" max="6" width="9.25" bestFit="1" customWidth="1"/>
    <col min="7" max="8" width="11" bestFit="1" customWidth="1"/>
  </cols>
  <sheetData>
    <row r="1" spans="2:7" x14ac:dyDescent="0.35">
      <c r="B1" s="4" t="s">
        <v>6</v>
      </c>
      <c r="C1" t="s">
        <v>2103</v>
      </c>
    </row>
    <row r="2" spans="2:7" x14ac:dyDescent="0.35">
      <c r="B2" s="4" t="s">
        <v>2031</v>
      </c>
      <c r="C2" t="s">
        <v>2103</v>
      </c>
    </row>
    <row r="4" spans="2:7" x14ac:dyDescent="0.35">
      <c r="B4" s="4" t="s">
        <v>2069</v>
      </c>
      <c r="C4" s="4" t="s">
        <v>2068</v>
      </c>
    </row>
    <row r="5" spans="2:7" x14ac:dyDescent="0.35">
      <c r="B5" s="4" t="s">
        <v>2066</v>
      </c>
      <c r="C5" t="s">
        <v>74</v>
      </c>
      <c r="D5" t="s">
        <v>14</v>
      </c>
      <c r="E5" t="s">
        <v>47</v>
      </c>
      <c r="F5" t="s">
        <v>20</v>
      </c>
      <c r="G5" t="s">
        <v>2067</v>
      </c>
    </row>
    <row r="6" spans="2:7" x14ac:dyDescent="0.35">
      <c r="B6" s="5" t="s">
        <v>2049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35">
      <c r="B7" s="5" t="s">
        <v>2065</v>
      </c>
      <c r="F7">
        <v>4</v>
      </c>
      <c r="G7">
        <v>4</v>
      </c>
    </row>
    <row r="8" spans="2:7" x14ac:dyDescent="0.35">
      <c r="B8" s="5" t="s">
        <v>2042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35">
      <c r="B9" s="5" t="s">
        <v>2044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35">
      <c r="B10" s="5" t="s">
        <v>2043</v>
      </c>
      <c r="D10">
        <v>8</v>
      </c>
      <c r="F10">
        <v>10</v>
      </c>
      <c r="G10">
        <v>18</v>
      </c>
    </row>
    <row r="11" spans="2:7" x14ac:dyDescent="0.35">
      <c r="B11" s="5" t="s">
        <v>2053</v>
      </c>
      <c r="C11">
        <v>1</v>
      </c>
      <c r="D11">
        <v>7</v>
      </c>
      <c r="F11">
        <v>9</v>
      </c>
      <c r="G11">
        <v>17</v>
      </c>
    </row>
    <row r="12" spans="2:7" x14ac:dyDescent="0.35">
      <c r="B12" s="5" t="s">
        <v>2034</v>
      </c>
      <c r="C12">
        <v>4</v>
      </c>
      <c r="D12">
        <v>20</v>
      </c>
      <c r="F12">
        <v>22</v>
      </c>
      <c r="G12">
        <v>46</v>
      </c>
    </row>
    <row r="13" spans="2:7" x14ac:dyDescent="0.35">
      <c r="B13" s="5" t="s">
        <v>2045</v>
      </c>
      <c r="C13">
        <v>3</v>
      </c>
      <c r="D13">
        <v>19</v>
      </c>
      <c r="F13">
        <v>23</v>
      </c>
      <c r="G13">
        <v>45</v>
      </c>
    </row>
    <row r="14" spans="2:7" x14ac:dyDescent="0.35">
      <c r="B14" s="5" t="s">
        <v>2058</v>
      </c>
      <c r="C14">
        <v>1</v>
      </c>
      <c r="D14">
        <v>6</v>
      </c>
      <c r="F14">
        <v>10</v>
      </c>
      <c r="G14">
        <v>17</v>
      </c>
    </row>
    <row r="15" spans="2:7" x14ac:dyDescent="0.35">
      <c r="B15" s="5" t="s">
        <v>2057</v>
      </c>
      <c r="D15">
        <v>3</v>
      </c>
      <c r="F15">
        <v>4</v>
      </c>
      <c r="G15">
        <v>7</v>
      </c>
    </row>
    <row r="16" spans="2:7" x14ac:dyDescent="0.35">
      <c r="B16" s="5" t="s">
        <v>2061</v>
      </c>
      <c r="D16">
        <v>8</v>
      </c>
      <c r="E16">
        <v>1</v>
      </c>
      <c r="F16">
        <v>4</v>
      </c>
      <c r="G16">
        <v>13</v>
      </c>
    </row>
    <row r="17" spans="2:7" x14ac:dyDescent="0.35">
      <c r="B17" s="5" t="s">
        <v>2048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35">
      <c r="B18" s="5" t="s">
        <v>2055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35">
      <c r="B19" s="5" t="s">
        <v>2040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35">
      <c r="B20" s="5" t="s">
        <v>2056</v>
      </c>
      <c r="D20">
        <v>4</v>
      </c>
      <c r="F20">
        <v>4</v>
      </c>
      <c r="G20">
        <v>8</v>
      </c>
    </row>
    <row r="21" spans="2:7" x14ac:dyDescent="0.35">
      <c r="B21" s="5" t="s">
        <v>2036</v>
      </c>
      <c r="C21">
        <v>6</v>
      </c>
      <c r="D21">
        <v>30</v>
      </c>
      <c r="F21">
        <v>49</v>
      </c>
      <c r="G21">
        <v>85</v>
      </c>
    </row>
    <row r="22" spans="2:7" x14ac:dyDescent="0.35">
      <c r="B22" s="5" t="s">
        <v>2063</v>
      </c>
      <c r="D22">
        <v>9</v>
      </c>
      <c r="F22">
        <v>5</v>
      </c>
      <c r="G22">
        <v>14</v>
      </c>
    </row>
    <row r="23" spans="2:7" x14ac:dyDescent="0.35">
      <c r="B23" s="5" t="s">
        <v>2052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35">
      <c r="B24" s="5" t="s">
        <v>2060</v>
      </c>
      <c r="C24">
        <v>3</v>
      </c>
      <c r="D24">
        <v>3</v>
      </c>
      <c r="F24">
        <v>11</v>
      </c>
      <c r="G24">
        <v>17</v>
      </c>
    </row>
    <row r="25" spans="2:7" x14ac:dyDescent="0.35">
      <c r="B25" s="5" t="s">
        <v>2059</v>
      </c>
      <c r="D25">
        <v>7</v>
      </c>
      <c r="F25">
        <v>14</v>
      </c>
      <c r="G25">
        <v>21</v>
      </c>
    </row>
    <row r="26" spans="2:7" x14ac:dyDescent="0.35">
      <c r="B26" s="5" t="s">
        <v>2051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35">
      <c r="B27" s="5" t="s">
        <v>2046</v>
      </c>
      <c r="D27">
        <v>16</v>
      </c>
      <c r="E27">
        <v>1</v>
      </c>
      <c r="F27">
        <v>28</v>
      </c>
      <c r="G27">
        <v>45</v>
      </c>
    </row>
    <row r="28" spans="2:7" x14ac:dyDescent="0.35">
      <c r="B28" s="5" t="s">
        <v>2038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35">
      <c r="B29" s="5" t="s">
        <v>2062</v>
      </c>
      <c r="F29">
        <v>3</v>
      </c>
      <c r="G29">
        <v>3</v>
      </c>
    </row>
    <row r="30" spans="2:7" x14ac:dyDescent="0.35">
      <c r="B30" s="5" t="s">
        <v>2067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D87A-E98F-4EDA-8ABA-9DF4F81B1708}">
  <dimension ref="C1:H18"/>
  <sheetViews>
    <sheetView workbookViewId="0">
      <selection activeCell="D27" sqref="D27"/>
    </sheetView>
  </sheetViews>
  <sheetFormatPr defaultRowHeight="15.5" x14ac:dyDescent="0.35"/>
  <cols>
    <col min="3" max="3" width="28.08203125" bestFit="1" customWidth="1"/>
    <col min="4" max="4" width="15.33203125" bestFit="1" customWidth="1"/>
    <col min="5" max="5" width="5.58203125" bestFit="1" customWidth="1"/>
    <col min="6" max="6" width="3.83203125" bestFit="1" customWidth="1"/>
    <col min="7" max="7" width="9.25" bestFit="1" customWidth="1"/>
    <col min="8" max="9" width="11" bestFit="1" customWidth="1"/>
  </cols>
  <sheetData>
    <row r="1" spans="3:8" x14ac:dyDescent="0.35">
      <c r="C1" s="4" t="s">
        <v>2031</v>
      </c>
      <c r="D1" t="s">
        <v>2103</v>
      </c>
    </row>
    <row r="2" spans="3:8" x14ac:dyDescent="0.35">
      <c r="C2" s="4" t="s">
        <v>2104</v>
      </c>
      <c r="D2" t="s">
        <v>2103</v>
      </c>
    </row>
    <row r="4" spans="3:8" x14ac:dyDescent="0.35">
      <c r="C4" s="4" t="s">
        <v>2069</v>
      </c>
      <c r="D4" s="4" t="s">
        <v>2068</v>
      </c>
    </row>
    <row r="5" spans="3:8" x14ac:dyDescent="0.35">
      <c r="C5" s="4" t="s">
        <v>2066</v>
      </c>
      <c r="D5" t="s">
        <v>74</v>
      </c>
      <c r="E5" t="s">
        <v>14</v>
      </c>
      <c r="F5" t="s">
        <v>47</v>
      </c>
      <c r="G5" t="s">
        <v>20</v>
      </c>
      <c r="H5" t="s">
        <v>2067</v>
      </c>
    </row>
    <row r="6" spans="3:8" x14ac:dyDescent="0.35">
      <c r="C6" s="5" t="s">
        <v>2072</v>
      </c>
      <c r="D6">
        <v>6</v>
      </c>
      <c r="E6">
        <v>36</v>
      </c>
      <c r="F6">
        <v>1</v>
      </c>
      <c r="G6">
        <v>49</v>
      </c>
      <c r="H6">
        <v>92</v>
      </c>
    </row>
    <row r="7" spans="3:8" x14ac:dyDescent="0.35">
      <c r="C7" s="5" t="s">
        <v>2073</v>
      </c>
      <c r="D7">
        <v>7</v>
      </c>
      <c r="E7">
        <v>28</v>
      </c>
      <c r="G7">
        <v>44</v>
      </c>
      <c r="H7">
        <v>79</v>
      </c>
    </row>
    <row r="8" spans="3:8" x14ac:dyDescent="0.35">
      <c r="C8" s="5" t="s">
        <v>2074</v>
      </c>
      <c r="D8">
        <v>4</v>
      </c>
      <c r="E8">
        <v>33</v>
      </c>
      <c r="G8">
        <v>49</v>
      </c>
      <c r="H8">
        <v>86</v>
      </c>
    </row>
    <row r="9" spans="3:8" x14ac:dyDescent="0.35">
      <c r="C9" s="5" t="s">
        <v>2075</v>
      </c>
      <c r="D9">
        <v>1</v>
      </c>
      <c r="E9">
        <v>30</v>
      </c>
      <c r="F9">
        <v>1</v>
      </c>
      <c r="G9">
        <v>46</v>
      </c>
      <c r="H9">
        <v>78</v>
      </c>
    </row>
    <row r="10" spans="3:8" x14ac:dyDescent="0.35">
      <c r="C10" s="5" t="s">
        <v>2076</v>
      </c>
      <c r="D10">
        <v>3</v>
      </c>
      <c r="E10">
        <v>35</v>
      </c>
      <c r="F10">
        <v>2</v>
      </c>
      <c r="G10">
        <v>46</v>
      </c>
      <c r="H10">
        <v>86</v>
      </c>
    </row>
    <row r="11" spans="3:8" x14ac:dyDescent="0.35">
      <c r="C11" s="5" t="s">
        <v>2077</v>
      </c>
      <c r="D11">
        <v>3</v>
      </c>
      <c r="E11">
        <v>28</v>
      </c>
      <c r="F11">
        <v>1</v>
      </c>
      <c r="G11">
        <v>55</v>
      </c>
      <c r="H11">
        <v>87</v>
      </c>
    </row>
    <row r="12" spans="3:8" x14ac:dyDescent="0.35">
      <c r="C12" s="5" t="s">
        <v>2078</v>
      </c>
      <c r="D12">
        <v>4</v>
      </c>
      <c r="E12">
        <v>31</v>
      </c>
      <c r="F12">
        <v>1</v>
      </c>
      <c r="G12">
        <v>58</v>
      </c>
      <c r="H12">
        <v>94</v>
      </c>
    </row>
    <row r="13" spans="3:8" x14ac:dyDescent="0.35">
      <c r="C13" s="5" t="s">
        <v>2079</v>
      </c>
      <c r="D13">
        <v>8</v>
      </c>
      <c r="E13">
        <v>35</v>
      </c>
      <c r="F13">
        <v>1</v>
      </c>
      <c r="G13">
        <v>41</v>
      </c>
      <c r="H13">
        <v>85</v>
      </c>
    </row>
    <row r="14" spans="3:8" x14ac:dyDescent="0.35">
      <c r="C14" s="5" t="s">
        <v>2080</v>
      </c>
      <c r="D14">
        <v>5</v>
      </c>
      <c r="E14">
        <v>23</v>
      </c>
      <c r="G14">
        <v>45</v>
      </c>
      <c r="H14">
        <v>73</v>
      </c>
    </row>
    <row r="15" spans="3:8" x14ac:dyDescent="0.35">
      <c r="C15" s="5" t="s">
        <v>2081</v>
      </c>
      <c r="D15">
        <v>6</v>
      </c>
      <c r="E15">
        <v>26</v>
      </c>
      <c r="F15">
        <v>1</v>
      </c>
      <c r="G15">
        <v>45</v>
      </c>
      <c r="H15">
        <v>78</v>
      </c>
    </row>
    <row r="16" spans="3:8" x14ac:dyDescent="0.35">
      <c r="C16" s="5" t="s">
        <v>2082</v>
      </c>
      <c r="D16">
        <v>3</v>
      </c>
      <c r="E16">
        <v>27</v>
      </c>
      <c r="F16">
        <v>3</v>
      </c>
      <c r="G16">
        <v>45</v>
      </c>
      <c r="H16">
        <v>78</v>
      </c>
    </row>
    <row r="17" spans="3:8" x14ac:dyDescent="0.35">
      <c r="C17" s="5" t="s">
        <v>2083</v>
      </c>
      <c r="D17">
        <v>7</v>
      </c>
      <c r="E17">
        <v>32</v>
      </c>
      <c r="F17">
        <v>3</v>
      </c>
      <c r="G17">
        <v>42</v>
      </c>
      <c r="H17">
        <v>84</v>
      </c>
    </row>
    <row r="18" spans="3:8" x14ac:dyDescent="0.35">
      <c r="C18" s="5" t="s">
        <v>2067</v>
      </c>
      <c r="D18">
        <v>57</v>
      </c>
      <c r="E18">
        <v>364</v>
      </c>
      <c r="F18">
        <v>14</v>
      </c>
      <c r="G18">
        <v>565</v>
      </c>
      <c r="H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B60-7134-4036-9A9F-D3C4F565BC53}">
  <dimension ref="A1:H14"/>
  <sheetViews>
    <sheetView workbookViewId="0">
      <selection activeCell="H32" sqref="H32"/>
    </sheetView>
  </sheetViews>
  <sheetFormatPr defaultRowHeight="15.5" x14ac:dyDescent="0.35"/>
  <cols>
    <col min="1" max="1" width="20.33203125" customWidth="1"/>
    <col min="2" max="2" width="13.83203125" customWidth="1"/>
    <col min="3" max="3" width="13.9140625" customWidth="1"/>
    <col min="4" max="4" width="12.1640625" customWidth="1"/>
    <col min="5" max="5" width="13.75" customWidth="1"/>
    <col min="6" max="6" width="20.08203125" bestFit="1" customWidth="1"/>
    <col min="7" max="7" width="16.33203125" bestFit="1" customWidth="1"/>
    <col min="8" max="8" width="19.25" bestFit="1" customWidth="1"/>
  </cols>
  <sheetData>
    <row r="1" spans="1:8" x14ac:dyDescent="0.35">
      <c r="B1" t="s">
        <v>20</v>
      </c>
      <c r="C1" t="s">
        <v>14</v>
      </c>
      <c r="D1" t="s">
        <v>74</v>
      </c>
    </row>
    <row r="2" spans="1:8" s="7" customFormat="1" x14ac:dyDescent="0.35">
      <c r="A2" s="7" t="s">
        <v>2</v>
      </c>
      <c r="B2" s="7" t="s">
        <v>2084</v>
      </c>
      <c r="C2" s="7" t="s">
        <v>2085</v>
      </c>
      <c r="D2" s="7" t="s">
        <v>2086</v>
      </c>
      <c r="E2" s="7" t="s">
        <v>2087</v>
      </c>
      <c r="F2" s="7" t="s">
        <v>2088</v>
      </c>
      <c r="G2" s="7" t="s">
        <v>2089</v>
      </c>
      <c r="H2" s="7" t="s">
        <v>2090</v>
      </c>
    </row>
    <row r="3" spans="1:8" x14ac:dyDescent="0.35">
      <c r="A3" t="s">
        <v>2091</v>
      </c>
      <c r="B3">
        <f>COUNTIFS(Crowdfunding!G:G,"=successful",Crowdfunding!D:D,"&lt;1000")</f>
        <v>30</v>
      </c>
      <c r="C3">
        <f>COUNTIFS(Crowdfunding!G:G,"=failed",Crowdfunding!D:D,"&lt;1000")</f>
        <v>20</v>
      </c>
      <c r="D3">
        <f>COUNTIFS(Crowdfunding!G:G,"=canceled",Crowdfunding!D:D,"&lt;1000")</f>
        <v>1</v>
      </c>
      <c r="E3">
        <f>SUM(B3:D3)</f>
        <v>51</v>
      </c>
      <c r="F3" s="8">
        <f>$B3/$E3</f>
        <v>0.58823529411764708</v>
      </c>
      <c r="G3" s="8">
        <f>$C3/$E3</f>
        <v>0.39215686274509803</v>
      </c>
      <c r="H3" s="8">
        <f>$D3/$E3</f>
        <v>1.9607843137254902E-2</v>
      </c>
    </row>
    <row r="4" spans="1:8" x14ac:dyDescent="0.35">
      <c r="A4" t="s">
        <v>2092</v>
      </c>
      <c r="B4">
        <f>COUNTIFS(Crowdfunding!$G$2:$G$1001,"="&amp;B$1,Crowdfunding!$D$2:$D$1001,"&gt;="&amp;LEFT($A4,FIND("to",$A4,1)-1),Crowdfunding!$D$2:$D$1001,"&lt;="&amp;RIGHT($A4,LEN($A4)-FIND("to",$A4,1)-2))</f>
        <v>191</v>
      </c>
      <c r="C4">
        <f>COUNTIFS(Crowdfunding!$G$2:$G$1001,"="&amp;C$1,Crowdfunding!$D$2:$D$1001,"&gt;="&amp;LEFT($A4,FIND("to",$A4,1)-1),Crowdfunding!$D$2:$D$1001,"&lt;="&amp;RIGHT($A4,LEN($A4)-FIND("to",$A4,1)-2))</f>
        <v>38</v>
      </c>
      <c r="D4">
        <f>COUNTIFS(Crowdfunding!$G$2:$G$1001,"="&amp;D$1,Crowdfunding!$D$2:$D$1001,"&gt;="&amp;LEFT($A4,FIND("to",$A4,1)-1),Crowdfunding!$D$2:$D$1001,"&lt;="&amp;RIGHT($A4,LEN($A4)-FIND("to",$A4,1)-2))</f>
        <v>2</v>
      </c>
      <c r="E4">
        <f>SUM(B4:D4)</f>
        <v>231</v>
      </c>
      <c r="F4" s="8">
        <f t="shared" ref="F4:F14" si="0">$B4/$E4</f>
        <v>0.82683982683982682</v>
      </c>
      <c r="G4" s="8">
        <f t="shared" ref="G4:G14" si="1">$C4/$E4</f>
        <v>0.16450216450216451</v>
      </c>
      <c r="H4" s="8">
        <f t="shared" ref="H4:H14" si="2">$D4/$E4</f>
        <v>8.658008658008658E-3</v>
      </c>
    </row>
    <row r="5" spans="1:8" x14ac:dyDescent="0.35">
      <c r="A5" t="s">
        <v>2093</v>
      </c>
      <c r="B5">
        <f>COUNTIFS(Crowdfunding!$G$2:$G$1001,"="&amp;B$1,Crowdfunding!$D$2:$D$1001,"&gt;="&amp;LEFT($A5,FIND("to",$A5,1)-1),Crowdfunding!$D$2:$D$1001,"&lt;="&amp;RIGHT($A5,LEN($A5)-FIND("to",$A5,1)-2))</f>
        <v>164</v>
      </c>
      <c r="C5">
        <f>COUNTIFS(Crowdfunding!$G$2:$G$1001,"="&amp;C$1,Crowdfunding!$D$2:$D$1001,"&gt;="&amp;LEFT($A5,FIND("to",$A5,1)-1),Crowdfunding!$D$2:$D$1001,"&lt;="&amp;RIGHT($A5,LEN($A5)-FIND("to",$A5,1)-2))</f>
        <v>126</v>
      </c>
      <c r="D5">
        <f>COUNTIFS(Crowdfunding!$G$2:$G$1001,"="&amp;D$1,Crowdfunding!$D$2:$D$1001,"&gt;="&amp;LEFT($A5,FIND("to",$A5,1)-1),Crowdfunding!$D$2:$D$1001,"&lt;="&amp;RIGHT($A5,LEN($A5)-FIND("to",$A5,1)-2))</f>
        <v>25</v>
      </c>
      <c r="E5">
        <f t="shared" ref="E5:E13" si="3">SUM(B5:D5)</f>
        <v>315</v>
      </c>
      <c r="F5" s="8">
        <f t="shared" si="0"/>
        <v>0.52063492063492067</v>
      </c>
      <c r="G5" s="8">
        <f t="shared" si="1"/>
        <v>0.4</v>
      </c>
      <c r="H5" s="8">
        <f t="shared" si="2"/>
        <v>7.9365079365079361E-2</v>
      </c>
    </row>
    <row r="6" spans="1:8" x14ac:dyDescent="0.35">
      <c r="A6" t="s">
        <v>2094</v>
      </c>
      <c r="B6">
        <f>COUNTIFS(Crowdfunding!$G$2:$G$1001,"="&amp;B$1,Crowdfunding!$D$2:$D$1001,"&gt;="&amp;LEFT($A6,FIND("to",$A6,1)-1),Crowdfunding!$D$2:$D$1001,"&lt;="&amp;RIGHT($A6,LEN($A6)-FIND("to",$A6,1)-2))</f>
        <v>4</v>
      </c>
      <c r="C6">
        <f>COUNTIFS(Crowdfunding!$G$2:$G$1001,"="&amp;C$1,Crowdfunding!$D$2:$D$1001,"&gt;="&amp;LEFT($A6,FIND("to",$A6,1)-1),Crowdfunding!$D$2:$D$1001,"&lt;="&amp;RIGHT($A6,LEN($A6)-FIND("to",$A6,1)-2))</f>
        <v>5</v>
      </c>
      <c r="D6">
        <f>COUNTIFS(Crowdfunding!$G$2:$G$1001,"="&amp;D$1,Crowdfunding!$D$2:$D$1001,"&gt;="&amp;LEFT($A6,FIND("to",$A6,1)-1),Crowdfunding!$D$2:$D$1001,"&lt;="&amp;RIGHT($A6,LEN($A6)-FIND("to",$A6,1)-2))</f>
        <v>0</v>
      </c>
      <c r="E6">
        <f t="shared" si="3"/>
        <v>9</v>
      </c>
      <c r="F6" s="8">
        <f t="shared" si="0"/>
        <v>0.44444444444444442</v>
      </c>
      <c r="G6" s="8">
        <f t="shared" si="1"/>
        <v>0.55555555555555558</v>
      </c>
      <c r="H6" s="8">
        <f t="shared" si="2"/>
        <v>0</v>
      </c>
    </row>
    <row r="7" spans="1:8" x14ac:dyDescent="0.35">
      <c r="A7" t="s">
        <v>2095</v>
      </c>
      <c r="B7">
        <f>COUNTIFS(Crowdfunding!$G$2:$G$1001,"="&amp;B$1,Crowdfunding!$D$2:$D$1001,"&gt;="&amp;LEFT($A7,FIND("to",$A7,1)-1),Crowdfunding!$D$2:$D$1001,"&lt;="&amp;RIGHT($A7,LEN($A7)-FIND("to",$A7,1)-2))</f>
        <v>10</v>
      </c>
      <c r="C7">
        <f>COUNTIFS(Crowdfunding!$G$2:$G$1001,"="&amp;C$1,Crowdfunding!$D$2:$D$1001,"&gt;="&amp;LEFT($A7,FIND("to",$A7,1)-1),Crowdfunding!$D$2:$D$1001,"&lt;="&amp;RIGHT($A7,LEN($A7)-FIND("to",$A7,1)-2))</f>
        <v>0</v>
      </c>
      <c r="D7">
        <f>COUNTIFS(Crowdfunding!$G$2:$G$1001,"="&amp;D$1,Crowdfunding!$D$2:$D$1001,"&gt;="&amp;LEFT($A7,FIND("to",$A7,1)-1),Crowdfunding!$D$2:$D$1001,"&lt;="&amp;RIGHT($A7,LEN($A7)-FIND("to",$A7,1)-2))</f>
        <v>0</v>
      </c>
      <c r="E7">
        <f t="shared" si="3"/>
        <v>10</v>
      </c>
      <c r="F7" s="8">
        <f t="shared" si="0"/>
        <v>1</v>
      </c>
      <c r="G7" s="8">
        <f t="shared" si="1"/>
        <v>0</v>
      </c>
      <c r="H7" s="8">
        <f t="shared" si="2"/>
        <v>0</v>
      </c>
    </row>
    <row r="8" spans="1:8" x14ac:dyDescent="0.35">
      <c r="A8" t="s">
        <v>2096</v>
      </c>
      <c r="B8">
        <f>COUNTIFS(Crowdfunding!$G$2:$G$1001,"="&amp;B$1,Crowdfunding!$D$2:$D$1001,"&gt;="&amp;LEFT($A8,FIND("to",$A8,1)-1),Crowdfunding!$D$2:$D$1001,"&lt;="&amp;RIGHT($A8,LEN($A8)-FIND("to",$A8,1)-2))</f>
        <v>7</v>
      </c>
      <c r="C8">
        <f>COUNTIFS(Crowdfunding!$G$2:$G$1001,"="&amp;C$1,Crowdfunding!$D$2:$D$1001,"&gt;="&amp;LEFT($A8,FIND("to",$A8,1)-1),Crowdfunding!$D$2:$D$1001,"&lt;="&amp;RIGHT($A8,LEN($A8)-FIND("to",$A8,1)-2))</f>
        <v>0</v>
      </c>
      <c r="D8">
        <f>COUNTIFS(Crowdfunding!$G$2:$G$1001,"="&amp;D$1,Crowdfunding!$D$2:$D$1001,"&gt;="&amp;LEFT($A8,FIND("to",$A8,1)-1),Crowdfunding!$D$2:$D$1001,"&lt;="&amp;RIGHT($A8,LEN($A8)-FIND("to",$A8,1)-2))</f>
        <v>0</v>
      </c>
      <c r="E8">
        <f t="shared" si="3"/>
        <v>7</v>
      </c>
      <c r="F8" s="8">
        <f t="shared" si="0"/>
        <v>1</v>
      </c>
      <c r="G8" s="8">
        <f t="shared" si="1"/>
        <v>0</v>
      </c>
      <c r="H8" s="8">
        <f t="shared" si="2"/>
        <v>0</v>
      </c>
    </row>
    <row r="9" spans="1:8" x14ac:dyDescent="0.35">
      <c r="A9" t="s">
        <v>2097</v>
      </c>
      <c r="B9">
        <f>COUNTIFS(Crowdfunding!$G$2:$G$1001,"="&amp;B$1,Crowdfunding!$D$2:$D$1001,"&gt;="&amp;LEFT($A9,FIND("to",$A9,1)-1),Crowdfunding!$D$2:$D$1001,"&lt;="&amp;RIGHT($A9,LEN($A9)-FIND("to",$A9,1)-2))</f>
        <v>11</v>
      </c>
      <c r="C9">
        <f>COUNTIFS(Crowdfunding!$G$2:$G$1001,"="&amp;C$1,Crowdfunding!$D$2:$D$1001,"&gt;="&amp;LEFT($A9,FIND("to",$A9,1)-1),Crowdfunding!$D$2:$D$1001,"&lt;="&amp;RIGHT($A9,LEN($A9)-FIND("to",$A9,1)-2))</f>
        <v>3</v>
      </c>
      <c r="D9">
        <f>COUNTIFS(Crowdfunding!$G$2:$G$1001,"="&amp;D$1,Crowdfunding!$D$2:$D$1001,"&gt;="&amp;LEFT($A9,FIND("to",$A9,1)-1),Crowdfunding!$D$2:$D$1001,"&lt;="&amp;RIGHT($A9,LEN($A9)-FIND("to",$A9,1)-2))</f>
        <v>0</v>
      </c>
      <c r="E9">
        <f t="shared" si="3"/>
        <v>14</v>
      </c>
      <c r="F9" s="8">
        <f t="shared" si="0"/>
        <v>0.7857142857142857</v>
      </c>
      <c r="G9" s="8">
        <f t="shared" si="1"/>
        <v>0.21428571428571427</v>
      </c>
      <c r="H9" s="8">
        <f t="shared" si="2"/>
        <v>0</v>
      </c>
    </row>
    <row r="10" spans="1:8" x14ac:dyDescent="0.35">
      <c r="A10" t="s">
        <v>2098</v>
      </c>
      <c r="B10">
        <f>COUNTIFS(Crowdfunding!$G$2:$G$1001,"="&amp;B$1,Crowdfunding!$D$2:$D$1001,"&gt;="&amp;LEFT($A10,FIND("to",$A10,1)-1),Crowdfunding!$D$2:$D$1001,"&lt;="&amp;RIGHT($A10,LEN($A10)-FIND("to",$A10,1)-2))</f>
        <v>7</v>
      </c>
      <c r="C10">
        <f>COUNTIFS(Crowdfunding!$G$2:$G$1001,"="&amp;C$1,Crowdfunding!$D$2:$D$1001,"&gt;="&amp;LEFT($A10,FIND("to",$A10,1)-1),Crowdfunding!$D$2:$D$1001,"&lt;="&amp;RIGHT($A10,LEN($A10)-FIND("to",$A10,1)-2))</f>
        <v>0</v>
      </c>
      <c r="D10">
        <f>COUNTIFS(Crowdfunding!$G$2:$G$1001,"="&amp;D$1,Crowdfunding!$D$2:$D$1001,"&gt;="&amp;LEFT($A10,FIND("to",$A10,1)-1),Crowdfunding!$D$2:$D$1001,"&lt;="&amp;RIGHT($A10,LEN($A10)-FIND("to",$A10,1)-2))</f>
        <v>0</v>
      </c>
      <c r="E10">
        <f t="shared" si="3"/>
        <v>7</v>
      </c>
      <c r="F10" s="8">
        <f t="shared" si="0"/>
        <v>1</v>
      </c>
      <c r="G10" s="8">
        <f t="shared" si="1"/>
        <v>0</v>
      </c>
      <c r="H10" s="8">
        <f t="shared" si="2"/>
        <v>0</v>
      </c>
    </row>
    <row r="11" spans="1:8" x14ac:dyDescent="0.35">
      <c r="A11" t="s">
        <v>2099</v>
      </c>
      <c r="B11">
        <f>COUNTIFS(Crowdfunding!$G$2:$G$1001,"="&amp;B$1,Crowdfunding!$D$2:$D$1001,"&gt;="&amp;LEFT($A11,FIND("to",$A11,1)-1),Crowdfunding!$D$2:$D$1001,"&lt;="&amp;RIGHT($A11,LEN($A11)-FIND("to",$A11,1)-2))</f>
        <v>8</v>
      </c>
      <c r="C11">
        <f>COUNTIFS(Crowdfunding!$G$2:$G$1001,"="&amp;C$1,Crowdfunding!$D$2:$D$1001,"&gt;="&amp;LEFT($A11,FIND("to",$A11,1)-1),Crowdfunding!$D$2:$D$1001,"&lt;="&amp;RIGHT($A11,LEN($A11)-FIND("to",$A11,1)-2))</f>
        <v>3</v>
      </c>
      <c r="D11">
        <f>COUNTIFS(Crowdfunding!$G$2:$G$1001,"="&amp;D$1,Crowdfunding!$D$2:$D$1001,"&gt;="&amp;LEFT($A11,FIND("to",$A11,1)-1),Crowdfunding!$D$2:$D$1001,"&lt;="&amp;RIGHT($A11,LEN($A11)-FIND("to",$A11,1)-2))</f>
        <v>1</v>
      </c>
      <c r="E11">
        <f t="shared" si="3"/>
        <v>12</v>
      </c>
      <c r="F11" s="8">
        <f t="shared" si="0"/>
        <v>0.66666666666666663</v>
      </c>
      <c r="G11" s="8">
        <f t="shared" si="1"/>
        <v>0.25</v>
      </c>
      <c r="H11" s="8">
        <f t="shared" si="2"/>
        <v>8.3333333333333329E-2</v>
      </c>
    </row>
    <row r="12" spans="1:8" x14ac:dyDescent="0.35">
      <c r="A12" t="s">
        <v>2100</v>
      </c>
      <c r="B12">
        <f>COUNTIFS(Crowdfunding!$G$2:$G$1001,"="&amp;B$1,Crowdfunding!$D$2:$D$1001,"&gt;="&amp;LEFT($A12,FIND("to",$A12,1)-1),Crowdfunding!$D$2:$D$1001,"&lt;="&amp;RIGHT($A12,LEN($A12)-FIND("to",$A12,1)-2))</f>
        <v>11</v>
      </c>
      <c r="C12">
        <f>COUNTIFS(Crowdfunding!$G$2:$G$1001,"="&amp;C$1,Crowdfunding!$D$2:$D$1001,"&gt;="&amp;LEFT($A12,FIND("to",$A12,1)-1),Crowdfunding!$D$2:$D$1001,"&lt;="&amp;RIGHT($A12,LEN($A12)-FIND("to",$A12,1)-2))</f>
        <v>3</v>
      </c>
      <c r="D12">
        <f>COUNTIFS(Crowdfunding!$G$2:$G$1001,"="&amp;D$1,Crowdfunding!$D$2:$D$1001,"&gt;="&amp;LEFT($A12,FIND("to",$A12,1)-1),Crowdfunding!$D$2:$D$1001,"&lt;="&amp;RIGHT($A12,LEN($A12)-FIND("to",$A12,1)-2))</f>
        <v>0</v>
      </c>
      <c r="E12">
        <f t="shared" si="3"/>
        <v>14</v>
      </c>
      <c r="F12" s="8">
        <f t="shared" si="0"/>
        <v>0.7857142857142857</v>
      </c>
      <c r="G12" s="8">
        <f t="shared" si="1"/>
        <v>0.21428571428571427</v>
      </c>
      <c r="H12" s="8">
        <f t="shared" si="2"/>
        <v>0</v>
      </c>
    </row>
    <row r="13" spans="1:8" x14ac:dyDescent="0.35">
      <c r="A13" t="s">
        <v>2101</v>
      </c>
      <c r="B13">
        <f>COUNTIFS(Crowdfunding!$G$2:$G$1001,"="&amp;B$1,Crowdfunding!$D$2:$D$1001,"&gt;="&amp;LEFT($A13,FIND("to",$A13,1)-1),Crowdfunding!$D$2:$D$1001,"&lt;="&amp;RIGHT($A13,LEN($A13)-FIND("to",$A13,1)-2))</f>
        <v>8</v>
      </c>
      <c r="C13">
        <f>COUNTIFS(Crowdfunding!$G$2:$G$1001,"="&amp;C$1,Crowdfunding!$D$2:$D$1001,"&gt;="&amp;LEFT($A13,FIND("to",$A13,1)-1),Crowdfunding!$D$2:$D$1001,"&lt;="&amp;RIGHT($A13,LEN($A13)-FIND("to",$A13,1)-2))</f>
        <v>3</v>
      </c>
      <c r="D13">
        <f>COUNTIFS(Crowdfunding!$G$2:$G$1001,"="&amp;D$1,Crowdfunding!$D$2:$D$1001,"&gt;="&amp;LEFT($A13,FIND("to",$A13,1)-1),Crowdfunding!$D$2:$D$1001,"&lt;="&amp;RIGHT($A13,LEN($A13)-FIND("to",$A13,1)-2))</f>
        <v>0</v>
      </c>
      <c r="E13">
        <f t="shared" si="3"/>
        <v>11</v>
      </c>
      <c r="F13" s="8">
        <f t="shared" si="0"/>
        <v>0.72727272727272729</v>
      </c>
      <c r="G13" s="8">
        <f t="shared" si="1"/>
        <v>0.27272727272727271</v>
      </c>
      <c r="H13" s="8">
        <f t="shared" si="2"/>
        <v>0</v>
      </c>
    </row>
    <row r="14" spans="1:8" x14ac:dyDescent="0.35">
      <c r="A14" t="s">
        <v>2102</v>
      </c>
      <c r="B14">
        <f>COUNTIFS(Crowdfunding!G:G,"=successful",Crowdfunding!D:D,"&gt;=50000")</f>
        <v>114</v>
      </c>
      <c r="C14">
        <f>COUNTIFS(Crowdfunding!G:G,"=failed",Crowdfunding!D:D,"&gt;=50000")</f>
        <v>163</v>
      </c>
      <c r="D14">
        <f>COUNTIFS(Crowdfunding!G:G,"=canceled",Crowdfunding!D:D,"&gt;=50000")</f>
        <v>28</v>
      </c>
      <c r="E14">
        <f>SUM(B14:D14)</f>
        <v>305</v>
      </c>
      <c r="F14" s="8">
        <f t="shared" si="0"/>
        <v>0.3737704918032787</v>
      </c>
      <c r="G14" s="8">
        <f t="shared" si="1"/>
        <v>0.53442622950819674</v>
      </c>
      <c r="H14" s="8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73F8-1A57-44EB-AB3F-B48C034E89DC}">
  <dimension ref="A1:M566"/>
  <sheetViews>
    <sheetView tabSelected="1" workbookViewId="0">
      <selection activeCell="K30" sqref="K30"/>
    </sheetView>
  </sheetViews>
  <sheetFormatPr defaultRowHeight="15.5" x14ac:dyDescent="0.35"/>
  <cols>
    <col min="1" max="1" width="10.08203125" customWidth="1"/>
    <col min="2" max="2" width="12.6640625" customWidth="1"/>
    <col min="4" max="4" width="13.1640625" customWidth="1"/>
    <col min="7" max="7" width="16.9140625" customWidth="1"/>
    <col min="8" max="8" width="10.1640625" customWidth="1"/>
    <col min="9" max="9" width="9.9140625" customWidth="1"/>
    <col min="10" max="10" width="11.83203125" customWidth="1"/>
    <col min="11" max="11" width="11.75" customWidth="1"/>
    <col min="12" max="12" width="11.08203125" customWidth="1"/>
    <col min="13" max="13" width="13.9140625" customWidth="1"/>
  </cols>
  <sheetData>
    <row r="1" spans="1:13" x14ac:dyDescent="0.35">
      <c r="A1" s="10" t="s">
        <v>4</v>
      </c>
      <c r="B1" s="1" t="s">
        <v>5</v>
      </c>
      <c r="C1" s="11" t="s">
        <v>4</v>
      </c>
      <c r="D1" s="1" t="s">
        <v>5</v>
      </c>
    </row>
    <row r="2" spans="1:13" x14ac:dyDescent="0.35">
      <c r="A2" t="s">
        <v>20</v>
      </c>
      <c r="B2">
        <v>158</v>
      </c>
      <c r="C2" t="s">
        <v>14</v>
      </c>
      <c r="D2">
        <v>0</v>
      </c>
    </row>
    <row r="3" spans="1:13" x14ac:dyDescent="0.35">
      <c r="A3" t="s">
        <v>20</v>
      </c>
      <c r="B3">
        <v>1425</v>
      </c>
      <c r="C3" t="s">
        <v>14</v>
      </c>
      <c r="D3">
        <v>24</v>
      </c>
    </row>
    <row r="4" spans="1:13" x14ac:dyDescent="0.35">
      <c r="A4" t="s">
        <v>20</v>
      </c>
      <c r="B4">
        <v>174</v>
      </c>
      <c r="C4" t="s">
        <v>14</v>
      </c>
      <c r="D4">
        <v>53</v>
      </c>
      <c r="G4" s="7" t="s">
        <v>2111</v>
      </c>
      <c r="H4" s="7" t="s">
        <v>2105</v>
      </c>
      <c r="I4" s="7" t="s">
        <v>2106</v>
      </c>
      <c r="J4" s="7" t="s">
        <v>2108</v>
      </c>
      <c r="K4" s="7" t="s">
        <v>2107</v>
      </c>
      <c r="L4" s="7" t="s">
        <v>2109</v>
      </c>
      <c r="M4" s="7" t="s">
        <v>2110</v>
      </c>
    </row>
    <row r="5" spans="1:13" x14ac:dyDescent="0.35">
      <c r="A5" t="s">
        <v>20</v>
      </c>
      <c r="B5">
        <v>227</v>
      </c>
      <c r="C5" t="s">
        <v>14</v>
      </c>
      <c r="D5">
        <v>18</v>
      </c>
      <c r="G5" s="9" t="s">
        <v>20</v>
      </c>
      <c r="H5" s="13">
        <f>AVERAGE($B2:$B566)</f>
        <v>851.14690265486729</v>
      </c>
      <c r="I5">
        <f>MEDIAN(B2:$B$566)</f>
        <v>201</v>
      </c>
      <c r="J5">
        <f>MIN($B:$B)</f>
        <v>16</v>
      </c>
      <c r="K5">
        <f>MAX($B:$B)</f>
        <v>7295</v>
      </c>
      <c r="L5" s="13">
        <f>_xlfn.VAR.S($B:$B)</f>
        <v>1606216.5936295739</v>
      </c>
      <c r="M5" s="13">
        <f>_xlfn.STDEV.S($B:$B)</f>
        <v>1267.366006183523</v>
      </c>
    </row>
    <row r="6" spans="1:13" x14ac:dyDescent="0.35">
      <c r="A6" t="s">
        <v>20</v>
      </c>
      <c r="B6">
        <v>220</v>
      </c>
      <c r="C6" t="s">
        <v>14</v>
      </c>
      <c r="D6">
        <v>44</v>
      </c>
      <c r="G6" s="12" t="s">
        <v>14</v>
      </c>
      <c r="H6" s="13">
        <f>AVERAGE(D2:$D$365)</f>
        <v>585.61538461538464</v>
      </c>
      <c r="I6" s="13">
        <f>MEDIAN(D2:$D$365)</f>
        <v>114.5</v>
      </c>
      <c r="J6">
        <f>MIN($D:$D)</f>
        <v>0</v>
      </c>
      <c r="K6">
        <f>MAX($D:$D)</f>
        <v>6080</v>
      </c>
      <c r="L6" s="13">
        <f>_xlfn.VAR.S($D:$D)</f>
        <v>924113.45496927318</v>
      </c>
      <c r="M6" s="13">
        <f>_xlfn.STDEV.S($D:$D)</f>
        <v>961.30819978260524</v>
      </c>
    </row>
    <row r="7" spans="1:13" x14ac:dyDescent="0.35">
      <c r="A7" t="s">
        <v>20</v>
      </c>
      <c r="B7">
        <v>98</v>
      </c>
      <c r="C7" t="s">
        <v>14</v>
      </c>
      <c r="D7">
        <v>27</v>
      </c>
    </row>
    <row r="8" spans="1:13" x14ac:dyDescent="0.35">
      <c r="A8" t="s">
        <v>20</v>
      </c>
      <c r="B8">
        <v>100</v>
      </c>
      <c r="C8" t="s">
        <v>14</v>
      </c>
      <c r="D8">
        <v>55</v>
      </c>
    </row>
    <row r="9" spans="1:13" x14ac:dyDescent="0.35">
      <c r="A9" t="s">
        <v>20</v>
      </c>
      <c r="B9">
        <v>1249</v>
      </c>
      <c r="C9" t="s">
        <v>14</v>
      </c>
      <c r="D9">
        <v>200</v>
      </c>
    </row>
    <row r="10" spans="1:13" x14ac:dyDescent="0.35">
      <c r="A10" t="s">
        <v>20</v>
      </c>
      <c r="B10">
        <v>1396</v>
      </c>
      <c r="C10" t="s">
        <v>14</v>
      </c>
      <c r="D10">
        <v>452</v>
      </c>
      <c r="L10" t="s">
        <v>2113</v>
      </c>
    </row>
    <row r="11" spans="1:13" x14ac:dyDescent="0.35">
      <c r="A11" t="s">
        <v>20</v>
      </c>
      <c r="B11">
        <v>890</v>
      </c>
      <c r="C11" t="s">
        <v>14</v>
      </c>
      <c r="D11">
        <v>674</v>
      </c>
      <c r="L11" t="s">
        <v>2112</v>
      </c>
    </row>
    <row r="12" spans="1:13" x14ac:dyDescent="0.35">
      <c r="A12" t="s">
        <v>20</v>
      </c>
      <c r="B12">
        <v>142</v>
      </c>
      <c r="C12" t="s">
        <v>14</v>
      </c>
      <c r="D12">
        <v>558</v>
      </c>
      <c r="L12" t="s">
        <v>2114</v>
      </c>
    </row>
    <row r="13" spans="1:13" x14ac:dyDescent="0.35">
      <c r="A13" t="s">
        <v>20</v>
      </c>
      <c r="B13">
        <v>2673</v>
      </c>
      <c r="C13" t="s">
        <v>14</v>
      </c>
      <c r="D13">
        <v>15</v>
      </c>
      <c r="L13" t="s">
        <v>2115</v>
      </c>
    </row>
    <row r="14" spans="1:13" x14ac:dyDescent="0.35">
      <c r="A14" t="s">
        <v>20</v>
      </c>
      <c r="B14">
        <v>163</v>
      </c>
      <c r="C14" t="s">
        <v>14</v>
      </c>
      <c r="D14">
        <v>2307</v>
      </c>
      <c r="L14" t="s">
        <v>2116</v>
      </c>
    </row>
    <row r="15" spans="1:13" x14ac:dyDescent="0.35">
      <c r="A15" t="s">
        <v>20</v>
      </c>
      <c r="B15">
        <v>2220</v>
      </c>
      <c r="C15" t="s">
        <v>14</v>
      </c>
      <c r="D15">
        <v>88</v>
      </c>
      <c r="L15" t="s">
        <v>2117</v>
      </c>
    </row>
    <row r="16" spans="1:13" x14ac:dyDescent="0.35">
      <c r="A16" t="s">
        <v>20</v>
      </c>
      <c r="B16">
        <v>1606</v>
      </c>
      <c r="C16" t="s">
        <v>14</v>
      </c>
      <c r="D16">
        <v>48</v>
      </c>
      <c r="L16" t="s">
        <v>2118</v>
      </c>
    </row>
    <row r="17" spans="1:12" x14ac:dyDescent="0.35">
      <c r="A17" t="s">
        <v>20</v>
      </c>
      <c r="B17">
        <v>129</v>
      </c>
      <c r="C17" t="s">
        <v>14</v>
      </c>
      <c r="D17">
        <v>1</v>
      </c>
      <c r="L17" t="s">
        <v>2119</v>
      </c>
    </row>
    <row r="18" spans="1:12" x14ac:dyDescent="0.35">
      <c r="A18" t="s">
        <v>20</v>
      </c>
      <c r="B18">
        <v>226</v>
      </c>
      <c r="C18" t="s">
        <v>14</v>
      </c>
      <c r="D18">
        <v>1467</v>
      </c>
      <c r="L18" t="s">
        <v>2120</v>
      </c>
    </row>
    <row r="19" spans="1:12" x14ac:dyDescent="0.35">
      <c r="A19" t="s">
        <v>20</v>
      </c>
      <c r="B19">
        <v>5419</v>
      </c>
      <c r="C19" t="s">
        <v>14</v>
      </c>
      <c r="D19">
        <v>75</v>
      </c>
    </row>
    <row r="20" spans="1:12" x14ac:dyDescent="0.35">
      <c r="A20" t="s">
        <v>20</v>
      </c>
      <c r="B20">
        <v>165</v>
      </c>
      <c r="C20" t="s">
        <v>14</v>
      </c>
      <c r="D20">
        <v>120</v>
      </c>
    </row>
    <row r="21" spans="1:12" x14ac:dyDescent="0.35">
      <c r="A21" t="s">
        <v>20</v>
      </c>
      <c r="B21">
        <v>1965</v>
      </c>
      <c r="C21" t="s">
        <v>14</v>
      </c>
      <c r="D21">
        <v>2253</v>
      </c>
      <c r="L21" t="s">
        <v>2121</v>
      </c>
    </row>
    <row r="22" spans="1:12" x14ac:dyDescent="0.35">
      <c r="A22" t="s">
        <v>20</v>
      </c>
      <c r="B22">
        <v>16</v>
      </c>
      <c r="C22" t="s">
        <v>14</v>
      </c>
      <c r="D22">
        <v>5</v>
      </c>
      <c r="L22" t="s">
        <v>2122</v>
      </c>
    </row>
    <row r="23" spans="1:12" x14ac:dyDescent="0.35">
      <c r="A23" t="s">
        <v>20</v>
      </c>
      <c r="B23">
        <v>107</v>
      </c>
      <c r="C23" t="s">
        <v>14</v>
      </c>
      <c r="D23">
        <v>38</v>
      </c>
      <c r="L23" t="s">
        <v>2123</v>
      </c>
    </row>
    <row r="24" spans="1:12" x14ac:dyDescent="0.35">
      <c r="A24" t="s">
        <v>20</v>
      </c>
      <c r="B24">
        <v>134</v>
      </c>
      <c r="C24" t="s">
        <v>14</v>
      </c>
      <c r="D24">
        <v>12</v>
      </c>
      <c r="L24" t="s">
        <v>2124</v>
      </c>
    </row>
    <row r="25" spans="1:12" x14ac:dyDescent="0.35">
      <c r="A25" t="s">
        <v>20</v>
      </c>
      <c r="B25">
        <v>198</v>
      </c>
      <c r="C25" t="s">
        <v>14</v>
      </c>
      <c r="D25">
        <v>1684</v>
      </c>
      <c r="L25" t="s">
        <v>2125</v>
      </c>
    </row>
    <row r="26" spans="1:12" x14ac:dyDescent="0.35">
      <c r="A26" t="s">
        <v>20</v>
      </c>
      <c r="B26">
        <v>111</v>
      </c>
      <c r="C26" t="s">
        <v>14</v>
      </c>
      <c r="D26">
        <v>56</v>
      </c>
      <c r="L26" t="s">
        <v>2126</v>
      </c>
    </row>
    <row r="27" spans="1:12" x14ac:dyDescent="0.35">
      <c r="A27" t="s">
        <v>20</v>
      </c>
      <c r="B27">
        <v>222</v>
      </c>
      <c r="C27" t="s">
        <v>14</v>
      </c>
      <c r="D27">
        <v>838</v>
      </c>
    </row>
    <row r="28" spans="1:12" x14ac:dyDescent="0.35">
      <c r="A28" t="s">
        <v>20</v>
      </c>
      <c r="B28">
        <v>6212</v>
      </c>
      <c r="C28" t="s">
        <v>14</v>
      </c>
      <c r="D28">
        <v>1000</v>
      </c>
    </row>
    <row r="29" spans="1:12" x14ac:dyDescent="0.35">
      <c r="A29" t="s">
        <v>20</v>
      </c>
      <c r="B29">
        <v>98</v>
      </c>
      <c r="C29" t="s">
        <v>14</v>
      </c>
      <c r="D29">
        <v>1482</v>
      </c>
    </row>
    <row r="30" spans="1:12" x14ac:dyDescent="0.35">
      <c r="A30" t="s">
        <v>20</v>
      </c>
      <c r="B30">
        <v>92</v>
      </c>
      <c r="C30" t="s">
        <v>14</v>
      </c>
      <c r="D30">
        <v>106</v>
      </c>
    </row>
    <row r="31" spans="1:12" x14ac:dyDescent="0.35">
      <c r="A31" t="s">
        <v>20</v>
      </c>
      <c r="B31">
        <v>149</v>
      </c>
      <c r="C31" t="s">
        <v>14</v>
      </c>
      <c r="D31">
        <v>679</v>
      </c>
    </row>
    <row r="32" spans="1:12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1" operator="containsText" text="canceled">
      <formula>NOT(ISERROR(SEARCH("canceled",A1)))</formula>
    </cfRule>
    <cfRule type="containsText" dxfId="6" priority="2" operator="containsText" text="live">
      <formula>NOT(ISERROR(SEARCH("live",A1)))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conditionalFormatting sqref="C1:C1047940">
    <cfRule type="containsText" dxfId="3" priority="5" operator="containsText" text="canceled">
      <formula>NOT(ISERROR(SEARCH("canceled",C1)))</formula>
    </cfRule>
    <cfRule type="containsText" dxfId="2" priority="6" operator="containsText" text="live">
      <formula>NOT(ISERROR(SEARCH("live",C1)))</formula>
    </cfRule>
    <cfRule type="containsText" dxfId="1" priority="7" operator="containsText" text="successful">
      <formula>NOT(ISERROR(SEARCH("successful",C1)))</formula>
    </cfRule>
    <cfRule type="containsText" dxfId="0" priority="8" operator="containsText" text="failed">
      <formula>NOT(ISERROR(SEARCH("failed",C1)))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PT_Outcome_Count</vt:lpstr>
      <vt:lpstr>PT_Outcome_subcategory</vt:lpstr>
      <vt:lpstr>PT_Outcome_Months</vt:lpstr>
      <vt:lpstr>Crowfunding Goal Analysis</vt:lpstr>
      <vt:lpstr>Statistical Analysis</vt:lpstr>
      <vt:lpstr>Crowdfunding!MainTable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Hinal Patel</cp:lastModifiedBy>
  <dcterms:created xsi:type="dcterms:W3CDTF">2021-09-29T18:52:28Z</dcterms:created>
  <dcterms:modified xsi:type="dcterms:W3CDTF">2023-10-30T14:30:21Z</dcterms:modified>
</cp:coreProperties>
</file>