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SUS\Downloads\MTP\CLD881\Progress\6. Recovery Rate &amp; Cost Value Extraction\"/>
    </mc:Choice>
  </mc:AlternateContent>
  <xr:revisionPtr revIDLastSave="0" documentId="13_ncr:1_{981B0343-250A-40C0-8C0F-D09765B6E6C5}" xr6:coauthVersionLast="47" xr6:coauthVersionMax="47" xr10:uidLastSave="{00000000-0000-0000-0000-000000000000}"/>
  <bookViews>
    <workbookView xWindow="-108" yWindow="-108" windowWidth="23256" windowHeight="12576" xr2:uid="{EE14998F-B9FC-4FEC-9784-6D0D8095DE96}"/>
  </bookViews>
  <sheets>
    <sheet name="Main Master (1)" sheetId="5" r:id="rId1"/>
    <sheet name="Main Master" sheetId="2" r:id="rId2"/>
    <sheet name="Battery Type Composition" sheetId="4" r:id="rId3"/>
    <sheet name="To do list" sheetId="3" r:id="rId4"/>
  </sheets>
  <externalReferences>
    <externalReference r:id="rId5"/>
  </externalReferences>
  <definedNames>
    <definedName name="_xlnm._FilterDatabase" localSheetId="1" hidden="1">'Main Master'!$A$1:$CB$212</definedName>
    <definedName name="_xlnm._FilterDatabase" localSheetId="0" hidden="1">'Main Master (1)'!$A$1:$CM$212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212" i="5" l="1" a="1"/>
  <c r="AY212" i="5" s="1"/>
  <c r="AW212" i="5" a="1"/>
  <c r="AW212" i="5" s="1"/>
  <c r="AU212" i="5" a="1"/>
  <c r="AU212" i="5" s="1"/>
  <c r="AS212" i="5"/>
  <c r="AS212" i="5" a="1"/>
  <c r="AQ212" i="5" a="1"/>
  <c r="AQ212" i="5" s="1"/>
  <c r="AO212" i="5" a="1"/>
  <c r="AO212" i="5" s="1"/>
  <c r="AM212" i="5" a="1"/>
  <c r="AM212" i="5" s="1"/>
  <c r="AK212" i="5"/>
  <c r="AK212" i="5" a="1"/>
  <c r="AI212" i="5" a="1"/>
  <c r="AI212" i="5" s="1"/>
  <c r="AG212" i="5" a="1"/>
  <c r="AG212" i="5" s="1"/>
  <c r="AE212" i="5" a="1"/>
  <c r="AE212" i="5" s="1"/>
  <c r="AC212" i="5"/>
  <c r="AC212" i="5" a="1"/>
  <c r="AA212" i="5" a="1"/>
  <c r="AA212" i="5" s="1"/>
  <c r="Y212" i="5" a="1"/>
  <c r="Y212" i="5" s="1"/>
  <c r="W212" i="5" a="1"/>
  <c r="W212" i="5" s="1"/>
  <c r="U212" i="5"/>
  <c r="U212" i="5" a="1"/>
  <c r="AY211" i="5"/>
  <c r="AY211" i="5" a="1"/>
  <c r="AW211" i="5"/>
  <c r="AW211" i="5" a="1"/>
  <c r="AU211" i="5" a="1"/>
  <c r="AU211" i="5" s="1"/>
  <c r="AS211" i="5"/>
  <c r="AS211" i="5" a="1"/>
  <c r="AQ211" i="5"/>
  <c r="AQ211" i="5" a="1"/>
  <c r="AO211" i="5"/>
  <c r="AO211" i="5" a="1"/>
  <c r="AM211" i="5" a="1"/>
  <c r="AM211" i="5" s="1"/>
  <c r="AK211" i="5"/>
  <c r="AK211" i="5" a="1"/>
  <c r="AI211" i="5"/>
  <c r="AI211" i="5" a="1"/>
  <c r="AG211" i="5" a="1"/>
  <c r="AG211" i="5" s="1"/>
  <c r="AE211" i="5" a="1"/>
  <c r="AE211" i="5" s="1"/>
  <c r="AC211" i="5"/>
  <c r="AC211" i="5" a="1"/>
  <c r="AA211" i="5" a="1"/>
  <c r="AA211" i="5" s="1"/>
  <c r="Y211" i="5" a="1"/>
  <c r="Y211" i="5" s="1"/>
  <c r="W211" i="5" a="1"/>
  <c r="W211" i="5" s="1"/>
  <c r="U211" i="5"/>
  <c r="U211" i="5" a="1"/>
  <c r="AY210" i="5"/>
  <c r="AY210" i="5" a="1"/>
  <c r="AW210" i="5"/>
  <c r="AW210" i="5" a="1"/>
  <c r="AU210" i="5"/>
  <c r="AU210" i="5" a="1"/>
  <c r="AS210" i="5" a="1"/>
  <c r="AS210" i="5" s="1"/>
  <c r="AQ210" i="5"/>
  <c r="AQ210" i="5" a="1"/>
  <c r="AO210" i="5"/>
  <c r="AO210" i="5" a="1"/>
  <c r="AM210" i="5"/>
  <c r="AM210" i="5" a="1"/>
  <c r="AK210" i="5" a="1"/>
  <c r="AK210" i="5" s="1"/>
  <c r="AI210" i="5"/>
  <c r="AI210" i="5" a="1"/>
  <c r="AG210" i="5"/>
  <c r="AG210" i="5" a="1"/>
  <c r="AE210" i="5"/>
  <c r="AE210" i="5" a="1"/>
  <c r="AC210" i="5" a="1"/>
  <c r="AC210" i="5" s="1"/>
  <c r="AA210" i="5"/>
  <c r="AA210" i="5" a="1"/>
  <c r="Y210" i="5" a="1"/>
  <c r="Y210" i="5" s="1"/>
  <c r="W210" i="5"/>
  <c r="W210" i="5" a="1"/>
  <c r="U210" i="5" a="1"/>
  <c r="U210" i="5" s="1"/>
  <c r="AZ210" i="5" s="1"/>
  <c r="BB209" i="5"/>
  <c r="AY209" i="5" a="1"/>
  <c r="AY209" i="5" s="1"/>
  <c r="AW209" i="5"/>
  <c r="AW209" i="5" a="1"/>
  <c r="AU209" i="5" a="1"/>
  <c r="AU209" i="5" s="1"/>
  <c r="AS209" i="5"/>
  <c r="AS209" i="5" a="1"/>
  <c r="AQ209" i="5" a="1"/>
  <c r="AQ209" i="5" s="1"/>
  <c r="AO209" i="5"/>
  <c r="AO209" i="5" a="1"/>
  <c r="AM209" i="5" a="1"/>
  <c r="AM209" i="5" s="1"/>
  <c r="AK209" i="5" a="1"/>
  <c r="AK209" i="5" s="1"/>
  <c r="AI209" i="5" a="1"/>
  <c r="AI209" i="5" s="1"/>
  <c r="AG209" i="5"/>
  <c r="AG209" i="5" a="1"/>
  <c r="AE209" i="5" a="1"/>
  <c r="AE209" i="5" s="1"/>
  <c r="AC209" i="5" a="1"/>
  <c r="AC209" i="5" s="1"/>
  <c r="AA209" i="5" a="1"/>
  <c r="AA209" i="5" s="1"/>
  <c r="Y209" i="5"/>
  <c r="Y209" i="5" a="1"/>
  <c r="W209" i="5" a="1"/>
  <c r="W209" i="5" s="1"/>
  <c r="U209" i="5" a="1"/>
  <c r="U209" i="5" s="1"/>
  <c r="BB208" i="5"/>
  <c r="AY208" i="5"/>
  <c r="AY208" i="5" a="1"/>
  <c r="AW208" i="5" a="1"/>
  <c r="AW208" i="5" s="1"/>
  <c r="AU208" i="5" a="1"/>
  <c r="AU208" i="5" s="1"/>
  <c r="AS208" i="5" a="1"/>
  <c r="AS208" i="5" s="1"/>
  <c r="AQ208" i="5"/>
  <c r="AQ208" i="5" a="1"/>
  <c r="AO208" i="5" a="1"/>
  <c r="AO208" i="5" s="1"/>
  <c r="AM208" i="5" a="1"/>
  <c r="AM208" i="5" s="1"/>
  <c r="AK208" i="5" a="1"/>
  <c r="AK208" i="5" s="1"/>
  <c r="AI208" i="5"/>
  <c r="AI208" i="5" a="1"/>
  <c r="AG208" i="5" a="1"/>
  <c r="AG208" i="5" s="1"/>
  <c r="AE208" i="5" a="1"/>
  <c r="AE208" i="5" s="1"/>
  <c r="AC208" i="5" a="1"/>
  <c r="AC208" i="5" s="1"/>
  <c r="AA208" i="5"/>
  <c r="AA208" i="5" a="1"/>
  <c r="Y208" i="5" a="1"/>
  <c r="Y208" i="5" s="1"/>
  <c r="W208" i="5" a="1"/>
  <c r="W208" i="5" s="1"/>
  <c r="U208" i="5" a="1"/>
  <c r="U208" i="5" s="1"/>
  <c r="AY207" i="5"/>
  <c r="AY207" i="5" a="1"/>
  <c r="AW207" i="5"/>
  <c r="AW207" i="5" a="1"/>
  <c r="AU207" i="5"/>
  <c r="AU207" i="5" a="1"/>
  <c r="AS207" i="5" a="1"/>
  <c r="AS207" i="5" s="1"/>
  <c r="AQ207" i="5"/>
  <c r="AQ207" i="5" a="1"/>
  <c r="AO207" i="5"/>
  <c r="AO207" i="5" a="1"/>
  <c r="AM207" i="5"/>
  <c r="AM207" i="5" a="1"/>
  <c r="AK207" i="5" a="1"/>
  <c r="AK207" i="5" s="1"/>
  <c r="AI207" i="5"/>
  <c r="AI207" i="5" a="1"/>
  <c r="AG207" i="5"/>
  <c r="AG207" i="5" a="1"/>
  <c r="AE207" i="5"/>
  <c r="AE207" i="5" a="1"/>
  <c r="AC207" i="5" a="1"/>
  <c r="AC207" i="5" s="1"/>
  <c r="AA207" i="5"/>
  <c r="AA207" i="5" a="1"/>
  <c r="Y207" i="5"/>
  <c r="Y207" i="5" a="1"/>
  <c r="W207" i="5"/>
  <c r="W207" i="5" a="1"/>
  <c r="U207" i="5" a="1"/>
  <c r="U207" i="5" s="1"/>
  <c r="BB206" i="5"/>
  <c r="AY206" i="5"/>
  <c r="AY206" i="5" a="1"/>
  <c r="AW206" i="5"/>
  <c r="AW206" i="5" a="1"/>
  <c r="AU206" i="5" a="1"/>
  <c r="AU206" i="5" s="1"/>
  <c r="AS206" i="5"/>
  <c r="AS206" i="5" a="1"/>
  <c r="AQ206" i="5"/>
  <c r="AQ206" i="5" a="1"/>
  <c r="AO206" i="5" a="1"/>
  <c r="AO206" i="5" s="1"/>
  <c r="AM206" i="5" a="1"/>
  <c r="AM206" i="5" s="1"/>
  <c r="AK206" i="5"/>
  <c r="AK206" i="5" a="1"/>
  <c r="AI206" i="5"/>
  <c r="AI206" i="5" a="1"/>
  <c r="AG206" i="5" a="1"/>
  <c r="AG206" i="5" s="1"/>
  <c r="AE206" i="5" a="1"/>
  <c r="AE206" i="5" s="1"/>
  <c r="AC206" i="5"/>
  <c r="AC206" i="5" a="1"/>
  <c r="AA206" i="5"/>
  <c r="AA206" i="5" a="1"/>
  <c r="Y206" i="5" a="1"/>
  <c r="Y206" i="5" s="1"/>
  <c r="W206" i="5" a="1"/>
  <c r="W206" i="5" s="1"/>
  <c r="U206" i="5"/>
  <c r="AZ206" i="5" s="1"/>
  <c r="U206" i="5" a="1"/>
  <c r="AY205" i="5"/>
  <c r="AY205" i="5" a="1"/>
  <c r="AW205" i="5" a="1"/>
  <c r="AW205" i="5" s="1"/>
  <c r="AU205" i="5"/>
  <c r="AU205" i="5" a="1"/>
  <c r="AS205" i="5" a="1"/>
  <c r="AS205" i="5" s="1"/>
  <c r="AQ205" i="5"/>
  <c r="AQ205" i="5" a="1"/>
  <c r="AO205" i="5" a="1"/>
  <c r="AO205" i="5" s="1"/>
  <c r="AM205" i="5"/>
  <c r="AM205" i="5" a="1"/>
  <c r="AK205" i="5" a="1"/>
  <c r="AK205" i="5" s="1"/>
  <c r="AI205" i="5"/>
  <c r="AI205" i="5" a="1"/>
  <c r="AG205" i="5" a="1"/>
  <c r="AG205" i="5" s="1"/>
  <c r="AE205" i="5"/>
  <c r="AE205" i="5" a="1"/>
  <c r="AC205" i="5" a="1"/>
  <c r="AC205" i="5" s="1"/>
  <c r="AA205" i="5"/>
  <c r="AA205" i="5" a="1"/>
  <c r="Y205" i="5" a="1"/>
  <c r="Y205" i="5" s="1"/>
  <c r="W205" i="5"/>
  <c r="W205" i="5" a="1"/>
  <c r="U205" i="5" a="1"/>
  <c r="U205" i="5" s="1"/>
  <c r="CB204" i="5"/>
  <c r="CE204" i="5" s="1"/>
  <c r="BU204" i="5"/>
  <c r="BX204" i="5" s="1"/>
  <c r="BN204" i="5"/>
  <c r="BQ204" i="5" s="1"/>
  <c r="BG204" i="5"/>
  <c r="BJ204" i="5" s="1"/>
  <c r="CM204" i="5" s="1"/>
  <c r="BB204" i="5"/>
  <c r="AY204" i="5" a="1"/>
  <c r="AY204" i="5" s="1"/>
  <c r="AW204" i="5"/>
  <c r="AW204" i="5" a="1"/>
  <c r="AU204" i="5"/>
  <c r="AU204" i="5" a="1"/>
  <c r="AS204" i="5" a="1"/>
  <c r="AS204" i="5" s="1"/>
  <c r="AQ204" i="5" a="1"/>
  <c r="AQ204" i="5" s="1"/>
  <c r="AO204" i="5"/>
  <c r="AO204" i="5" a="1"/>
  <c r="AM204" i="5"/>
  <c r="AM204" i="5" a="1"/>
  <c r="AK204" i="5" a="1"/>
  <c r="AK204" i="5" s="1"/>
  <c r="AI204" i="5" a="1"/>
  <c r="AI204" i="5" s="1"/>
  <c r="AG204" i="5"/>
  <c r="AG204" i="5" a="1"/>
  <c r="AE204" i="5"/>
  <c r="AE204" i="5" a="1"/>
  <c r="AC204" i="5" a="1"/>
  <c r="AC204" i="5" s="1"/>
  <c r="AA204" i="5" a="1"/>
  <c r="AA204" i="5" s="1"/>
  <c r="Y204" i="5"/>
  <c r="Y204" i="5" a="1"/>
  <c r="W204" i="5"/>
  <c r="W204" i="5" a="1"/>
  <c r="U204" i="5" a="1"/>
  <c r="U204" i="5" s="1"/>
  <c r="AZ204" i="5" s="1"/>
  <c r="AY203" i="5"/>
  <c r="AY203" i="5" a="1"/>
  <c r="AW203" i="5" a="1"/>
  <c r="AW203" i="5" s="1"/>
  <c r="AU203" i="5"/>
  <c r="AU203" i="5" a="1"/>
  <c r="AS203" i="5" a="1"/>
  <c r="AS203" i="5" s="1"/>
  <c r="AQ203" i="5"/>
  <c r="AQ203" i="5" a="1"/>
  <c r="AO203" i="5" a="1"/>
  <c r="AO203" i="5" s="1"/>
  <c r="AM203" i="5"/>
  <c r="AM203" i="5" a="1"/>
  <c r="AK203" i="5" a="1"/>
  <c r="AK203" i="5" s="1"/>
  <c r="AI203" i="5"/>
  <c r="AI203" i="5" a="1"/>
  <c r="AG203" i="5" a="1"/>
  <c r="AG203" i="5" s="1"/>
  <c r="AE203" i="5"/>
  <c r="AE203" i="5" a="1"/>
  <c r="AC203" i="5" a="1"/>
  <c r="AC203" i="5" s="1"/>
  <c r="AA203" i="5"/>
  <c r="AA203" i="5" a="1"/>
  <c r="Y203" i="5" a="1"/>
  <c r="Y203" i="5" s="1"/>
  <c r="W203" i="5"/>
  <c r="W203" i="5" a="1"/>
  <c r="U203" i="5" a="1"/>
  <c r="U203" i="5" s="1"/>
  <c r="AZ203" i="5" s="1"/>
  <c r="CB202" i="5"/>
  <c r="CE202" i="5" s="1"/>
  <c r="BU202" i="5"/>
  <c r="BX202" i="5" s="1"/>
  <c r="BN202" i="5"/>
  <c r="BQ202" i="5" s="1"/>
  <c r="BG202" i="5"/>
  <c r="BJ202" i="5" s="1"/>
  <c r="BB202" i="5"/>
  <c r="AY202" i="5"/>
  <c r="AY202" i="5" a="1"/>
  <c r="AW202" i="5" a="1"/>
  <c r="AW202" i="5" s="1"/>
  <c r="AU202" i="5" a="1"/>
  <c r="AU202" i="5" s="1"/>
  <c r="AS202" i="5"/>
  <c r="AS202" i="5" a="1"/>
  <c r="AQ202" i="5"/>
  <c r="AQ202" i="5" a="1"/>
  <c r="AO202" i="5" a="1"/>
  <c r="AO202" i="5" s="1"/>
  <c r="AM202" i="5" a="1"/>
  <c r="AM202" i="5" s="1"/>
  <c r="AK202" i="5"/>
  <c r="AK202" i="5" a="1"/>
  <c r="AI202" i="5"/>
  <c r="AI202" i="5" a="1"/>
  <c r="AG202" i="5" a="1"/>
  <c r="AG202" i="5" s="1"/>
  <c r="AE202" i="5" a="1"/>
  <c r="AE202" i="5" s="1"/>
  <c r="AC202" i="5"/>
  <c r="AC202" i="5" a="1"/>
  <c r="AA202" i="5"/>
  <c r="AA202" i="5" a="1"/>
  <c r="Y202" i="5" a="1"/>
  <c r="Y202" i="5" s="1"/>
  <c r="W202" i="5" a="1"/>
  <c r="W202" i="5" s="1"/>
  <c r="U202" i="5"/>
  <c r="U202" i="5" a="1"/>
  <c r="AY201" i="5"/>
  <c r="AY201" i="5" a="1"/>
  <c r="AW201" i="5" a="1"/>
  <c r="AW201" i="5" s="1"/>
  <c r="AU201" i="5"/>
  <c r="AU201" i="5" a="1"/>
  <c r="AS201" i="5" a="1"/>
  <c r="AS201" i="5" s="1"/>
  <c r="AQ201" i="5"/>
  <c r="AQ201" i="5" a="1"/>
  <c r="AO201" i="5" a="1"/>
  <c r="AO201" i="5" s="1"/>
  <c r="AM201" i="5"/>
  <c r="AM201" i="5" a="1"/>
  <c r="AK201" i="5" a="1"/>
  <c r="AK201" i="5" s="1"/>
  <c r="AI201" i="5"/>
  <c r="AI201" i="5" a="1"/>
  <c r="AG201" i="5" a="1"/>
  <c r="AG201" i="5" s="1"/>
  <c r="AE201" i="5"/>
  <c r="AE201" i="5" a="1"/>
  <c r="AC201" i="5" a="1"/>
  <c r="AC201" i="5" s="1"/>
  <c r="AA201" i="5"/>
  <c r="AA201" i="5" a="1"/>
  <c r="Y201" i="5" a="1"/>
  <c r="Y201" i="5" s="1"/>
  <c r="W201" i="5"/>
  <c r="W201" i="5" a="1"/>
  <c r="U201" i="5" a="1"/>
  <c r="U201" i="5" s="1"/>
  <c r="AZ201" i="5" s="1"/>
  <c r="AY200" i="5" a="1"/>
  <c r="AY200" i="5" s="1"/>
  <c r="AW200" i="5" a="1"/>
  <c r="AW200" i="5" s="1"/>
  <c r="AU200" i="5"/>
  <c r="AU200" i="5" a="1"/>
  <c r="AS200" i="5" a="1"/>
  <c r="AS200" i="5" s="1"/>
  <c r="AQ200" i="5" a="1"/>
  <c r="AQ200" i="5" s="1"/>
  <c r="AO200" i="5" a="1"/>
  <c r="AO200" i="5" s="1"/>
  <c r="AM200" i="5"/>
  <c r="AM200" i="5" a="1"/>
  <c r="AK200" i="5" a="1"/>
  <c r="AK200" i="5" s="1"/>
  <c r="AI200" i="5" a="1"/>
  <c r="AI200" i="5" s="1"/>
  <c r="AG200" i="5" a="1"/>
  <c r="AG200" i="5" s="1"/>
  <c r="AE200" i="5" a="1"/>
  <c r="AE200" i="5" s="1"/>
  <c r="AC200" i="5" a="1"/>
  <c r="AC200" i="5" s="1"/>
  <c r="AA200" i="5" a="1"/>
  <c r="AA200" i="5" s="1"/>
  <c r="Y200" i="5" a="1"/>
  <c r="Y200" i="5" s="1"/>
  <c r="W200" i="5" a="1"/>
  <c r="W200" i="5" s="1"/>
  <c r="U200" i="5" a="1"/>
  <c r="U200" i="5" s="1"/>
  <c r="BB199" i="5"/>
  <c r="AY199" i="5" a="1"/>
  <c r="AY199" i="5" s="1"/>
  <c r="AW199" i="5" a="1"/>
  <c r="AW199" i="5" s="1"/>
  <c r="AU199" i="5" a="1"/>
  <c r="AU199" i="5" s="1"/>
  <c r="AS199" i="5" a="1"/>
  <c r="AS199" i="5" s="1"/>
  <c r="AQ199" i="5" a="1"/>
  <c r="AQ199" i="5" s="1"/>
  <c r="AO199" i="5" a="1"/>
  <c r="AO199" i="5" s="1"/>
  <c r="AM199" i="5" a="1"/>
  <c r="AM199" i="5" s="1"/>
  <c r="AK199" i="5" a="1"/>
  <c r="AK199" i="5" s="1"/>
  <c r="AI199" i="5" a="1"/>
  <c r="AI199" i="5" s="1"/>
  <c r="AG199" i="5" a="1"/>
  <c r="AG199" i="5" s="1"/>
  <c r="AE199" i="5" a="1"/>
  <c r="AE199" i="5" s="1"/>
  <c r="AC199" i="5" a="1"/>
  <c r="AC199" i="5" s="1"/>
  <c r="AA199" i="5" a="1"/>
  <c r="AA199" i="5" s="1"/>
  <c r="Y199" i="5" a="1"/>
  <c r="Y199" i="5" s="1"/>
  <c r="W199" i="5" a="1"/>
  <c r="W199" i="5" s="1"/>
  <c r="U199" i="5" a="1"/>
  <c r="U199" i="5" s="1"/>
  <c r="AY198" i="5"/>
  <c r="AY198" i="5" a="1"/>
  <c r="AW198" i="5"/>
  <c r="AW198" i="5" a="1"/>
  <c r="AU198" i="5"/>
  <c r="AU198" i="5" a="1"/>
  <c r="AS198" i="5"/>
  <c r="AS198" i="5" a="1"/>
  <c r="AQ198" i="5"/>
  <c r="AQ198" i="5" a="1"/>
  <c r="AO198" i="5"/>
  <c r="AO198" i="5" a="1"/>
  <c r="AM198" i="5"/>
  <c r="AM198" i="5" a="1"/>
  <c r="AK198" i="5"/>
  <c r="AK198" i="5" a="1"/>
  <c r="AI198" i="5"/>
  <c r="AI198" i="5" a="1"/>
  <c r="AG198" i="5"/>
  <c r="AG198" i="5" a="1"/>
  <c r="AE198" i="5"/>
  <c r="AE198" i="5" a="1"/>
  <c r="AC198" i="5" a="1"/>
  <c r="AC198" i="5" s="1"/>
  <c r="AA198" i="5"/>
  <c r="AA198" i="5" a="1"/>
  <c r="Y198" i="5"/>
  <c r="Y198" i="5" a="1"/>
  <c r="W198" i="5"/>
  <c r="W198" i="5" a="1"/>
  <c r="U198" i="5" a="1"/>
  <c r="U198" i="5" s="1"/>
  <c r="AY197" i="5" a="1"/>
  <c r="AY197" i="5" s="1"/>
  <c r="AW197" i="5" a="1"/>
  <c r="AW197" i="5" s="1"/>
  <c r="AU197" i="5" a="1"/>
  <c r="AU197" i="5" s="1"/>
  <c r="AS197" i="5" a="1"/>
  <c r="AS197" i="5" s="1"/>
  <c r="AQ197" i="5" a="1"/>
  <c r="AQ197" i="5" s="1"/>
  <c r="AO197" i="5" a="1"/>
  <c r="AO197" i="5" s="1"/>
  <c r="AM197" i="5" a="1"/>
  <c r="AM197" i="5" s="1"/>
  <c r="AK197" i="5" a="1"/>
  <c r="AK197" i="5" s="1"/>
  <c r="AI197" i="5" a="1"/>
  <c r="AI197" i="5" s="1"/>
  <c r="AG197" i="5" a="1"/>
  <c r="AG197" i="5" s="1"/>
  <c r="AE197" i="5" a="1"/>
  <c r="AE197" i="5" s="1"/>
  <c r="AC197" i="5" a="1"/>
  <c r="AC197" i="5" s="1"/>
  <c r="AA197" i="5" a="1"/>
  <c r="AA197" i="5" s="1"/>
  <c r="Y197" i="5" a="1"/>
  <c r="Y197" i="5" s="1"/>
  <c r="W197" i="5" a="1"/>
  <c r="W197" i="5" s="1"/>
  <c r="U197" i="5" a="1"/>
  <c r="U197" i="5" s="1"/>
  <c r="AZ197" i="5" s="1"/>
  <c r="AY196" i="5"/>
  <c r="AY196" i="5" a="1"/>
  <c r="AW196" i="5"/>
  <c r="AW196" i="5" a="1"/>
  <c r="AU196" i="5"/>
  <c r="AU196" i="5" a="1"/>
  <c r="AS196" i="5"/>
  <c r="AS196" i="5" a="1"/>
  <c r="AQ196" i="5"/>
  <c r="AQ196" i="5" a="1"/>
  <c r="AO196" i="5"/>
  <c r="AO196" i="5" a="1"/>
  <c r="AM196" i="5"/>
  <c r="AM196" i="5" a="1"/>
  <c r="AK196" i="5"/>
  <c r="AK196" i="5" a="1"/>
  <c r="AI196" i="5"/>
  <c r="AI196" i="5" a="1"/>
  <c r="AG196" i="5"/>
  <c r="AG196" i="5" a="1"/>
  <c r="AE196" i="5" a="1"/>
  <c r="AE196" i="5" s="1"/>
  <c r="AC196" i="5"/>
  <c r="AC196" i="5" a="1"/>
  <c r="AA196" i="5" a="1"/>
  <c r="AA196" i="5" s="1"/>
  <c r="Y196" i="5"/>
  <c r="Y196" i="5" a="1"/>
  <c r="W196" i="5" a="1"/>
  <c r="W196" i="5" s="1"/>
  <c r="U196" i="5"/>
  <c r="U196" i="5" a="1"/>
  <c r="BN195" i="5"/>
  <c r="BQ195" i="5" s="1"/>
  <c r="BG195" i="5"/>
  <c r="BJ195" i="5" s="1"/>
  <c r="BB195" i="5"/>
  <c r="AY195" i="5" a="1"/>
  <c r="AY195" i="5" s="1"/>
  <c r="AW195" i="5" a="1"/>
  <c r="AW195" i="5" s="1"/>
  <c r="AU195" i="5" a="1"/>
  <c r="AU195" i="5" s="1"/>
  <c r="AS195" i="5" a="1"/>
  <c r="AS195" i="5" s="1"/>
  <c r="AQ195" i="5" a="1"/>
  <c r="AQ195" i="5" s="1"/>
  <c r="AO195" i="5" a="1"/>
  <c r="AO195" i="5" s="1"/>
  <c r="AM195" i="5" a="1"/>
  <c r="AM195" i="5" s="1"/>
  <c r="AK195" i="5" a="1"/>
  <c r="AK195" i="5" s="1"/>
  <c r="AI195" i="5" a="1"/>
  <c r="AI195" i="5" s="1"/>
  <c r="AG195" i="5" a="1"/>
  <c r="AG195" i="5" s="1"/>
  <c r="AE195" i="5" a="1"/>
  <c r="AE195" i="5" s="1"/>
  <c r="AC195" i="5" a="1"/>
  <c r="AC195" i="5" s="1"/>
  <c r="AA195" i="5" a="1"/>
  <c r="AA195" i="5" s="1"/>
  <c r="Y195" i="5" a="1"/>
  <c r="Y195" i="5" s="1"/>
  <c r="W195" i="5" a="1"/>
  <c r="W195" i="5" s="1"/>
  <c r="U195" i="5" a="1"/>
  <c r="U195" i="5" s="1"/>
  <c r="AZ195" i="5" s="1"/>
  <c r="AY194" i="5"/>
  <c r="AY194" i="5" a="1"/>
  <c r="AW194" i="5"/>
  <c r="AW194" i="5" a="1"/>
  <c r="AU194" i="5" a="1"/>
  <c r="AU194" i="5" s="1"/>
  <c r="AS194" i="5"/>
  <c r="AS194" i="5" a="1"/>
  <c r="AQ194" i="5"/>
  <c r="AQ194" i="5" a="1"/>
  <c r="AO194" i="5"/>
  <c r="AO194" i="5" a="1"/>
  <c r="AM194" i="5" a="1"/>
  <c r="AM194" i="5" s="1"/>
  <c r="AK194" i="5"/>
  <c r="AK194" i="5" a="1"/>
  <c r="AI194" i="5" a="1"/>
  <c r="AI194" i="5" s="1"/>
  <c r="AG194" i="5"/>
  <c r="AG194" i="5" a="1"/>
  <c r="AE194" i="5" a="1"/>
  <c r="AE194" i="5" s="1"/>
  <c r="AC194" i="5"/>
  <c r="AC194" i="5" a="1"/>
  <c r="AA194" i="5" a="1"/>
  <c r="AA194" i="5" s="1"/>
  <c r="Y194" i="5"/>
  <c r="Y194" i="5" a="1"/>
  <c r="W194" i="5" a="1"/>
  <c r="W194" i="5" s="1"/>
  <c r="U194" i="5"/>
  <c r="U194" i="5" a="1"/>
  <c r="AY193" i="5" a="1"/>
  <c r="AY193" i="5" s="1"/>
  <c r="AW193" i="5" a="1"/>
  <c r="AW193" i="5" s="1"/>
  <c r="AU193" i="5" a="1"/>
  <c r="AU193" i="5" s="1"/>
  <c r="AS193" i="5" a="1"/>
  <c r="AS193" i="5" s="1"/>
  <c r="AQ193" i="5" a="1"/>
  <c r="AQ193" i="5" s="1"/>
  <c r="AO193" i="5" a="1"/>
  <c r="AO193" i="5" s="1"/>
  <c r="AM193" i="5" a="1"/>
  <c r="AM193" i="5" s="1"/>
  <c r="AK193" i="5" a="1"/>
  <c r="AK193" i="5" s="1"/>
  <c r="AI193" i="5" a="1"/>
  <c r="AI193" i="5" s="1"/>
  <c r="AG193" i="5" a="1"/>
  <c r="AG193" i="5" s="1"/>
  <c r="AE193" i="5" a="1"/>
  <c r="AE193" i="5" s="1"/>
  <c r="AC193" i="5" a="1"/>
  <c r="AC193" i="5" s="1"/>
  <c r="AA193" i="5" a="1"/>
  <c r="AA193" i="5" s="1"/>
  <c r="Y193" i="5" a="1"/>
  <c r="Y193" i="5" s="1"/>
  <c r="W193" i="5" a="1"/>
  <c r="W193" i="5" s="1"/>
  <c r="U193" i="5" a="1"/>
  <c r="U193" i="5" s="1"/>
  <c r="AY192" i="5"/>
  <c r="AY192" i="5" a="1"/>
  <c r="AW192" i="5" a="1"/>
  <c r="AW192" i="5" s="1"/>
  <c r="AU192" i="5"/>
  <c r="AU192" i="5" a="1"/>
  <c r="AS192" i="5"/>
  <c r="AS192" i="5" a="1"/>
  <c r="AQ192" i="5"/>
  <c r="AQ192" i="5" a="1"/>
  <c r="AO192" i="5" a="1"/>
  <c r="AO192" i="5" s="1"/>
  <c r="AM192" i="5"/>
  <c r="AM192" i="5" a="1"/>
  <c r="AK192" i="5"/>
  <c r="AK192" i="5" a="1"/>
  <c r="AI192" i="5"/>
  <c r="AI192" i="5" a="1"/>
  <c r="AG192" i="5" a="1"/>
  <c r="AG192" i="5" s="1"/>
  <c r="AE192" i="5"/>
  <c r="AE192" i="5" a="1"/>
  <c r="AC192" i="5"/>
  <c r="AC192" i="5" a="1"/>
  <c r="AA192" i="5"/>
  <c r="AA192" i="5" a="1"/>
  <c r="Y192" i="5" a="1"/>
  <c r="Y192" i="5" s="1"/>
  <c r="W192" i="5"/>
  <c r="W192" i="5" a="1"/>
  <c r="U192" i="5" a="1"/>
  <c r="U192" i="5" s="1"/>
  <c r="AZ192" i="5" s="1"/>
  <c r="BU191" i="5"/>
  <c r="BX191" i="5" s="1"/>
  <c r="BN191" i="5"/>
  <c r="BQ191" i="5" s="1"/>
  <c r="BG191" i="5"/>
  <c r="BJ191" i="5" s="1"/>
  <c r="BB191" i="5"/>
  <c r="AY191" i="5" a="1"/>
  <c r="AY191" i="5" s="1"/>
  <c r="AW191" i="5" a="1"/>
  <c r="AW191" i="5" s="1"/>
  <c r="AU191" i="5" a="1"/>
  <c r="AU191" i="5" s="1"/>
  <c r="AS191" i="5" a="1"/>
  <c r="AS191" i="5" s="1"/>
  <c r="AQ191" i="5" a="1"/>
  <c r="AQ191" i="5" s="1"/>
  <c r="AO191" i="5" a="1"/>
  <c r="AO191" i="5" s="1"/>
  <c r="AM191" i="5" a="1"/>
  <c r="AM191" i="5" s="1"/>
  <c r="AK191" i="5" a="1"/>
  <c r="AK191" i="5" s="1"/>
  <c r="AI191" i="5" a="1"/>
  <c r="AI191" i="5" s="1"/>
  <c r="AG191" i="5" a="1"/>
  <c r="AG191" i="5" s="1"/>
  <c r="AE191" i="5" a="1"/>
  <c r="AE191" i="5" s="1"/>
  <c r="AC191" i="5" a="1"/>
  <c r="AC191" i="5" s="1"/>
  <c r="AA191" i="5" a="1"/>
  <c r="AA191" i="5" s="1"/>
  <c r="Y191" i="5" a="1"/>
  <c r="Y191" i="5" s="1"/>
  <c r="W191" i="5" a="1"/>
  <c r="W191" i="5" s="1"/>
  <c r="U191" i="5" a="1"/>
  <c r="U191" i="5" s="1"/>
  <c r="BB190" i="5"/>
  <c r="AY190" i="5" a="1"/>
  <c r="AY190" i="5" s="1"/>
  <c r="AW190" i="5" a="1"/>
  <c r="AW190" i="5" s="1"/>
  <c r="AU190" i="5" a="1"/>
  <c r="AU190" i="5" s="1"/>
  <c r="AS190" i="5" a="1"/>
  <c r="AS190" i="5" s="1"/>
  <c r="AQ190" i="5" a="1"/>
  <c r="AQ190" i="5" s="1"/>
  <c r="AO190" i="5" a="1"/>
  <c r="AO190" i="5" s="1"/>
  <c r="AM190" i="5" a="1"/>
  <c r="AM190" i="5" s="1"/>
  <c r="AK190" i="5" a="1"/>
  <c r="AK190" i="5" s="1"/>
  <c r="AI190" i="5" a="1"/>
  <c r="AI190" i="5" s="1"/>
  <c r="AG190" i="5" a="1"/>
  <c r="AG190" i="5" s="1"/>
  <c r="AE190" i="5" a="1"/>
  <c r="AE190" i="5" s="1"/>
  <c r="AC190" i="5" a="1"/>
  <c r="AC190" i="5" s="1"/>
  <c r="AA190" i="5" a="1"/>
  <c r="AA190" i="5" s="1"/>
  <c r="Y190" i="5" a="1"/>
  <c r="Y190" i="5" s="1"/>
  <c r="W190" i="5" a="1"/>
  <c r="W190" i="5" s="1"/>
  <c r="U190" i="5" a="1"/>
  <c r="U190" i="5" s="1"/>
  <c r="BB189" i="5"/>
  <c r="AY189" i="5" a="1"/>
  <c r="AY189" i="5" s="1"/>
  <c r="AW189" i="5" a="1"/>
  <c r="AW189" i="5" s="1"/>
  <c r="AU189" i="5" a="1"/>
  <c r="AU189" i="5" s="1"/>
  <c r="AS189" i="5" a="1"/>
  <c r="AS189" i="5" s="1"/>
  <c r="AQ189" i="5" a="1"/>
  <c r="AQ189" i="5" s="1"/>
  <c r="AO189" i="5" a="1"/>
  <c r="AO189" i="5" s="1"/>
  <c r="AM189" i="5" a="1"/>
  <c r="AM189" i="5" s="1"/>
  <c r="AK189" i="5" a="1"/>
  <c r="AK189" i="5" s="1"/>
  <c r="AI189" i="5" a="1"/>
  <c r="AI189" i="5" s="1"/>
  <c r="AG189" i="5" a="1"/>
  <c r="AG189" i="5" s="1"/>
  <c r="AE189" i="5" a="1"/>
  <c r="AE189" i="5" s="1"/>
  <c r="AC189" i="5" a="1"/>
  <c r="AC189" i="5" s="1"/>
  <c r="AA189" i="5" a="1"/>
  <c r="AA189" i="5" s="1"/>
  <c r="Y189" i="5" a="1"/>
  <c r="Y189" i="5" s="1"/>
  <c r="W189" i="5" a="1"/>
  <c r="W189" i="5" s="1"/>
  <c r="U189" i="5" a="1"/>
  <c r="U189" i="5" s="1"/>
  <c r="CL188" i="5"/>
  <c r="CI188" i="5"/>
  <c r="CE188" i="5"/>
  <c r="CB188" i="5"/>
  <c r="BX188" i="5"/>
  <c r="BU188" i="5"/>
  <c r="BN188" i="5"/>
  <c r="BQ188" i="5" s="1"/>
  <c r="BJ188" i="5"/>
  <c r="BG188" i="5"/>
  <c r="BB188" i="5"/>
  <c r="AY188" i="5"/>
  <c r="AY188" i="5" a="1"/>
  <c r="AW188" i="5"/>
  <c r="AW188" i="5" a="1"/>
  <c r="AU188" i="5"/>
  <c r="AU188" i="5" a="1"/>
  <c r="AS188" i="5"/>
  <c r="AS188" i="5" a="1"/>
  <c r="AQ188" i="5"/>
  <c r="AQ188" i="5" a="1"/>
  <c r="AO188" i="5"/>
  <c r="AO188" i="5" a="1"/>
  <c r="AM188" i="5"/>
  <c r="AM188" i="5" a="1"/>
  <c r="AK188" i="5"/>
  <c r="AK188" i="5" a="1"/>
  <c r="AI188" i="5"/>
  <c r="AI188" i="5" a="1"/>
  <c r="AG188" i="5"/>
  <c r="AG188" i="5" a="1"/>
  <c r="AE188" i="5"/>
  <c r="AE188" i="5" a="1"/>
  <c r="AC188" i="5"/>
  <c r="AC188" i="5" a="1"/>
  <c r="AA188" i="5"/>
  <c r="AA188" i="5" a="1"/>
  <c r="Y188" i="5"/>
  <c r="Y188" i="5" a="1"/>
  <c r="W188" i="5"/>
  <c r="W188" i="5" a="1"/>
  <c r="U188" i="5"/>
  <c r="U188" i="5" a="1"/>
  <c r="CN187" i="5"/>
  <c r="BJ187" i="5"/>
  <c r="CM187" i="5" s="1"/>
  <c r="BI187" i="5"/>
  <c r="BG187" i="5"/>
  <c r="BB187" i="5"/>
  <c r="AY187" i="5" a="1"/>
  <c r="AY187" i="5" s="1"/>
  <c r="AW187" i="5" a="1"/>
  <c r="AW187" i="5" s="1"/>
  <c r="AU187" i="5" a="1"/>
  <c r="AU187" i="5" s="1"/>
  <c r="AS187" i="5" a="1"/>
  <c r="AS187" i="5" s="1"/>
  <c r="AQ187" i="5" a="1"/>
  <c r="AQ187" i="5" s="1"/>
  <c r="AO187" i="5" a="1"/>
  <c r="AO187" i="5" s="1"/>
  <c r="AM187" i="5" a="1"/>
  <c r="AM187" i="5" s="1"/>
  <c r="AK187" i="5" a="1"/>
  <c r="AK187" i="5" s="1"/>
  <c r="AI187" i="5" a="1"/>
  <c r="AI187" i="5" s="1"/>
  <c r="AG187" i="5" a="1"/>
  <c r="AG187" i="5" s="1"/>
  <c r="AE187" i="5" a="1"/>
  <c r="AE187" i="5" s="1"/>
  <c r="AC187" i="5" a="1"/>
  <c r="AC187" i="5" s="1"/>
  <c r="AA187" i="5" a="1"/>
  <c r="AA187" i="5" s="1"/>
  <c r="Y187" i="5" a="1"/>
  <c r="Y187" i="5" s="1"/>
  <c r="W187" i="5" a="1"/>
  <c r="W187" i="5" s="1"/>
  <c r="U187" i="5" a="1"/>
  <c r="U187" i="5" s="1"/>
  <c r="BB186" i="5"/>
  <c r="AY186" i="5" a="1"/>
  <c r="AY186" i="5" s="1"/>
  <c r="AW186" i="5" a="1"/>
  <c r="AW186" i="5" s="1"/>
  <c r="AU186" i="5" a="1"/>
  <c r="AU186" i="5" s="1"/>
  <c r="AS186" i="5" a="1"/>
  <c r="AS186" i="5" s="1"/>
  <c r="AQ186" i="5" a="1"/>
  <c r="AQ186" i="5" s="1"/>
  <c r="AO186" i="5" a="1"/>
  <c r="AO186" i="5" s="1"/>
  <c r="AM186" i="5" a="1"/>
  <c r="AM186" i="5" s="1"/>
  <c r="AK186" i="5" a="1"/>
  <c r="AK186" i="5" s="1"/>
  <c r="AI186" i="5" a="1"/>
  <c r="AI186" i="5" s="1"/>
  <c r="AG186" i="5" a="1"/>
  <c r="AG186" i="5" s="1"/>
  <c r="AE186" i="5" a="1"/>
  <c r="AE186" i="5" s="1"/>
  <c r="AC186" i="5" a="1"/>
  <c r="AC186" i="5" s="1"/>
  <c r="AA186" i="5" a="1"/>
  <c r="AA186" i="5" s="1"/>
  <c r="Y186" i="5" a="1"/>
  <c r="Y186" i="5" s="1"/>
  <c r="W186" i="5" a="1"/>
  <c r="W186" i="5" s="1"/>
  <c r="U186" i="5" a="1"/>
  <c r="U186" i="5" s="1"/>
  <c r="AY185" i="5"/>
  <c r="AY185" i="5" a="1"/>
  <c r="AW185" i="5"/>
  <c r="AW185" i="5" a="1"/>
  <c r="AU185" i="5"/>
  <c r="AU185" i="5" a="1"/>
  <c r="AS185" i="5"/>
  <c r="AS185" i="5" a="1"/>
  <c r="AQ185" i="5"/>
  <c r="AQ185" i="5" a="1"/>
  <c r="AO185" i="5"/>
  <c r="AO185" i="5" a="1"/>
  <c r="AM185" i="5"/>
  <c r="AM185" i="5" a="1"/>
  <c r="AK185" i="5"/>
  <c r="AK185" i="5" a="1"/>
  <c r="AI185" i="5"/>
  <c r="AI185" i="5" a="1"/>
  <c r="AG185" i="5"/>
  <c r="AG185" i="5" a="1"/>
  <c r="AE185" i="5"/>
  <c r="AE185" i="5" a="1"/>
  <c r="AC185" i="5"/>
  <c r="AC185" i="5" a="1"/>
  <c r="AA185" i="5"/>
  <c r="AA185" i="5" a="1"/>
  <c r="Y185" i="5"/>
  <c r="Y185" i="5" a="1"/>
  <c r="W185" i="5"/>
  <c r="W185" i="5" a="1"/>
  <c r="U185" i="5"/>
  <c r="U185" i="5" a="1"/>
  <c r="AY184" i="5" a="1"/>
  <c r="AY184" i="5" s="1"/>
  <c r="AW184" i="5" a="1"/>
  <c r="AW184" i="5" s="1"/>
  <c r="AU184" i="5" a="1"/>
  <c r="AU184" i="5" s="1"/>
  <c r="AS184" i="5" a="1"/>
  <c r="AS184" i="5" s="1"/>
  <c r="AQ184" i="5" a="1"/>
  <c r="AQ184" i="5" s="1"/>
  <c r="AO184" i="5" a="1"/>
  <c r="AO184" i="5" s="1"/>
  <c r="AM184" i="5" a="1"/>
  <c r="AM184" i="5" s="1"/>
  <c r="AK184" i="5" a="1"/>
  <c r="AK184" i="5" s="1"/>
  <c r="AI184" i="5" a="1"/>
  <c r="AI184" i="5" s="1"/>
  <c r="AG184" i="5" a="1"/>
  <c r="AG184" i="5" s="1"/>
  <c r="AE184" i="5" a="1"/>
  <c r="AE184" i="5" s="1"/>
  <c r="AC184" i="5" a="1"/>
  <c r="AC184" i="5" s="1"/>
  <c r="AA184" i="5" a="1"/>
  <c r="AA184" i="5" s="1"/>
  <c r="Y184" i="5" a="1"/>
  <c r="Y184" i="5" s="1"/>
  <c r="W184" i="5" a="1"/>
  <c r="W184" i="5" s="1"/>
  <c r="U184" i="5" a="1"/>
  <c r="U184" i="5" s="1"/>
  <c r="AY183" i="5"/>
  <c r="AY183" i="5" a="1"/>
  <c r="AW183" i="5"/>
  <c r="AW183" i="5" a="1"/>
  <c r="AU183" i="5"/>
  <c r="AU183" i="5" a="1"/>
  <c r="AS183" i="5"/>
  <c r="AS183" i="5" a="1"/>
  <c r="AQ183" i="5"/>
  <c r="AQ183" i="5" a="1"/>
  <c r="AO183" i="5"/>
  <c r="AO183" i="5" a="1"/>
  <c r="AM183" i="5"/>
  <c r="AM183" i="5" a="1"/>
  <c r="AK183" i="5"/>
  <c r="AK183" i="5" a="1"/>
  <c r="AI183" i="5"/>
  <c r="AI183" i="5" a="1"/>
  <c r="AG183" i="5"/>
  <c r="AG183" i="5" a="1"/>
  <c r="AE183" i="5"/>
  <c r="AE183" i="5" a="1"/>
  <c r="AC183" i="5"/>
  <c r="AC183" i="5" a="1"/>
  <c r="AA183" i="5"/>
  <c r="AA183" i="5" a="1"/>
  <c r="Y183" i="5"/>
  <c r="Y183" i="5" a="1"/>
  <c r="W183" i="5"/>
  <c r="W183" i="5" a="1"/>
  <c r="U183" i="5"/>
  <c r="AZ183" i="5" s="1"/>
  <c r="U183" i="5" a="1"/>
  <c r="AY182" i="5" a="1"/>
  <c r="AY182" i="5" s="1"/>
  <c r="AW182" i="5" a="1"/>
  <c r="AW182" i="5" s="1"/>
  <c r="AU182" i="5" a="1"/>
  <c r="AU182" i="5" s="1"/>
  <c r="AS182" i="5" a="1"/>
  <c r="AS182" i="5" s="1"/>
  <c r="AQ182" i="5" a="1"/>
  <c r="AQ182" i="5" s="1"/>
  <c r="AO182" i="5" a="1"/>
  <c r="AO182" i="5" s="1"/>
  <c r="AM182" i="5" a="1"/>
  <c r="AM182" i="5" s="1"/>
  <c r="AK182" i="5" a="1"/>
  <c r="AK182" i="5" s="1"/>
  <c r="AI182" i="5" a="1"/>
  <c r="AI182" i="5" s="1"/>
  <c r="AG182" i="5" a="1"/>
  <c r="AG182" i="5" s="1"/>
  <c r="AE182" i="5" a="1"/>
  <c r="AE182" i="5" s="1"/>
  <c r="AC182" i="5" a="1"/>
  <c r="AC182" i="5" s="1"/>
  <c r="AA182" i="5" a="1"/>
  <c r="AA182" i="5" s="1"/>
  <c r="Y182" i="5" a="1"/>
  <c r="Y182" i="5" s="1"/>
  <c r="W182" i="5" a="1"/>
  <c r="W182" i="5" s="1"/>
  <c r="U182" i="5" a="1"/>
  <c r="U182" i="5" s="1"/>
  <c r="AY181" i="5"/>
  <c r="AY181" i="5" a="1"/>
  <c r="AW181" i="5"/>
  <c r="AW181" i="5" a="1"/>
  <c r="AU181" i="5"/>
  <c r="AU181" i="5" a="1"/>
  <c r="AS181" i="5"/>
  <c r="AS181" i="5" a="1"/>
  <c r="AQ181" i="5"/>
  <c r="AQ181" i="5" a="1"/>
  <c r="AO181" i="5"/>
  <c r="AO181" i="5" a="1"/>
  <c r="AM181" i="5"/>
  <c r="AM181" i="5" a="1"/>
  <c r="AK181" i="5"/>
  <c r="AK181" i="5" a="1"/>
  <c r="AI181" i="5"/>
  <c r="AI181" i="5" a="1"/>
  <c r="AG181" i="5"/>
  <c r="AG181" i="5" a="1"/>
  <c r="AE181" i="5"/>
  <c r="AE181" i="5" a="1"/>
  <c r="AC181" i="5"/>
  <c r="AC181" i="5" a="1"/>
  <c r="AA181" i="5"/>
  <c r="AA181" i="5" a="1"/>
  <c r="Y181" i="5"/>
  <c r="Y181" i="5" a="1"/>
  <c r="W181" i="5"/>
  <c r="W181" i="5" a="1"/>
  <c r="U181" i="5"/>
  <c r="AZ181" i="5" s="1"/>
  <c r="U181" i="5" a="1"/>
  <c r="AY180" i="5" a="1"/>
  <c r="AY180" i="5" s="1"/>
  <c r="AW180" i="5" a="1"/>
  <c r="AW180" i="5" s="1"/>
  <c r="AU180" i="5" a="1"/>
  <c r="AU180" i="5" s="1"/>
  <c r="AS180" i="5" a="1"/>
  <c r="AS180" i="5" s="1"/>
  <c r="AQ180" i="5" a="1"/>
  <c r="AQ180" i="5" s="1"/>
  <c r="AO180" i="5" a="1"/>
  <c r="AO180" i="5" s="1"/>
  <c r="AM180" i="5" a="1"/>
  <c r="AM180" i="5" s="1"/>
  <c r="AK180" i="5" a="1"/>
  <c r="AK180" i="5" s="1"/>
  <c r="AI180" i="5" a="1"/>
  <c r="AI180" i="5" s="1"/>
  <c r="AG180" i="5" a="1"/>
  <c r="AG180" i="5" s="1"/>
  <c r="AE180" i="5" a="1"/>
  <c r="AE180" i="5" s="1"/>
  <c r="AC180" i="5" a="1"/>
  <c r="AC180" i="5" s="1"/>
  <c r="AA180" i="5" a="1"/>
  <c r="AA180" i="5" s="1"/>
  <c r="Y180" i="5" a="1"/>
  <c r="Y180" i="5" s="1"/>
  <c r="W180" i="5" a="1"/>
  <c r="W180" i="5" s="1"/>
  <c r="U180" i="5" a="1"/>
  <c r="U180" i="5" s="1"/>
  <c r="AY179" i="5"/>
  <c r="AY179" i="5" a="1"/>
  <c r="AW179" i="5"/>
  <c r="AW179" i="5" a="1"/>
  <c r="AU179" i="5"/>
  <c r="AU179" i="5" a="1"/>
  <c r="AS179" i="5"/>
  <c r="AS179" i="5" a="1"/>
  <c r="AQ179" i="5"/>
  <c r="AQ179" i="5" a="1"/>
  <c r="AO179" i="5"/>
  <c r="AO179" i="5" a="1"/>
  <c r="AM179" i="5"/>
  <c r="AM179" i="5" a="1"/>
  <c r="AK179" i="5"/>
  <c r="AK179" i="5" a="1"/>
  <c r="AI179" i="5"/>
  <c r="AI179" i="5" a="1"/>
  <c r="AG179" i="5"/>
  <c r="AG179" i="5" a="1"/>
  <c r="AE179" i="5"/>
  <c r="AE179" i="5" a="1"/>
  <c r="AC179" i="5"/>
  <c r="AC179" i="5" a="1"/>
  <c r="AA179" i="5"/>
  <c r="AA179" i="5" a="1"/>
  <c r="Y179" i="5"/>
  <c r="Y179" i="5" a="1"/>
  <c r="W179" i="5"/>
  <c r="W179" i="5" a="1"/>
  <c r="U179" i="5"/>
  <c r="U179" i="5" a="1"/>
  <c r="AY178" i="5" a="1"/>
  <c r="AY178" i="5" s="1"/>
  <c r="AW178" i="5" a="1"/>
  <c r="AW178" i="5" s="1"/>
  <c r="AU178" i="5" a="1"/>
  <c r="AU178" i="5" s="1"/>
  <c r="AS178" i="5" a="1"/>
  <c r="AS178" i="5" s="1"/>
  <c r="AQ178" i="5" a="1"/>
  <c r="AQ178" i="5" s="1"/>
  <c r="AO178" i="5" a="1"/>
  <c r="AO178" i="5" s="1"/>
  <c r="AM178" i="5" a="1"/>
  <c r="AM178" i="5" s="1"/>
  <c r="AK178" i="5" a="1"/>
  <c r="AK178" i="5" s="1"/>
  <c r="AI178" i="5" a="1"/>
  <c r="AI178" i="5" s="1"/>
  <c r="AG178" i="5" a="1"/>
  <c r="AG178" i="5" s="1"/>
  <c r="AE178" i="5" a="1"/>
  <c r="AE178" i="5" s="1"/>
  <c r="AC178" i="5" a="1"/>
  <c r="AC178" i="5" s="1"/>
  <c r="AA178" i="5" a="1"/>
  <c r="AA178" i="5" s="1"/>
  <c r="Y178" i="5" a="1"/>
  <c r="Y178" i="5" s="1"/>
  <c r="W178" i="5" a="1"/>
  <c r="W178" i="5" s="1"/>
  <c r="U178" i="5" a="1"/>
  <c r="U178" i="5" s="1"/>
  <c r="BB177" i="5"/>
  <c r="AY177" i="5" a="1"/>
  <c r="AY177" i="5" s="1"/>
  <c r="AW177" i="5" a="1"/>
  <c r="AW177" i="5" s="1"/>
  <c r="AU177" i="5" a="1"/>
  <c r="AU177" i="5" s="1"/>
  <c r="AS177" i="5" a="1"/>
  <c r="AS177" i="5" s="1"/>
  <c r="AQ177" i="5" a="1"/>
  <c r="AQ177" i="5" s="1"/>
  <c r="AO177" i="5" a="1"/>
  <c r="AO177" i="5" s="1"/>
  <c r="AM177" i="5" a="1"/>
  <c r="AM177" i="5" s="1"/>
  <c r="AK177" i="5" a="1"/>
  <c r="AK177" i="5" s="1"/>
  <c r="AI177" i="5" a="1"/>
  <c r="AI177" i="5" s="1"/>
  <c r="AG177" i="5" a="1"/>
  <c r="AG177" i="5" s="1"/>
  <c r="AE177" i="5" a="1"/>
  <c r="AE177" i="5" s="1"/>
  <c r="AC177" i="5" a="1"/>
  <c r="AC177" i="5" s="1"/>
  <c r="AA177" i="5" a="1"/>
  <c r="AA177" i="5" s="1"/>
  <c r="Y177" i="5" a="1"/>
  <c r="Y177" i="5" s="1"/>
  <c r="W177" i="5" a="1"/>
  <c r="W177" i="5" s="1"/>
  <c r="U177" i="5" a="1"/>
  <c r="U177" i="5" s="1"/>
  <c r="AY176" i="5"/>
  <c r="AY176" i="5" a="1"/>
  <c r="AW176" i="5"/>
  <c r="AW176" i="5" a="1"/>
  <c r="AU176" i="5" a="1"/>
  <c r="AU176" i="5" s="1"/>
  <c r="AS176" i="5"/>
  <c r="AS176" i="5" a="1"/>
  <c r="AQ176" i="5"/>
  <c r="AQ176" i="5" a="1"/>
  <c r="AO176" i="5"/>
  <c r="AO176" i="5" a="1"/>
  <c r="AM176" i="5" a="1"/>
  <c r="AM176" i="5" s="1"/>
  <c r="AK176" i="5"/>
  <c r="AK176" i="5" a="1"/>
  <c r="AI176" i="5"/>
  <c r="AI176" i="5" a="1"/>
  <c r="AG176" i="5"/>
  <c r="AG176" i="5" a="1"/>
  <c r="AE176" i="5" a="1"/>
  <c r="AE176" i="5" s="1"/>
  <c r="AC176" i="5"/>
  <c r="AC176" i="5" a="1"/>
  <c r="AA176" i="5"/>
  <c r="AA176" i="5" a="1"/>
  <c r="Y176" i="5"/>
  <c r="Y176" i="5" a="1"/>
  <c r="W176" i="5" a="1"/>
  <c r="W176" i="5" s="1"/>
  <c r="U176" i="5"/>
  <c r="U176" i="5" a="1"/>
  <c r="AY175" i="5" a="1"/>
  <c r="AY175" i="5" s="1"/>
  <c r="AW175" i="5" a="1"/>
  <c r="AW175" i="5" s="1"/>
  <c r="AU175" i="5" a="1"/>
  <c r="AU175" i="5" s="1"/>
  <c r="AS175" i="5" a="1"/>
  <c r="AS175" i="5" s="1"/>
  <c r="AQ175" i="5" a="1"/>
  <c r="AQ175" i="5" s="1"/>
  <c r="AO175" i="5" a="1"/>
  <c r="AO175" i="5" s="1"/>
  <c r="AM175" i="5"/>
  <c r="AM175" i="5" a="1"/>
  <c r="AK175" i="5" a="1"/>
  <c r="AK175" i="5" s="1"/>
  <c r="AI175" i="5" a="1"/>
  <c r="AI175" i="5" s="1"/>
  <c r="AG175" i="5" a="1"/>
  <c r="AG175" i="5" s="1"/>
  <c r="AE175" i="5"/>
  <c r="AE175" i="5" a="1"/>
  <c r="AC175" i="5" a="1"/>
  <c r="AC175" i="5" s="1"/>
  <c r="AA175" i="5" a="1"/>
  <c r="AA175" i="5" s="1"/>
  <c r="Y175" i="5" a="1"/>
  <c r="Y175" i="5" s="1"/>
  <c r="W175" i="5"/>
  <c r="W175" i="5" a="1"/>
  <c r="U175" i="5" a="1"/>
  <c r="U175" i="5" s="1"/>
  <c r="AY174" i="5"/>
  <c r="AY174" i="5" a="1"/>
  <c r="AW174" i="5"/>
  <c r="AW174" i="5" a="1"/>
  <c r="AU174" i="5"/>
  <c r="AU174" i="5" a="1"/>
  <c r="AS174" i="5"/>
  <c r="AS174" i="5" a="1"/>
  <c r="AQ174" i="5"/>
  <c r="AQ174" i="5" a="1"/>
  <c r="AO174" i="5"/>
  <c r="AO174" i="5" a="1"/>
  <c r="AM174" i="5"/>
  <c r="AM174" i="5" a="1"/>
  <c r="AK174" i="5"/>
  <c r="AK174" i="5" a="1"/>
  <c r="AI174" i="5"/>
  <c r="AI174" i="5" a="1"/>
  <c r="AG174" i="5"/>
  <c r="AG174" i="5" a="1"/>
  <c r="AE174" i="5"/>
  <c r="AE174" i="5" a="1"/>
  <c r="AC174" i="5"/>
  <c r="AC174" i="5" a="1"/>
  <c r="AA174" i="5"/>
  <c r="AA174" i="5" a="1"/>
  <c r="Y174" i="5"/>
  <c r="Y174" i="5" a="1"/>
  <c r="W174" i="5"/>
  <c r="W174" i="5" a="1"/>
  <c r="U174" i="5"/>
  <c r="U174" i="5" a="1"/>
  <c r="AY173" i="5" a="1"/>
  <c r="AY173" i="5" s="1"/>
  <c r="AW173" i="5"/>
  <c r="AW173" i="5" a="1"/>
  <c r="AU173" i="5" a="1"/>
  <c r="AU173" i="5" s="1"/>
  <c r="AS173" i="5" a="1"/>
  <c r="AS173" i="5" s="1"/>
  <c r="AQ173" i="5" a="1"/>
  <c r="AQ173" i="5" s="1"/>
  <c r="AO173" i="5"/>
  <c r="AO173" i="5" a="1"/>
  <c r="AM173" i="5" a="1"/>
  <c r="AM173" i="5" s="1"/>
  <c r="AK173" i="5" a="1"/>
  <c r="AK173" i="5" s="1"/>
  <c r="AI173" i="5" a="1"/>
  <c r="AI173" i="5" s="1"/>
  <c r="AG173" i="5" a="1"/>
  <c r="AG173" i="5" s="1"/>
  <c r="AE173" i="5" a="1"/>
  <c r="AE173" i="5" s="1"/>
  <c r="AC173" i="5" a="1"/>
  <c r="AC173" i="5" s="1"/>
  <c r="AA173" i="5" a="1"/>
  <c r="AA173" i="5" s="1"/>
  <c r="Y173" i="5" a="1"/>
  <c r="Y173" i="5" s="1"/>
  <c r="W173" i="5" a="1"/>
  <c r="W173" i="5" s="1"/>
  <c r="U173" i="5" a="1"/>
  <c r="U173" i="5" s="1"/>
  <c r="CN172" i="5"/>
  <c r="BJ172" i="5"/>
  <c r="CM172" i="5" s="1"/>
  <c r="BI172" i="5"/>
  <c r="BG172" i="5"/>
  <c r="BB172" i="5"/>
  <c r="AY172" i="5" a="1"/>
  <c r="AY172" i="5" s="1"/>
  <c r="AW172" i="5"/>
  <c r="AW172" i="5" a="1"/>
  <c r="AU172" i="5"/>
  <c r="AU172" i="5" a="1"/>
  <c r="AS172" i="5"/>
  <c r="AS172" i="5" a="1"/>
  <c r="AQ172" i="5" a="1"/>
  <c r="AQ172" i="5" s="1"/>
  <c r="AO172" i="5"/>
  <c r="AO172" i="5" a="1"/>
  <c r="AM172" i="5"/>
  <c r="AM172" i="5" a="1"/>
  <c r="AK172" i="5"/>
  <c r="AK172" i="5" a="1"/>
  <c r="AI172" i="5" a="1"/>
  <c r="AI172" i="5" s="1"/>
  <c r="AG172" i="5"/>
  <c r="AG172" i="5" a="1"/>
  <c r="AE172" i="5"/>
  <c r="AE172" i="5" a="1"/>
  <c r="AC172" i="5"/>
  <c r="AC172" i="5" a="1"/>
  <c r="AA172" i="5" a="1"/>
  <c r="AA172" i="5" s="1"/>
  <c r="Y172" i="5"/>
  <c r="Y172" i="5" a="1"/>
  <c r="W172" i="5"/>
  <c r="W172" i="5" a="1"/>
  <c r="U172" i="5"/>
  <c r="U172" i="5" a="1"/>
  <c r="CN171" i="5"/>
  <c r="BI171" i="5"/>
  <c r="BG171" i="5"/>
  <c r="BJ171" i="5" s="1"/>
  <c r="CM171" i="5" s="1"/>
  <c r="BB171" i="5"/>
  <c r="AY171" i="5" a="1"/>
  <c r="AY171" i="5" s="1"/>
  <c r="AW171" i="5" a="1"/>
  <c r="AW171" i="5" s="1"/>
  <c r="AU171" i="5"/>
  <c r="AU171" i="5" a="1"/>
  <c r="AS171" i="5" a="1"/>
  <c r="AS171" i="5" s="1"/>
  <c r="AQ171" i="5" a="1"/>
  <c r="AQ171" i="5" s="1"/>
  <c r="AO171" i="5" a="1"/>
  <c r="AO171" i="5" s="1"/>
  <c r="AM171" i="5" a="1"/>
  <c r="AM171" i="5" s="1"/>
  <c r="AK171" i="5" a="1"/>
  <c r="AK171" i="5" s="1"/>
  <c r="AI171" i="5" a="1"/>
  <c r="AI171" i="5" s="1"/>
  <c r="AG171" i="5" a="1"/>
  <c r="AG171" i="5" s="1"/>
  <c r="AE171" i="5" a="1"/>
  <c r="AE171" i="5" s="1"/>
  <c r="AC171" i="5" a="1"/>
  <c r="AC171" i="5" s="1"/>
  <c r="AA171" i="5" a="1"/>
  <c r="AA171" i="5" s="1"/>
  <c r="Y171" i="5"/>
  <c r="Y171" i="5" a="1"/>
  <c r="W171" i="5" a="1"/>
  <c r="W171" i="5" s="1"/>
  <c r="U171" i="5" a="1"/>
  <c r="U171" i="5" s="1"/>
  <c r="AY170" i="5"/>
  <c r="AY170" i="5" a="1"/>
  <c r="AW170" i="5" a="1"/>
  <c r="AW170" i="5" s="1"/>
  <c r="AU170" i="5"/>
  <c r="AU170" i="5" a="1"/>
  <c r="AS170" i="5"/>
  <c r="AS170" i="5" a="1"/>
  <c r="AQ170" i="5"/>
  <c r="AQ170" i="5" a="1"/>
  <c r="AO170" i="5" a="1"/>
  <c r="AO170" i="5" s="1"/>
  <c r="AM170" i="5"/>
  <c r="AM170" i="5" a="1"/>
  <c r="AK170" i="5"/>
  <c r="AK170" i="5" a="1"/>
  <c r="AI170" i="5"/>
  <c r="AI170" i="5" a="1"/>
  <c r="AG170" i="5" a="1"/>
  <c r="AG170" i="5" s="1"/>
  <c r="AE170" i="5"/>
  <c r="AE170" i="5" a="1"/>
  <c r="AC170" i="5"/>
  <c r="AC170" i="5" a="1"/>
  <c r="AA170" i="5"/>
  <c r="AA170" i="5" a="1"/>
  <c r="Y170" i="5" a="1"/>
  <c r="Y170" i="5" s="1"/>
  <c r="W170" i="5"/>
  <c r="W170" i="5" a="1"/>
  <c r="U170" i="5"/>
  <c r="U170" i="5" a="1"/>
  <c r="AY169" i="5" a="1"/>
  <c r="AY169" i="5" s="1"/>
  <c r="AW169" i="5"/>
  <c r="AW169" i="5" a="1"/>
  <c r="AU169" i="5" a="1"/>
  <c r="AU169" i="5" s="1"/>
  <c r="AS169" i="5" a="1"/>
  <c r="AS169" i="5" s="1"/>
  <c r="AQ169" i="5" a="1"/>
  <c r="AQ169" i="5" s="1"/>
  <c r="AO169" i="5" a="1"/>
  <c r="AO169" i="5" s="1"/>
  <c r="AM169" i="5" a="1"/>
  <c r="AM169" i="5" s="1"/>
  <c r="AK169" i="5" a="1"/>
  <c r="AK169" i="5" s="1"/>
  <c r="AI169" i="5" a="1"/>
  <c r="AI169" i="5" s="1"/>
  <c r="AG169" i="5" a="1"/>
  <c r="AG169" i="5" s="1"/>
  <c r="AE169" i="5" a="1"/>
  <c r="AE169" i="5" s="1"/>
  <c r="AC169" i="5" a="1"/>
  <c r="AC169" i="5" s="1"/>
  <c r="AA169" i="5"/>
  <c r="AA169" i="5" a="1"/>
  <c r="Y169" i="5" a="1"/>
  <c r="Y169" i="5" s="1"/>
  <c r="AZ169" i="5" s="1"/>
  <c r="W169" i="5" a="1"/>
  <c r="W169" i="5" s="1"/>
  <c r="U169" i="5"/>
  <c r="U169" i="5" a="1"/>
  <c r="AY168" i="5"/>
  <c r="AY168" i="5" a="1"/>
  <c r="AW168" i="5"/>
  <c r="AW168" i="5" a="1"/>
  <c r="AU168" i="5" a="1"/>
  <c r="AU168" i="5" s="1"/>
  <c r="AS168" i="5" a="1"/>
  <c r="AS168" i="5" s="1"/>
  <c r="AQ168" i="5"/>
  <c r="AQ168" i="5" a="1"/>
  <c r="AO168" i="5"/>
  <c r="AO168" i="5" a="1"/>
  <c r="AM168" i="5" a="1"/>
  <c r="AM168" i="5" s="1"/>
  <c r="AK168" i="5" a="1"/>
  <c r="AK168" i="5" s="1"/>
  <c r="AI168" i="5"/>
  <c r="AI168" i="5" a="1"/>
  <c r="AG168" i="5"/>
  <c r="AG168" i="5" a="1"/>
  <c r="AE168" i="5" a="1"/>
  <c r="AE168" i="5" s="1"/>
  <c r="AC168" i="5" a="1"/>
  <c r="AC168" i="5" s="1"/>
  <c r="AA168" i="5"/>
  <c r="AA168" i="5" a="1"/>
  <c r="Y168" i="5"/>
  <c r="Y168" i="5" a="1"/>
  <c r="W168" i="5" a="1"/>
  <c r="W168" i="5" s="1"/>
  <c r="U168" i="5" a="1"/>
  <c r="U168" i="5" s="1"/>
  <c r="BB167" i="5"/>
  <c r="AY167" i="5"/>
  <c r="AY167" i="5" a="1"/>
  <c r="AW167" i="5" a="1"/>
  <c r="AW167" i="5" s="1"/>
  <c r="AU167" i="5" a="1"/>
  <c r="AU167" i="5" s="1"/>
  <c r="AS167" i="5"/>
  <c r="AS167" i="5" a="1"/>
  <c r="AQ167" i="5"/>
  <c r="AQ167" i="5" a="1"/>
  <c r="AO167" i="5" a="1"/>
  <c r="AO167" i="5" s="1"/>
  <c r="AM167" i="5" a="1"/>
  <c r="AM167" i="5" s="1"/>
  <c r="AK167" i="5"/>
  <c r="AK167" i="5" a="1"/>
  <c r="AI167" i="5"/>
  <c r="AI167" i="5" a="1"/>
  <c r="AG167" i="5" a="1"/>
  <c r="AG167" i="5" s="1"/>
  <c r="AE167" i="5" a="1"/>
  <c r="AE167" i="5" s="1"/>
  <c r="AC167" i="5"/>
  <c r="AC167" i="5" a="1"/>
  <c r="AA167" i="5"/>
  <c r="AA167" i="5" a="1"/>
  <c r="Y167" i="5" a="1"/>
  <c r="Y167" i="5" s="1"/>
  <c r="W167" i="5" a="1"/>
  <c r="W167" i="5" s="1"/>
  <c r="U167" i="5"/>
  <c r="U167" i="5" a="1"/>
  <c r="CN166" i="5"/>
  <c r="BI166" i="5"/>
  <c r="BG166" i="5"/>
  <c r="BJ166" i="5" s="1"/>
  <c r="CM166" i="5" s="1"/>
  <c r="BB166" i="5"/>
  <c r="AY166" i="5"/>
  <c r="AY166" i="5" a="1"/>
  <c r="AW166" i="5" a="1"/>
  <c r="AW166" i="5" s="1"/>
  <c r="AU166" i="5"/>
  <c r="AU166" i="5" a="1"/>
  <c r="AS166" i="5"/>
  <c r="AS166" i="5" a="1"/>
  <c r="AQ166" i="5"/>
  <c r="AQ166" i="5" a="1"/>
  <c r="AO166" i="5" a="1"/>
  <c r="AO166" i="5" s="1"/>
  <c r="AM166" i="5" a="1"/>
  <c r="AM166" i="5" s="1"/>
  <c r="AK166" i="5" a="1"/>
  <c r="AK166" i="5" s="1"/>
  <c r="AI166" i="5" a="1"/>
  <c r="AI166" i="5" s="1"/>
  <c r="AG166" i="5" a="1"/>
  <c r="AG166" i="5" s="1"/>
  <c r="AE166" i="5"/>
  <c r="AE166" i="5" a="1"/>
  <c r="AC166" i="5"/>
  <c r="AC166" i="5" a="1"/>
  <c r="AA166" i="5"/>
  <c r="AA166" i="5" a="1"/>
  <c r="Y166" i="5" a="1"/>
  <c r="Y166" i="5" s="1"/>
  <c r="AZ166" i="5" s="1"/>
  <c r="W166" i="5"/>
  <c r="W166" i="5" a="1"/>
  <c r="U166" i="5"/>
  <c r="U166" i="5" a="1"/>
  <c r="CN165" i="5"/>
  <c r="BI165" i="5"/>
  <c r="BG165" i="5"/>
  <c r="BJ165" i="5" s="1"/>
  <c r="CM165" i="5" s="1"/>
  <c r="BB165" i="5"/>
  <c r="AY165" i="5" a="1"/>
  <c r="AY165" i="5" s="1"/>
  <c r="AW165" i="5" a="1"/>
  <c r="AW165" i="5" s="1"/>
  <c r="AU165" i="5"/>
  <c r="AU165" i="5" a="1"/>
  <c r="AS165" i="5" a="1"/>
  <c r="AS165" i="5" s="1"/>
  <c r="AQ165" i="5" a="1"/>
  <c r="AQ165" i="5" s="1"/>
  <c r="AO165" i="5" a="1"/>
  <c r="AO165" i="5" s="1"/>
  <c r="AM165" i="5"/>
  <c r="AM165" i="5" a="1"/>
  <c r="AK165" i="5" a="1"/>
  <c r="AK165" i="5" s="1"/>
  <c r="AI165" i="5" a="1"/>
  <c r="AI165" i="5" s="1"/>
  <c r="AG165" i="5" a="1"/>
  <c r="AG165" i="5" s="1"/>
  <c r="AE165" i="5"/>
  <c r="AE165" i="5" a="1"/>
  <c r="AC165" i="5" a="1"/>
  <c r="AC165" i="5" s="1"/>
  <c r="AA165" i="5" a="1"/>
  <c r="AA165" i="5" s="1"/>
  <c r="Y165" i="5" a="1"/>
  <c r="Y165" i="5" s="1"/>
  <c r="W165" i="5"/>
  <c r="W165" i="5" a="1"/>
  <c r="U165" i="5" a="1"/>
  <c r="U165" i="5" s="1"/>
  <c r="AZ165" i="5" s="1"/>
  <c r="AY164" i="5"/>
  <c r="AY164" i="5" a="1"/>
  <c r="AW164" i="5"/>
  <c r="AW164" i="5" a="1"/>
  <c r="AU164" i="5"/>
  <c r="AU164" i="5" a="1"/>
  <c r="AS164" i="5"/>
  <c r="AS164" i="5" a="1"/>
  <c r="AQ164" i="5"/>
  <c r="AQ164" i="5" a="1"/>
  <c r="AO164" i="5"/>
  <c r="AO164" i="5" a="1"/>
  <c r="AM164" i="5"/>
  <c r="AM164" i="5" a="1"/>
  <c r="AK164" i="5"/>
  <c r="AK164" i="5" a="1"/>
  <c r="AI164" i="5"/>
  <c r="AI164" i="5" a="1"/>
  <c r="AG164" i="5"/>
  <c r="AG164" i="5" a="1"/>
  <c r="AE164" i="5"/>
  <c r="AE164" i="5" a="1"/>
  <c r="AC164" i="5"/>
  <c r="AC164" i="5" a="1"/>
  <c r="AA164" i="5"/>
  <c r="AA164" i="5" a="1"/>
  <c r="Y164" i="5"/>
  <c r="Y164" i="5" a="1"/>
  <c r="W164" i="5"/>
  <c r="W164" i="5" a="1"/>
  <c r="U164" i="5"/>
  <c r="AZ164" i="5" s="1"/>
  <c r="U164" i="5" a="1"/>
  <c r="AY163" i="5" a="1"/>
  <c r="AY163" i="5" s="1"/>
  <c r="AW163" i="5"/>
  <c r="AW163" i="5" a="1"/>
  <c r="AU163" i="5" a="1"/>
  <c r="AU163" i="5" s="1"/>
  <c r="AS163" i="5" a="1"/>
  <c r="AS163" i="5" s="1"/>
  <c r="AQ163" i="5" a="1"/>
  <c r="AQ163" i="5" s="1"/>
  <c r="AO163" i="5"/>
  <c r="AO163" i="5" a="1"/>
  <c r="AM163" i="5" a="1"/>
  <c r="AM163" i="5" s="1"/>
  <c r="AK163" i="5" a="1"/>
  <c r="AK163" i="5" s="1"/>
  <c r="AI163" i="5" a="1"/>
  <c r="AI163" i="5" s="1"/>
  <c r="AG163" i="5"/>
  <c r="AG163" i="5" a="1"/>
  <c r="AE163" i="5" a="1"/>
  <c r="AE163" i="5" s="1"/>
  <c r="AC163" i="5" a="1"/>
  <c r="AC163" i="5" s="1"/>
  <c r="AA163" i="5" a="1"/>
  <c r="AA163" i="5" s="1"/>
  <c r="Y163" i="5"/>
  <c r="Y163" i="5" a="1"/>
  <c r="W163" i="5" a="1"/>
  <c r="W163" i="5" s="1"/>
  <c r="U163" i="5" a="1"/>
  <c r="U163" i="5" s="1"/>
  <c r="AZ163" i="5" s="1"/>
  <c r="BJ162" i="5"/>
  <c r="CM162" i="5" s="1"/>
  <c r="BI162" i="5"/>
  <c r="CN162" i="5" s="1"/>
  <c r="BG162" i="5"/>
  <c r="BB162" i="5"/>
  <c r="AY162" i="5"/>
  <c r="AY162" i="5" a="1"/>
  <c r="AW162" i="5"/>
  <c r="AW162" i="5" a="1"/>
  <c r="AU162" i="5"/>
  <c r="AU162" i="5" a="1"/>
  <c r="AS162" i="5"/>
  <c r="AS162" i="5" a="1"/>
  <c r="AQ162" i="5"/>
  <c r="AQ162" i="5" a="1"/>
  <c r="AO162" i="5"/>
  <c r="AO162" i="5" a="1"/>
  <c r="AM162" i="5"/>
  <c r="AM162" i="5" a="1"/>
  <c r="AK162" i="5"/>
  <c r="AK162" i="5" a="1"/>
  <c r="AI162" i="5"/>
  <c r="AI162" i="5" a="1"/>
  <c r="AG162" i="5"/>
  <c r="AG162" i="5" a="1"/>
  <c r="AE162" i="5"/>
  <c r="AE162" i="5" a="1"/>
  <c r="AC162" i="5"/>
  <c r="AC162" i="5" a="1"/>
  <c r="AA162" i="5"/>
  <c r="AA162" i="5" a="1"/>
  <c r="Y162" i="5"/>
  <c r="Y162" i="5" a="1"/>
  <c r="W162" i="5"/>
  <c r="W162" i="5" a="1"/>
  <c r="U162" i="5"/>
  <c r="U162" i="5" a="1"/>
  <c r="BI161" i="5"/>
  <c r="CN161" i="5" s="1"/>
  <c r="BG161" i="5"/>
  <c r="BJ161" i="5" s="1"/>
  <c r="CM161" i="5" s="1"/>
  <c r="BB161" i="5"/>
  <c r="AY161" i="5" a="1"/>
  <c r="AY161" i="5" s="1"/>
  <c r="AW161" i="5" a="1"/>
  <c r="AW161" i="5" s="1"/>
  <c r="AU161" i="5"/>
  <c r="AU161" i="5" a="1"/>
  <c r="AS161" i="5" a="1"/>
  <c r="AS161" i="5" s="1"/>
  <c r="AQ161" i="5" a="1"/>
  <c r="AQ161" i="5" s="1"/>
  <c r="AO161" i="5" a="1"/>
  <c r="AO161" i="5" s="1"/>
  <c r="AM161" i="5"/>
  <c r="AM161" i="5" a="1"/>
  <c r="AK161" i="5" a="1"/>
  <c r="AK161" i="5" s="1"/>
  <c r="AI161" i="5" a="1"/>
  <c r="AI161" i="5" s="1"/>
  <c r="AG161" i="5" a="1"/>
  <c r="AG161" i="5" s="1"/>
  <c r="AE161" i="5"/>
  <c r="AE161" i="5" a="1"/>
  <c r="AC161" i="5" a="1"/>
  <c r="AC161" i="5" s="1"/>
  <c r="AA161" i="5" a="1"/>
  <c r="AA161" i="5" s="1"/>
  <c r="Y161" i="5" a="1"/>
  <c r="Y161" i="5" s="1"/>
  <c r="W161" i="5"/>
  <c r="W161" i="5" a="1"/>
  <c r="U161" i="5" a="1"/>
  <c r="U161" i="5" s="1"/>
  <c r="BI160" i="5"/>
  <c r="CN160" i="5" s="1"/>
  <c r="BG160" i="5"/>
  <c r="BJ160" i="5" s="1"/>
  <c r="CM160" i="5" s="1"/>
  <c r="BB160" i="5"/>
  <c r="AY160" i="5"/>
  <c r="AY160" i="5" a="1"/>
  <c r="AW160" i="5"/>
  <c r="AW160" i="5" a="1"/>
  <c r="AU160" i="5" a="1"/>
  <c r="AU160" i="5" s="1"/>
  <c r="AS160" i="5"/>
  <c r="AS160" i="5" a="1"/>
  <c r="AQ160" i="5"/>
  <c r="AQ160" i="5" a="1"/>
  <c r="AO160" i="5"/>
  <c r="AO160" i="5" a="1"/>
  <c r="AM160" i="5" a="1"/>
  <c r="AM160" i="5" s="1"/>
  <c r="AK160" i="5"/>
  <c r="AK160" i="5" a="1"/>
  <c r="AI160" i="5"/>
  <c r="AI160" i="5" a="1"/>
  <c r="AG160" i="5"/>
  <c r="AG160" i="5" a="1"/>
  <c r="AE160" i="5" a="1"/>
  <c r="AE160" i="5" s="1"/>
  <c r="AC160" i="5"/>
  <c r="AC160" i="5" a="1"/>
  <c r="AA160" i="5"/>
  <c r="AA160" i="5" a="1"/>
  <c r="Y160" i="5"/>
  <c r="Y160" i="5" a="1"/>
  <c r="W160" i="5" a="1"/>
  <c r="W160" i="5" s="1"/>
  <c r="U160" i="5"/>
  <c r="U160" i="5" a="1"/>
  <c r="BB159" i="5"/>
  <c r="AY159" i="5"/>
  <c r="AY159" i="5" a="1"/>
  <c r="AW159" i="5"/>
  <c r="AW159" i="5" a="1"/>
  <c r="AU159" i="5"/>
  <c r="AU159" i="5" a="1"/>
  <c r="AS159" i="5"/>
  <c r="AS159" i="5" a="1"/>
  <c r="AQ159" i="5"/>
  <c r="AQ159" i="5" a="1"/>
  <c r="AO159" i="5"/>
  <c r="AO159" i="5" a="1"/>
  <c r="AM159" i="5"/>
  <c r="AM159" i="5" a="1"/>
  <c r="AK159" i="5"/>
  <c r="AK159" i="5" a="1"/>
  <c r="AI159" i="5"/>
  <c r="AI159" i="5" a="1"/>
  <c r="AG159" i="5"/>
  <c r="AG159" i="5" a="1"/>
  <c r="AE159" i="5"/>
  <c r="AE159" i="5" a="1"/>
  <c r="AC159" i="5"/>
  <c r="AC159" i="5" a="1"/>
  <c r="AA159" i="5"/>
  <c r="AA159" i="5" a="1"/>
  <c r="Y159" i="5" a="1"/>
  <c r="Y159" i="5" s="1"/>
  <c r="W159" i="5"/>
  <c r="W159" i="5" a="1"/>
  <c r="U159" i="5"/>
  <c r="U159" i="5" a="1"/>
  <c r="AY158" i="5" a="1"/>
  <c r="AY158" i="5" s="1"/>
  <c r="AW158" i="5"/>
  <c r="AW158" i="5" a="1"/>
  <c r="AU158" i="5"/>
  <c r="AU158" i="5" a="1"/>
  <c r="AS158" i="5" a="1"/>
  <c r="AS158" i="5" s="1"/>
  <c r="AQ158" i="5" a="1"/>
  <c r="AQ158" i="5" s="1"/>
  <c r="AO158" i="5"/>
  <c r="AO158" i="5" a="1"/>
  <c r="AM158" i="5"/>
  <c r="AM158" i="5" a="1"/>
  <c r="AK158" i="5" a="1"/>
  <c r="AK158" i="5" s="1"/>
  <c r="AI158" i="5" a="1"/>
  <c r="AI158" i="5" s="1"/>
  <c r="AG158" i="5"/>
  <c r="AG158" i="5" a="1"/>
  <c r="AE158" i="5" a="1"/>
  <c r="AE158" i="5" s="1"/>
  <c r="AC158" i="5" a="1"/>
  <c r="AC158" i="5" s="1"/>
  <c r="AA158" i="5" a="1"/>
  <c r="AA158" i="5" s="1"/>
  <c r="Y158" i="5"/>
  <c r="Y158" i="5" a="1"/>
  <c r="W158" i="5" a="1"/>
  <c r="W158" i="5" s="1"/>
  <c r="U158" i="5" a="1"/>
  <c r="U158" i="5" s="1"/>
  <c r="AZ158" i="5" s="1"/>
  <c r="AY157" i="5"/>
  <c r="AY157" i="5" a="1"/>
  <c r="AW157" i="5"/>
  <c r="AW157" i="5" a="1"/>
  <c r="AU157" i="5"/>
  <c r="AU157" i="5" a="1"/>
  <c r="AS157" i="5"/>
  <c r="AS157" i="5" a="1"/>
  <c r="AQ157" i="5"/>
  <c r="AQ157" i="5" a="1"/>
  <c r="AO157" i="5"/>
  <c r="AO157" i="5" a="1"/>
  <c r="AM157" i="5"/>
  <c r="AM157" i="5" a="1"/>
  <c r="AK157" i="5"/>
  <c r="AK157" i="5" a="1"/>
  <c r="AI157" i="5"/>
  <c r="AI157" i="5" a="1"/>
  <c r="AG157" i="5"/>
  <c r="AG157" i="5" a="1"/>
  <c r="AE157" i="5"/>
  <c r="AE157" i="5" a="1"/>
  <c r="AC157" i="5"/>
  <c r="AC157" i="5" a="1"/>
  <c r="AA157" i="5"/>
  <c r="AA157" i="5" a="1"/>
  <c r="Y157" i="5"/>
  <c r="Y157" i="5" a="1"/>
  <c r="W157" i="5"/>
  <c r="W157" i="5" a="1"/>
  <c r="U157" i="5"/>
  <c r="U157" i="5" a="1"/>
  <c r="AZ156" i="5"/>
  <c r="AY156" i="5"/>
  <c r="AY156" i="5" a="1"/>
  <c r="AW156" i="5"/>
  <c r="AW156" i="5" a="1"/>
  <c r="AU156" i="5" a="1"/>
  <c r="AU156" i="5" s="1"/>
  <c r="AS156" i="5" a="1"/>
  <c r="AS156" i="5" s="1"/>
  <c r="AQ156" i="5"/>
  <c r="AQ156" i="5" a="1"/>
  <c r="AO156" i="5"/>
  <c r="AO156" i="5" a="1"/>
  <c r="AM156" i="5" a="1"/>
  <c r="AM156" i="5" s="1"/>
  <c r="AK156" i="5" a="1"/>
  <c r="AK156" i="5" s="1"/>
  <c r="AI156" i="5"/>
  <c r="AI156" i="5" a="1"/>
  <c r="AG156" i="5"/>
  <c r="AG156" i="5" a="1"/>
  <c r="AE156" i="5" a="1"/>
  <c r="AE156" i="5" s="1"/>
  <c r="AC156" i="5" a="1"/>
  <c r="AC156" i="5" s="1"/>
  <c r="AA156" i="5"/>
  <c r="AA156" i="5" a="1"/>
  <c r="Y156" i="5" a="1"/>
  <c r="Y156" i="5" s="1"/>
  <c r="W156" i="5" a="1"/>
  <c r="W156" i="5" s="1"/>
  <c r="U156" i="5" a="1"/>
  <c r="U156" i="5" s="1"/>
  <c r="CN155" i="5"/>
  <c r="BI155" i="5"/>
  <c r="BG155" i="5"/>
  <c r="BJ155" i="5" s="1"/>
  <c r="CM155" i="5" s="1"/>
  <c r="BB155" i="5"/>
  <c r="AY155" i="5" a="1"/>
  <c r="AY155" i="5" s="1"/>
  <c r="AW155" i="5"/>
  <c r="AW155" i="5" a="1"/>
  <c r="AU155" i="5"/>
  <c r="AU155" i="5" a="1"/>
  <c r="AS155" i="5"/>
  <c r="AS155" i="5" a="1"/>
  <c r="AQ155" i="5" a="1"/>
  <c r="AQ155" i="5" s="1"/>
  <c r="AO155" i="5"/>
  <c r="AO155" i="5" a="1"/>
  <c r="AM155" i="5"/>
  <c r="AM155" i="5" a="1"/>
  <c r="AK155" i="5"/>
  <c r="AK155" i="5" a="1"/>
  <c r="AI155" i="5" a="1"/>
  <c r="AI155" i="5" s="1"/>
  <c r="AG155" i="5"/>
  <c r="AG155" i="5" a="1"/>
  <c r="AE155" i="5"/>
  <c r="AE155" i="5" a="1"/>
  <c r="AC155" i="5"/>
  <c r="AC155" i="5" a="1"/>
  <c r="AA155" i="5" a="1"/>
  <c r="AA155" i="5" s="1"/>
  <c r="Y155" i="5"/>
  <c r="Y155" i="5" a="1"/>
  <c r="W155" i="5"/>
  <c r="W155" i="5" a="1"/>
  <c r="U155" i="5"/>
  <c r="U155" i="5" a="1"/>
  <c r="CN154" i="5"/>
  <c r="BJ154" i="5"/>
  <c r="CM154" i="5" s="1"/>
  <c r="BI154" i="5"/>
  <c r="BG154" i="5"/>
  <c r="BB154" i="5"/>
  <c r="AY154" i="5" a="1"/>
  <c r="AY154" i="5" s="1"/>
  <c r="AW154" i="5"/>
  <c r="AW154" i="5" a="1"/>
  <c r="AU154" i="5"/>
  <c r="AU154" i="5" a="1"/>
  <c r="AS154" i="5" a="1"/>
  <c r="AS154" i="5" s="1"/>
  <c r="AQ154" i="5" a="1"/>
  <c r="AQ154" i="5" s="1"/>
  <c r="AO154" i="5"/>
  <c r="AO154" i="5" a="1"/>
  <c r="AM154" i="5"/>
  <c r="AM154" i="5" a="1"/>
  <c r="AK154" i="5" a="1"/>
  <c r="AK154" i="5" s="1"/>
  <c r="AI154" i="5" a="1"/>
  <c r="AI154" i="5" s="1"/>
  <c r="AG154" i="5"/>
  <c r="AG154" i="5" a="1"/>
  <c r="AE154" i="5"/>
  <c r="AE154" i="5" a="1"/>
  <c r="AC154" i="5" a="1"/>
  <c r="AC154" i="5" s="1"/>
  <c r="AA154" i="5" a="1"/>
  <c r="AA154" i="5" s="1"/>
  <c r="Y154" i="5"/>
  <c r="Y154" i="5" a="1"/>
  <c r="W154" i="5" a="1"/>
  <c r="W154" i="5" s="1"/>
  <c r="U154" i="5" a="1"/>
  <c r="U154" i="5" s="1"/>
  <c r="AZ154" i="5" s="1"/>
  <c r="BI153" i="5"/>
  <c r="CN153" i="5" s="1"/>
  <c r="BG153" i="5"/>
  <c r="BJ153" i="5" s="1"/>
  <c r="CM153" i="5" s="1"/>
  <c r="BB153" i="5"/>
  <c r="AY153" i="5"/>
  <c r="AY153" i="5" a="1"/>
  <c r="AW153" i="5" a="1"/>
  <c r="AW153" i="5" s="1"/>
  <c r="AU153" i="5"/>
  <c r="AU153" i="5" a="1"/>
  <c r="AS153" i="5"/>
  <c r="AS153" i="5" a="1"/>
  <c r="AQ153" i="5"/>
  <c r="AQ153" i="5" a="1"/>
  <c r="AO153" i="5" a="1"/>
  <c r="AO153" i="5" s="1"/>
  <c r="AM153" i="5"/>
  <c r="AM153" i="5" a="1"/>
  <c r="AK153" i="5"/>
  <c r="AK153" i="5" a="1"/>
  <c r="AI153" i="5"/>
  <c r="AI153" i="5" a="1"/>
  <c r="AG153" i="5" a="1"/>
  <c r="AG153" i="5" s="1"/>
  <c r="AE153" i="5"/>
  <c r="AE153" i="5" a="1"/>
  <c r="AC153" i="5"/>
  <c r="AC153" i="5" a="1"/>
  <c r="AA153" i="5"/>
  <c r="AA153" i="5" a="1"/>
  <c r="Y153" i="5" a="1"/>
  <c r="Y153" i="5" s="1"/>
  <c r="W153" i="5"/>
  <c r="W153" i="5" a="1"/>
  <c r="U153" i="5"/>
  <c r="U153" i="5" a="1"/>
  <c r="CN152" i="5"/>
  <c r="BI152" i="5"/>
  <c r="BG152" i="5"/>
  <c r="BJ152" i="5" s="1"/>
  <c r="CM152" i="5" s="1"/>
  <c r="BB152" i="5"/>
  <c r="AY152" i="5" a="1"/>
  <c r="AY152" i="5" s="1"/>
  <c r="AW152" i="5" a="1"/>
  <c r="AW152" i="5" s="1"/>
  <c r="AU152" i="5"/>
  <c r="AU152" i="5" a="1"/>
  <c r="AS152" i="5"/>
  <c r="AS152" i="5" a="1"/>
  <c r="AQ152" i="5" a="1"/>
  <c r="AQ152" i="5" s="1"/>
  <c r="AO152" i="5" a="1"/>
  <c r="AO152" i="5" s="1"/>
  <c r="AM152" i="5"/>
  <c r="AM152" i="5" a="1"/>
  <c r="AK152" i="5"/>
  <c r="AK152" i="5" a="1"/>
  <c r="AI152" i="5" a="1"/>
  <c r="AI152" i="5" s="1"/>
  <c r="AG152" i="5" a="1"/>
  <c r="AG152" i="5" s="1"/>
  <c r="AE152" i="5"/>
  <c r="AE152" i="5" a="1"/>
  <c r="AC152" i="5"/>
  <c r="AC152" i="5" a="1"/>
  <c r="AA152" i="5" a="1"/>
  <c r="AA152" i="5" s="1"/>
  <c r="Y152" i="5" a="1"/>
  <c r="Y152" i="5" s="1"/>
  <c r="W152" i="5"/>
  <c r="W152" i="5" a="1"/>
  <c r="U152" i="5"/>
  <c r="U152" i="5" a="1"/>
  <c r="BI151" i="5"/>
  <c r="CN151" i="5" s="1"/>
  <c r="BG151" i="5"/>
  <c r="BJ151" i="5" s="1"/>
  <c r="CM151" i="5" s="1"/>
  <c r="BB151" i="5"/>
  <c r="AY151" i="5"/>
  <c r="AY151" i="5" a="1"/>
  <c r="AW151" i="5"/>
  <c r="AW151" i="5" a="1"/>
  <c r="AU151" i="5" a="1"/>
  <c r="AU151" i="5" s="1"/>
  <c r="AS151" i="5"/>
  <c r="AS151" i="5" a="1"/>
  <c r="AQ151" i="5"/>
  <c r="AQ151" i="5" a="1"/>
  <c r="AO151" i="5"/>
  <c r="AO151" i="5" a="1"/>
  <c r="AM151" i="5" a="1"/>
  <c r="AM151" i="5" s="1"/>
  <c r="AK151" i="5"/>
  <c r="AK151" i="5" a="1"/>
  <c r="AI151" i="5"/>
  <c r="AI151" i="5" a="1"/>
  <c r="AG151" i="5"/>
  <c r="AG151" i="5" a="1"/>
  <c r="AE151" i="5" a="1"/>
  <c r="AE151" i="5" s="1"/>
  <c r="AC151" i="5"/>
  <c r="AC151" i="5" a="1"/>
  <c r="AA151" i="5"/>
  <c r="AA151" i="5" a="1"/>
  <c r="Y151" i="5"/>
  <c r="Y151" i="5" a="1"/>
  <c r="W151" i="5" a="1"/>
  <c r="W151" i="5" s="1"/>
  <c r="U151" i="5"/>
  <c r="U151" i="5" a="1"/>
  <c r="BI150" i="5"/>
  <c r="CN150" i="5" s="1"/>
  <c r="BG150" i="5"/>
  <c r="BJ150" i="5" s="1"/>
  <c r="CM150" i="5" s="1"/>
  <c r="BB150" i="5"/>
  <c r="AY150" i="5"/>
  <c r="AY150" i="5" a="1"/>
  <c r="AW150" i="5" a="1"/>
  <c r="AW150" i="5" s="1"/>
  <c r="AU150" i="5" a="1"/>
  <c r="AU150" i="5" s="1"/>
  <c r="AS150" i="5"/>
  <c r="AS150" i="5" a="1"/>
  <c r="AQ150" i="5"/>
  <c r="AQ150" i="5" a="1"/>
  <c r="AO150" i="5" a="1"/>
  <c r="AO150" i="5" s="1"/>
  <c r="AM150" i="5" a="1"/>
  <c r="AM150" i="5" s="1"/>
  <c r="AK150" i="5"/>
  <c r="AK150" i="5" a="1"/>
  <c r="AI150" i="5"/>
  <c r="AI150" i="5" a="1"/>
  <c r="AG150" i="5" a="1"/>
  <c r="AG150" i="5" s="1"/>
  <c r="AE150" i="5" a="1"/>
  <c r="AE150" i="5" s="1"/>
  <c r="AC150" i="5"/>
  <c r="AC150" i="5" a="1"/>
  <c r="AA150" i="5"/>
  <c r="AA150" i="5" a="1"/>
  <c r="Y150" i="5" a="1"/>
  <c r="Y150" i="5" s="1"/>
  <c r="W150" i="5" a="1"/>
  <c r="W150" i="5" s="1"/>
  <c r="U150" i="5"/>
  <c r="U150" i="5" a="1"/>
  <c r="BI149" i="5"/>
  <c r="CN149" i="5" s="1"/>
  <c r="BG149" i="5"/>
  <c r="BJ149" i="5" s="1"/>
  <c r="CM149" i="5" s="1"/>
  <c r="BB149" i="5"/>
  <c r="AY149" i="5"/>
  <c r="AY149" i="5" a="1"/>
  <c r="AW149" i="5"/>
  <c r="AW149" i="5" a="1"/>
  <c r="AU149" i="5"/>
  <c r="AU149" i="5" a="1"/>
  <c r="AS149" i="5"/>
  <c r="AS149" i="5" a="1"/>
  <c r="AQ149" i="5"/>
  <c r="AQ149" i="5" a="1"/>
  <c r="AO149" i="5"/>
  <c r="AO149" i="5" a="1"/>
  <c r="AM149" i="5"/>
  <c r="AM149" i="5" a="1"/>
  <c r="AK149" i="5"/>
  <c r="AK149" i="5" a="1"/>
  <c r="AI149" i="5"/>
  <c r="AI149" i="5" a="1"/>
  <c r="AG149" i="5"/>
  <c r="AG149" i="5" a="1"/>
  <c r="AE149" i="5"/>
  <c r="AE149" i="5" a="1"/>
  <c r="AC149" i="5"/>
  <c r="AC149" i="5" a="1"/>
  <c r="AA149" i="5"/>
  <c r="AA149" i="5" a="1"/>
  <c r="Y149" i="5"/>
  <c r="Y149" i="5" a="1"/>
  <c r="W149" i="5" a="1"/>
  <c r="W149" i="5" s="1"/>
  <c r="U149" i="5"/>
  <c r="AZ149" i="5" s="1"/>
  <c r="U149" i="5" a="1"/>
  <c r="BB148" i="5"/>
  <c r="AY148" i="5"/>
  <c r="AY148" i="5" a="1"/>
  <c r="AW148" i="5"/>
  <c r="AW148" i="5" a="1"/>
  <c r="AU148" i="5" a="1"/>
  <c r="AU148" i="5" s="1"/>
  <c r="AS148" i="5"/>
  <c r="AS148" i="5" a="1"/>
  <c r="AQ148" i="5"/>
  <c r="AQ148" i="5" a="1"/>
  <c r="AO148" i="5"/>
  <c r="AO148" i="5" a="1"/>
  <c r="AM148" i="5" a="1"/>
  <c r="AM148" i="5" s="1"/>
  <c r="AK148" i="5"/>
  <c r="AK148" i="5" a="1"/>
  <c r="AI148" i="5"/>
  <c r="AI148" i="5" a="1"/>
  <c r="AG148" i="5"/>
  <c r="AG148" i="5" a="1"/>
  <c r="AE148" i="5" a="1"/>
  <c r="AE148" i="5" s="1"/>
  <c r="AC148" i="5"/>
  <c r="AC148" i="5" a="1"/>
  <c r="AA148" i="5"/>
  <c r="AA148" i="5" a="1"/>
  <c r="Y148" i="5"/>
  <c r="Y148" i="5" a="1"/>
  <c r="W148" i="5" a="1"/>
  <c r="W148" i="5" s="1"/>
  <c r="U148" i="5"/>
  <c r="U148" i="5" a="1"/>
  <c r="AY147" i="5" a="1"/>
  <c r="AY147" i="5" s="1"/>
  <c r="AW147" i="5" a="1"/>
  <c r="AW147" i="5" s="1"/>
  <c r="AU147" i="5" a="1"/>
  <c r="AU147" i="5" s="1"/>
  <c r="AS147" i="5"/>
  <c r="AS147" i="5" a="1"/>
  <c r="AQ147" i="5" a="1"/>
  <c r="AQ147" i="5" s="1"/>
  <c r="AO147" i="5" a="1"/>
  <c r="AO147" i="5" s="1"/>
  <c r="AM147" i="5"/>
  <c r="AM147" i="5" a="1"/>
  <c r="AK147" i="5"/>
  <c r="AK147" i="5" a="1"/>
  <c r="AI147" i="5" a="1"/>
  <c r="AI147" i="5" s="1"/>
  <c r="AG147" i="5"/>
  <c r="AG147" i="5" a="1"/>
  <c r="AE147" i="5" a="1"/>
  <c r="AE147" i="5" s="1"/>
  <c r="AC147" i="5"/>
  <c r="AC147" i="5" a="1"/>
  <c r="AA147" i="5" a="1"/>
  <c r="AA147" i="5" s="1"/>
  <c r="Y147" i="5"/>
  <c r="Y147" i="5" a="1"/>
  <c r="W147" i="5" a="1"/>
  <c r="W147" i="5" s="1"/>
  <c r="U147" i="5"/>
  <c r="U147" i="5" a="1"/>
  <c r="AY146" i="5" a="1"/>
  <c r="AY146" i="5" s="1"/>
  <c r="AW146" i="5"/>
  <c r="AW146" i="5" a="1"/>
  <c r="AU146" i="5" a="1"/>
  <c r="AU146" i="5" s="1"/>
  <c r="AS146" i="5"/>
  <c r="AS146" i="5" a="1"/>
  <c r="AQ146" i="5" a="1"/>
  <c r="AQ146" i="5" s="1"/>
  <c r="AO146" i="5"/>
  <c r="AO146" i="5" a="1"/>
  <c r="AM146" i="5" a="1"/>
  <c r="AM146" i="5" s="1"/>
  <c r="AK146" i="5"/>
  <c r="AK146" i="5" a="1"/>
  <c r="AI146" i="5" a="1"/>
  <c r="AI146" i="5" s="1"/>
  <c r="AG146" i="5" a="1"/>
  <c r="AG146" i="5" s="1"/>
  <c r="AE146" i="5" a="1"/>
  <c r="AE146" i="5" s="1"/>
  <c r="AC146" i="5"/>
  <c r="AC146" i="5" a="1"/>
  <c r="AA146" i="5" a="1"/>
  <c r="AA146" i="5" s="1"/>
  <c r="Y146" i="5" a="1"/>
  <c r="Y146" i="5" s="1"/>
  <c r="W146" i="5" a="1"/>
  <c r="W146" i="5" s="1"/>
  <c r="U146" i="5"/>
  <c r="U146" i="5" a="1"/>
  <c r="CN145" i="5"/>
  <c r="BJ145" i="5"/>
  <c r="CM145" i="5" s="1"/>
  <c r="BI145" i="5"/>
  <c r="BG145" i="5"/>
  <c r="BB145" i="5"/>
  <c r="AY145" i="5" a="1"/>
  <c r="AY145" i="5" s="1"/>
  <c r="AW145" i="5" a="1"/>
  <c r="AW145" i="5" s="1"/>
  <c r="AU145" i="5"/>
  <c r="AU145" i="5" a="1"/>
  <c r="AS145" i="5"/>
  <c r="AS145" i="5" a="1"/>
  <c r="AQ145" i="5" a="1"/>
  <c r="AQ145" i="5" s="1"/>
  <c r="AO145" i="5"/>
  <c r="AO145" i="5" a="1"/>
  <c r="AM145" i="5" a="1"/>
  <c r="AM145" i="5" s="1"/>
  <c r="AK145" i="5"/>
  <c r="AK145" i="5" a="1"/>
  <c r="AI145" i="5" a="1"/>
  <c r="AI145" i="5" s="1"/>
  <c r="AG145" i="5" a="1"/>
  <c r="AG145" i="5" s="1"/>
  <c r="AE145" i="5" a="1"/>
  <c r="AE145" i="5" s="1"/>
  <c r="AC145" i="5"/>
  <c r="AC145" i="5" a="1"/>
  <c r="AA145" i="5" a="1"/>
  <c r="AA145" i="5" s="1"/>
  <c r="Y145" i="5" a="1"/>
  <c r="Y145" i="5" s="1"/>
  <c r="W145" i="5"/>
  <c r="W145" i="5" a="1"/>
  <c r="U145" i="5" a="1"/>
  <c r="U145" i="5" s="1"/>
  <c r="BB144" i="5"/>
  <c r="AY144" i="5" a="1"/>
  <c r="AY144" i="5" s="1"/>
  <c r="AW144" i="5"/>
  <c r="AW144" i="5" a="1"/>
  <c r="AU144" i="5" a="1"/>
  <c r="AU144" i="5" s="1"/>
  <c r="AS144" i="5" a="1"/>
  <c r="AS144" i="5" s="1"/>
  <c r="AQ144" i="5"/>
  <c r="AQ144" i="5" a="1"/>
  <c r="AO144" i="5" a="1"/>
  <c r="AO144" i="5" s="1"/>
  <c r="AM144" i="5" a="1"/>
  <c r="AM144" i="5" s="1"/>
  <c r="AK144" i="5" a="1"/>
  <c r="AK144" i="5" s="1"/>
  <c r="AI144" i="5" a="1"/>
  <c r="AI144" i="5" s="1"/>
  <c r="AG144" i="5" a="1"/>
  <c r="AG144" i="5" s="1"/>
  <c r="AE144" i="5"/>
  <c r="AE144" i="5" a="1"/>
  <c r="AC144" i="5" a="1"/>
  <c r="AC144" i="5" s="1"/>
  <c r="AA144" i="5"/>
  <c r="AA144" i="5" a="1"/>
  <c r="Y144" i="5"/>
  <c r="Y144" i="5" a="1"/>
  <c r="W144" i="5" a="1"/>
  <c r="W144" i="5" s="1"/>
  <c r="U144" i="5" a="1"/>
  <c r="U144" i="5" s="1"/>
  <c r="AY143" i="5"/>
  <c r="AY143" i="5" a="1"/>
  <c r="AW143" i="5"/>
  <c r="AW143" i="5" a="1"/>
  <c r="AU143" i="5"/>
  <c r="AU143" i="5" a="1"/>
  <c r="AS143" i="5" a="1"/>
  <c r="AS143" i="5" s="1"/>
  <c r="AQ143" i="5"/>
  <c r="AQ143" i="5" a="1"/>
  <c r="AO143" i="5"/>
  <c r="AO143" i="5" a="1"/>
  <c r="AM143" i="5"/>
  <c r="AM143" i="5" a="1"/>
  <c r="AK143" i="5" a="1"/>
  <c r="AK143" i="5" s="1"/>
  <c r="AI143" i="5"/>
  <c r="AI143" i="5" a="1"/>
  <c r="AG143" i="5"/>
  <c r="AG143" i="5" a="1"/>
  <c r="AE143" i="5"/>
  <c r="AE143" i="5" a="1"/>
  <c r="AC143" i="5" a="1"/>
  <c r="AC143" i="5" s="1"/>
  <c r="AA143" i="5"/>
  <c r="AA143" i="5" a="1"/>
  <c r="Y143" i="5"/>
  <c r="Y143" i="5" a="1"/>
  <c r="W143" i="5"/>
  <c r="W143" i="5" a="1"/>
  <c r="U143" i="5" a="1"/>
  <c r="U143" i="5" s="1"/>
  <c r="CN142" i="5"/>
  <c r="BI142" i="5"/>
  <c r="BG142" i="5"/>
  <c r="BJ142" i="5" s="1"/>
  <c r="CM142" i="5" s="1"/>
  <c r="BB142" i="5"/>
  <c r="AY142" i="5" a="1"/>
  <c r="AY142" i="5" s="1"/>
  <c r="AW142" i="5"/>
  <c r="AW142" i="5" a="1"/>
  <c r="AU142" i="5" a="1"/>
  <c r="AU142" i="5" s="1"/>
  <c r="AS142" i="5" a="1"/>
  <c r="AS142" i="5" s="1"/>
  <c r="AQ142" i="5" a="1"/>
  <c r="AQ142" i="5" s="1"/>
  <c r="AO142" i="5"/>
  <c r="AO142" i="5" a="1"/>
  <c r="AM142" i="5"/>
  <c r="AM142" i="5" a="1"/>
  <c r="AK142" i="5" a="1"/>
  <c r="AK142" i="5" s="1"/>
  <c r="AI142" i="5"/>
  <c r="AI142" i="5" a="1"/>
  <c r="AG142" i="5" a="1"/>
  <c r="AG142" i="5" s="1"/>
  <c r="AE142" i="5"/>
  <c r="AE142" i="5" a="1"/>
  <c r="AC142" i="5" a="1"/>
  <c r="AC142" i="5" s="1"/>
  <c r="AA142" i="5" a="1"/>
  <c r="AA142" i="5" s="1"/>
  <c r="Y142" i="5" a="1"/>
  <c r="Y142" i="5" s="1"/>
  <c r="W142" i="5"/>
  <c r="W142" i="5" a="1"/>
  <c r="U142" i="5" a="1"/>
  <c r="U142" i="5" s="1"/>
  <c r="BJ141" i="5"/>
  <c r="CM141" i="5" s="1"/>
  <c r="BI141" i="5"/>
  <c r="CN141" i="5" s="1"/>
  <c r="BG141" i="5"/>
  <c r="BB141" i="5"/>
  <c r="AY141" i="5" a="1"/>
  <c r="AY141" i="5" s="1"/>
  <c r="AW141" i="5" a="1"/>
  <c r="AW141" i="5" s="1"/>
  <c r="AU141" i="5"/>
  <c r="AU141" i="5" a="1"/>
  <c r="AS141" i="5"/>
  <c r="AS141" i="5" a="1"/>
  <c r="AQ141" i="5" a="1"/>
  <c r="AQ141" i="5" s="1"/>
  <c r="AO141" i="5" a="1"/>
  <c r="AO141" i="5" s="1"/>
  <c r="AM141" i="5"/>
  <c r="AM141" i="5" a="1"/>
  <c r="AK141" i="5"/>
  <c r="AK141" i="5" a="1"/>
  <c r="AI141" i="5" a="1"/>
  <c r="AI141" i="5" s="1"/>
  <c r="AG141" i="5" a="1"/>
  <c r="AG141" i="5" s="1"/>
  <c r="AE141" i="5"/>
  <c r="AE141" i="5" a="1"/>
  <c r="AC141" i="5"/>
  <c r="AC141" i="5" a="1"/>
  <c r="AA141" i="5" a="1"/>
  <c r="AA141" i="5" s="1"/>
  <c r="Y141" i="5" a="1"/>
  <c r="Y141" i="5" s="1"/>
  <c r="W141" i="5"/>
  <c r="W141" i="5" a="1"/>
  <c r="U141" i="5"/>
  <c r="U141" i="5" a="1"/>
  <c r="AY140" i="5"/>
  <c r="AY140" i="5" a="1"/>
  <c r="AW140" i="5" a="1"/>
  <c r="AW140" i="5" s="1"/>
  <c r="AU140" i="5" a="1"/>
  <c r="AU140" i="5" s="1"/>
  <c r="AS140" i="5" a="1"/>
  <c r="AS140" i="5" s="1"/>
  <c r="AQ140" i="5" a="1"/>
  <c r="AQ140" i="5" s="1"/>
  <c r="AO140" i="5" a="1"/>
  <c r="AO140" i="5" s="1"/>
  <c r="AM140" i="5"/>
  <c r="AM140" i="5" a="1"/>
  <c r="AK140" i="5" a="1"/>
  <c r="AK140" i="5" s="1"/>
  <c r="AI140" i="5"/>
  <c r="AI140" i="5" a="1"/>
  <c r="AG140" i="5"/>
  <c r="AG140" i="5" a="1"/>
  <c r="AE140" i="5" a="1"/>
  <c r="AE140" i="5" s="1"/>
  <c r="AC140" i="5" a="1"/>
  <c r="AC140" i="5" s="1"/>
  <c r="AA140" i="5" a="1"/>
  <c r="AA140" i="5" s="1"/>
  <c r="Y140" i="5" a="1"/>
  <c r="Y140" i="5" s="1"/>
  <c r="W140" i="5" a="1"/>
  <c r="W140" i="5" s="1"/>
  <c r="U140" i="5" a="1"/>
  <c r="U140" i="5" s="1"/>
  <c r="AY139" i="5" a="1"/>
  <c r="AY139" i="5" s="1"/>
  <c r="AW139" i="5" a="1"/>
  <c r="AW139" i="5" s="1"/>
  <c r="AU139" i="5"/>
  <c r="AU139" i="5" a="1"/>
  <c r="AS139" i="5"/>
  <c r="AS139" i="5" a="1"/>
  <c r="AQ139" i="5" a="1"/>
  <c r="AQ139" i="5" s="1"/>
  <c r="AO139" i="5" a="1"/>
  <c r="AO139" i="5" s="1"/>
  <c r="AM139" i="5"/>
  <c r="AM139" i="5" a="1"/>
  <c r="AK139" i="5"/>
  <c r="AK139" i="5" a="1"/>
  <c r="AI139" i="5" a="1"/>
  <c r="AI139" i="5" s="1"/>
  <c r="AG139" i="5" a="1"/>
  <c r="AG139" i="5" s="1"/>
  <c r="AE139" i="5"/>
  <c r="AE139" i="5" a="1"/>
  <c r="AC139" i="5"/>
  <c r="AC139" i="5" a="1"/>
  <c r="AA139" i="5" a="1"/>
  <c r="AA139" i="5" s="1"/>
  <c r="Y139" i="5" a="1"/>
  <c r="Y139" i="5" s="1"/>
  <c r="W139" i="5"/>
  <c r="W139" i="5" a="1"/>
  <c r="U139" i="5"/>
  <c r="U139" i="5" a="1"/>
  <c r="AY138" i="5"/>
  <c r="AY138" i="5" a="1"/>
  <c r="AW138" i="5"/>
  <c r="AW138" i="5" a="1"/>
  <c r="AU138" i="5" a="1"/>
  <c r="AU138" i="5" s="1"/>
  <c r="AS138" i="5"/>
  <c r="AS138" i="5" a="1"/>
  <c r="AQ138" i="5" a="1"/>
  <c r="AQ138" i="5" s="1"/>
  <c r="AO138" i="5" a="1"/>
  <c r="AO138" i="5" s="1"/>
  <c r="AM138" i="5" a="1"/>
  <c r="AM138" i="5" s="1"/>
  <c r="AK138" i="5"/>
  <c r="AK138" i="5" a="1"/>
  <c r="AI138" i="5" a="1"/>
  <c r="AI138" i="5" s="1"/>
  <c r="AG138" i="5" a="1"/>
  <c r="AG138" i="5" s="1"/>
  <c r="AE138" i="5" a="1"/>
  <c r="AE138" i="5" s="1"/>
  <c r="AC138" i="5"/>
  <c r="AC138" i="5" a="1"/>
  <c r="AA138" i="5" a="1"/>
  <c r="AA138" i="5" s="1"/>
  <c r="Y138" i="5" a="1"/>
  <c r="Y138" i="5" s="1"/>
  <c r="W138" i="5" a="1"/>
  <c r="W138" i="5" s="1"/>
  <c r="U138" i="5"/>
  <c r="U138" i="5" a="1"/>
  <c r="CN137" i="5"/>
  <c r="BJ137" i="5"/>
  <c r="CM137" i="5" s="1"/>
  <c r="BI137" i="5"/>
  <c r="BG137" i="5"/>
  <c r="BB137" i="5"/>
  <c r="AY137" i="5" a="1"/>
  <c r="AY137" i="5" s="1"/>
  <c r="AW137" i="5"/>
  <c r="AW137" i="5" a="1"/>
  <c r="AU137" i="5"/>
  <c r="AU137" i="5" a="1"/>
  <c r="AS137" i="5" a="1"/>
  <c r="AS137" i="5" s="1"/>
  <c r="AQ137" i="5" a="1"/>
  <c r="AQ137" i="5" s="1"/>
  <c r="AO137" i="5"/>
  <c r="AO137" i="5" a="1"/>
  <c r="AM137" i="5"/>
  <c r="AM137" i="5" a="1"/>
  <c r="AK137" i="5" a="1"/>
  <c r="AK137" i="5" s="1"/>
  <c r="AI137" i="5" a="1"/>
  <c r="AI137" i="5" s="1"/>
  <c r="AG137" i="5"/>
  <c r="AG137" i="5" a="1"/>
  <c r="AE137" i="5"/>
  <c r="AE137" i="5" a="1"/>
  <c r="AC137" i="5" a="1"/>
  <c r="AC137" i="5" s="1"/>
  <c r="AA137" i="5" a="1"/>
  <c r="AA137" i="5" s="1"/>
  <c r="Y137" i="5"/>
  <c r="Y137" i="5" a="1"/>
  <c r="W137" i="5"/>
  <c r="W137" i="5" a="1"/>
  <c r="U137" i="5" a="1"/>
  <c r="U137" i="5" s="1"/>
  <c r="CN136" i="5"/>
  <c r="BI136" i="5"/>
  <c r="BG136" i="5"/>
  <c r="BJ136" i="5" s="1"/>
  <c r="CM136" i="5" s="1"/>
  <c r="BB136" i="5"/>
  <c r="AY136" i="5"/>
  <c r="AY136" i="5" a="1"/>
  <c r="AW136" i="5" a="1"/>
  <c r="AW136" i="5" s="1"/>
  <c r="AU136" i="5" a="1"/>
  <c r="AU136" i="5" s="1"/>
  <c r="AS136" i="5" a="1"/>
  <c r="AS136" i="5" s="1"/>
  <c r="AQ136" i="5"/>
  <c r="AQ136" i="5" a="1"/>
  <c r="AO136" i="5" a="1"/>
  <c r="AO136" i="5" s="1"/>
  <c r="AM136" i="5" a="1"/>
  <c r="AM136" i="5" s="1"/>
  <c r="AK136" i="5" a="1"/>
  <c r="AK136" i="5" s="1"/>
  <c r="AI136" i="5"/>
  <c r="AI136" i="5" a="1"/>
  <c r="AG136" i="5" a="1"/>
  <c r="AG136" i="5" s="1"/>
  <c r="AE136" i="5" a="1"/>
  <c r="AE136" i="5" s="1"/>
  <c r="AC136" i="5" a="1"/>
  <c r="AC136" i="5" s="1"/>
  <c r="AA136" i="5"/>
  <c r="AA136" i="5" a="1"/>
  <c r="Y136" i="5" a="1"/>
  <c r="Y136" i="5" s="1"/>
  <c r="W136" i="5" a="1"/>
  <c r="W136" i="5" s="1"/>
  <c r="U136" i="5" a="1"/>
  <c r="U136" i="5" s="1"/>
  <c r="AY135" i="5" a="1"/>
  <c r="AY135" i="5" s="1"/>
  <c r="AW135" i="5"/>
  <c r="AW135" i="5" a="1"/>
  <c r="AU135" i="5"/>
  <c r="AU135" i="5" a="1"/>
  <c r="AS135" i="5" a="1"/>
  <c r="AS135" i="5" s="1"/>
  <c r="AQ135" i="5" a="1"/>
  <c r="AQ135" i="5" s="1"/>
  <c r="AO135" i="5"/>
  <c r="AO135" i="5" a="1"/>
  <c r="AM135" i="5"/>
  <c r="AM135" i="5" a="1"/>
  <c r="AK135" i="5" a="1"/>
  <c r="AK135" i="5" s="1"/>
  <c r="AI135" i="5" a="1"/>
  <c r="AI135" i="5" s="1"/>
  <c r="AG135" i="5"/>
  <c r="AG135" i="5" a="1"/>
  <c r="AE135" i="5"/>
  <c r="AE135" i="5" a="1"/>
  <c r="AC135" i="5" a="1"/>
  <c r="AC135" i="5" s="1"/>
  <c r="AA135" i="5" a="1"/>
  <c r="AA135" i="5" s="1"/>
  <c r="Y135" i="5"/>
  <c r="Y135" i="5" a="1"/>
  <c r="W135" i="5"/>
  <c r="W135" i="5" a="1"/>
  <c r="U135" i="5" a="1"/>
  <c r="U135" i="5" s="1"/>
  <c r="CN134" i="5"/>
  <c r="BI134" i="5"/>
  <c r="BG134" i="5"/>
  <c r="BJ134" i="5" s="1"/>
  <c r="CM134" i="5" s="1"/>
  <c r="BB134" i="5"/>
  <c r="AY134" i="5"/>
  <c r="AY134" i="5" a="1"/>
  <c r="AW134" i="5" a="1"/>
  <c r="AW134" i="5" s="1"/>
  <c r="AU134" i="5" a="1"/>
  <c r="AU134" i="5" s="1"/>
  <c r="AS134" i="5" a="1"/>
  <c r="AS134" i="5" s="1"/>
  <c r="AQ134" i="5"/>
  <c r="AQ134" i="5" a="1"/>
  <c r="AO134" i="5" a="1"/>
  <c r="AO134" i="5" s="1"/>
  <c r="AM134" i="5" a="1"/>
  <c r="AM134" i="5" s="1"/>
  <c r="AK134" i="5" a="1"/>
  <c r="AK134" i="5" s="1"/>
  <c r="AI134" i="5"/>
  <c r="AI134" i="5" a="1"/>
  <c r="AG134" i="5" a="1"/>
  <c r="AG134" i="5" s="1"/>
  <c r="AE134" i="5" a="1"/>
  <c r="AE134" i="5" s="1"/>
  <c r="AC134" i="5" a="1"/>
  <c r="AC134" i="5" s="1"/>
  <c r="AA134" i="5"/>
  <c r="AA134" i="5" a="1"/>
  <c r="Y134" i="5" a="1"/>
  <c r="Y134" i="5" s="1"/>
  <c r="W134" i="5" a="1"/>
  <c r="W134" i="5" s="1"/>
  <c r="U134" i="5" a="1"/>
  <c r="U134" i="5" s="1"/>
  <c r="AY133" i="5"/>
  <c r="AY133" i="5" a="1"/>
  <c r="AW133" i="5"/>
  <c r="AW133" i="5" a="1"/>
  <c r="AU133" i="5"/>
  <c r="AU133" i="5" a="1"/>
  <c r="AS133" i="5" a="1"/>
  <c r="AS133" i="5" s="1"/>
  <c r="AQ133" i="5"/>
  <c r="AQ133" i="5" a="1"/>
  <c r="AO133" i="5"/>
  <c r="AO133" i="5" a="1"/>
  <c r="AM133" i="5"/>
  <c r="AM133" i="5" a="1"/>
  <c r="AK133" i="5" a="1"/>
  <c r="AK133" i="5" s="1"/>
  <c r="AI133" i="5"/>
  <c r="AI133" i="5" a="1"/>
  <c r="AG133" i="5"/>
  <c r="AG133" i="5" a="1"/>
  <c r="AE133" i="5"/>
  <c r="AE133" i="5" a="1"/>
  <c r="AC133" i="5" a="1"/>
  <c r="AC133" i="5" s="1"/>
  <c r="AA133" i="5"/>
  <c r="AA133" i="5" a="1"/>
  <c r="Y133" i="5"/>
  <c r="Y133" i="5" a="1"/>
  <c r="W133" i="5"/>
  <c r="W133" i="5" a="1"/>
  <c r="U133" i="5" a="1"/>
  <c r="U133" i="5" s="1"/>
  <c r="CN132" i="5"/>
  <c r="BI132" i="5"/>
  <c r="BG132" i="5"/>
  <c r="BJ132" i="5" s="1"/>
  <c r="CM132" i="5" s="1"/>
  <c r="BB132" i="5"/>
  <c r="AY132" i="5"/>
  <c r="AY132" i="5" a="1"/>
  <c r="AW132" i="5" a="1"/>
  <c r="AW132" i="5" s="1"/>
  <c r="AU132" i="5" a="1"/>
  <c r="AU132" i="5" s="1"/>
  <c r="AS132" i="5"/>
  <c r="AS132" i="5" a="1"/>
  <c r="AQ132" i="5"/>
  <c r="AQ132" i="5" a="1"/>
  <c r="AO132" i="5" a="1"/>
  <c r="AO132" i="5" s="1"/>
  <c r="AM132" i="5" a="1"/>
  <c r="AM132" i="5" s="1"/>
  <c r="AK132" i="5"/>
  <c r="AK132" i="5" a="1"/>
  <c r="AI132" i="5"/>
  <c r="AI132" i="5" a="1"/>
  <c r="AG132" i="5" a="1"/>
  <c r="AG132" i="5" s="1"/>
  <c r="AE132" i="5" a="1"/>
  <c r="AE132" i="5" s="1"/>
  <c r="AC132" i="5" a="1"/>
  <c r="AC132" i="5" s="1"/>
  <c r="AA132" i="5"/>
  <c r="AA132" i="5" a="1"/>
  <c r="Y132" i="5" a="1"/>
  <c r="Y132" i="5" s="1"/>
  <c r="W132" i="5" a="1"/>
  <c r="W132" i="5" s="1"/>
  <c r="U132" i="5" a="1"/>
  <c r="U132" i="5" s="1"/>
  <c r="BI131" i="5"/>
  <c r="CN131" i="5" s="1"/>
  <c r="BG131" i="5"/>
  <c r="BJ131" i="5" s="1"/>
  <c r="CM131" i="5" s="1"/>
  <c r="BB131" i="5"/>
  <c r="AY131" i="5" a="1"/>
  <c r="AY131" i="5" s="1"/>
  <c r="AW131" i="5"/>
  <c r="AW131" i="5" a="1"/>
  <c r="AU131" i="5"/>
  <c r="AU131" i="5" a="1"/>
  <c r="AS131" i="5"/>
  <c r="AS131" i="5" a="1"/>
  <c r="AQ131" i="5" a="1"/>
  <c r="AQ131" i="5" s="1"/>
  <c r="AO131" i="5"/>
  <c r="AO131" i="5" a="1"/>
  <c r="AM131" i="5"/>
  <c r="AM131" i="5" a="1"/>
  <c r="AK131" i="5"/>
  <c r="AK131" i="5" a="1"/>
  <c r="AI131" i="5" a="1"/>
  <c r="AI131" i="5" s="1"/>
  <c r="AG131" i="5" a="1"/>
  <c r="AG131" i="5" s="1"/>
  <c r="AE131" i="5"/>
  <c r="AE131" i="5" a="1"/>
  <c r="AC131" i="5"/>
  <c r="AC131" i="5" a="1"/>
  <c r="AA131" i="5" a="1"/>
  <c r="AA131" i="5" s="1"/>
  <c r="Y131" i="5" a="1"/>
  <c r="Y131" i="5" s="1"/>
  <c r="W131" i="5"/>
  <c r="W131" i="5" a="1"/>
  <c r="U131" i="5"/>
  <c r="AZ131" i="5" s="1"/>
  <c r="U131" i="5" a="1"/>
  <c r="BP130" i="5"/>
  <c r="BN130" i="5"/>
  <c r="BQ130" i="5" s="1"/>
  <c r="BI130" i="5"/>
  <c r="CN130" i="5" s="1"/>
  <c r="BG130" i="5"/>
  <c r="BJ130" i="5" s="1"/>
  <c r="BB130" i="5"/>
  <c r="AY130" i="5" a="1"/>
  <c r="AY130" i="5" s="1"/>
  <c r="AW130" i="5"/>
  <c r="AW130" i="5" a="1"/>
  <c r="AU130" i="5"/>
  <c r="AU130" i="5" a="1"/>
  <c r="AS130" i="5" a="1"/>
  <c r="AS130" i="5" s="1"/>
  <c r="AQ130" i="5" a="1"/>
  <c r="AQ130" i="5" s="1"/>
  <c r="AO130" i="5"/>
  <c r="AO130" i="5" a="1"/>
  <c r="AM130" i="5"/>
  <c r="AM130" i="5" a="1"/>
  <c r="AK130" i="5" a="1"/>
  <c r="AK130" i="5" s="1"/>
  <c r="AI130" i="5" a="1"/>
  <c r="AI130" i="5" s="1"/>
  <c r="AG130" i="5"/>
  <c r="AG130" i="5" a="1"/>
  <c r="AE130" i="5"/>
  <c r="AE130" i="5" a="1"/>
  <c r="AC130" i="5" a="1"/>
  <c r="AC130" i="5" s="1"/>
  <c r="AA130" i="5" a="1"/>
  <c r="AA130" i="5" s="1"/>
  <c r="Y130" i="5"/>
  <c r="Y130" i="5" a="1"/>
  <c r="W130" i="5"/>
  <c r="W130" i="5" a="1"/>
  <c r="U130" i="5" a="1"/>
  <c r="U130" i="5" s="1"/>
  <c r="AY129" i="5" a="1"/>
  <c r="AY129" i="5" s="1"/>
  <c r="AW129" i="5" a="1"/>
  <c r="AW129" i="5" s="1"/>
  <c r="AU129" i="5"/>
  <c r="AU129" i="5" a="1"/>
  <c r="AS129" i="5"/>
  <c r="AS129" i="5" a="1"/>
  <c r="AQ129" i="5" a="1"/>
  <c r="AQ129" i="5" s="1"/>
  <c r="AO129" i="5" a="1"/>
  <c r="AO129" i="5" s="1"/>
  <c r="AM129" i="5"/>
  <c r="AM129" i="5" a="1"/>
  <c r="AK129" i="5"/>
  <c r="AK129" i="5" a="1"/>
  <c r="AI129" i="5" a="1"/>
  <c r="AI129" i="5" s="1"/>
  <c r="AG129" i="5" a="1"/>
  <c r="AG129" i="5" s="1"/>
  <c r="AE129" i="5"/>
  <c r="AE129" i="5" a="1"/>
  <c r="AC129" i="5"/>
  <c r="AC129" i="5" a="1"/>
  <c r="AA129" i="5" a="1"/>
  <c r="AA129" i="5" s="1"/>
  <c r="Y129" i="5" a="1"/>
  <c r="Y129" i="5" s="1"/>
  <c r="W129" i="5"/>
  <c r="W129" i="5" a="1"/>
  <c r="U129" i="5"/>
  <c r="U129" i="5" a="1"/>
  <c r="BP128" i="5"/>
  <c r="BN128" i="5"/>
  <c r="BQ128" i="5" s="1"/>
  <c r="BI128" i="5"/>
  <c r="CN128" i="5" s="1"/>
  <c r="BG128" i="5"/>
  <c r="BJ128" i="5" s="1"/>
  <c r="CM128" i="5" s="1"/>
  <c r="BB128" i="5"/>
  <c r="AY128" i="5" a="1"/>
  <c r="AY128" i="5" s="1"/>
  <c r="AW128" i="5"/>
  <c r="AW128" i="5" a="1"/>
  <c r="AU128" i="5"/>
  <c r="AU128" i="5" a="1"/>
  <c r="AS128" i="5" a="1"/>
  <c r="AS128" i="5" s="1"/>
  <c r="AQ128" i="5" a="1"/>
  <c r="AQ128" i="5" s="1"/>
  <c r="AO128" i="5"/>
  <c r="AO128" i="5" a="1"/>
  <c r="AM128" i="5"/>
  <c r="AM128" i="5" a="1"/>
  <c r="AK128" i="5" a="1"/>
  <c r="AK128" i="5" s="1"/>
  <c r="AI128" i="5" a="1"/>
  <c r="AI128" i="5" s="1"/>
  <c r="AG128" i="5" a="1"/>
  <c r="AG128" i="5" s="1"/>
  <c r="AE128" i="5"/>
  <c r="AE128" i="5" a="1"/>
  <c r="AC128" i="5" a="1"/>
  <c r="AC128" i="5" s="1"/>
  <c r="AZ128" i="5" s="1"/>
  <c r="AA128" i="5" a="1"/>
  <c r="AA128" i="5" s="1"/>
  <c r="Y128" i="5" a="1"/>
  <c r="Y128" i="5" s="1"/>
  <c r="W128" i="5"/>
  <c r="W128" i="5" a="1"/>
  <c r="U128" i="5" a="1"/>
  <c r="U128" i="5" s="1"/>
  <c r="BP127" i="5"/>
  <c r="BN127" i="5"/>
  <c r="BQ127" i="5" s="1"/>
  <c r="BI127" i="5"/>
  <c r="CN127" i="5" s="1"/>
  <c r="BG127" i="5"/>
  <c r="BJ127" i="5" s="1"/>
  <c r="BB127" i="5"/>
  <c r="AY127" i="5" a="1"/>
  <c r="AY127" i="5" s="1"/>
  <c r="AW127" i="5"/>
  <c r="AW127" i="5" a="1"/>
  <c r="AU127" i="5" a="1"/>
  <c r="AU127" i="5" s="1"/>
  <c r="AS127" i="5" a="1"/>
  <c r="AS127" i="5" s="1"/>
  <c r="AQ127" i="5" a="1"/>
  <c r="AQ127" i="5" s="1"/>
  <c r="AO127" i="5"/>
  <c r="AO127" i="5" a="1"/>
  <c r="AM127" i="5" a="1"/>
  <c r="AM127" i="5" s="1"/>
  <c r="AK127" i="5" a="1"/>
  <c r="AK127" i="5" s="1"/>
  <c r="AI127" i="5" a="1"/>
  <c r="AI127" i="5" s="1"/>
  <c r="AG127" i="5"/>
  <c r="AG127" i="5" a="1"/>
  <c r="AE127" i="5" a="1"/>
  <c r="AE127" i="5" s="1"/>
  <c r="AC127" i="5" a="1"/>
  <c r="AC127" i="5" s="1"/>
  <c r="AA127" i="5" a="1"/>
  <c r="AA127" i="5" s="1"/>
  <c r="Y127" i="5"/>
  <c r="Y127" i="5" a="1"/>
  <c r="W127" i="5" a="1"/>
  <c r="W127" i="5" s="1"/>
  <c r="U127" i="5" a="1"/>
  <c r="U127" i="5" s="1"/>
  <c r="AY126" i="5" a="1"/>
  <c r="AY126" i="5" s="1"/>
  <c r="AW126" i="5"/>
  <c r="AW126" i="5" a="1"/>
  <c r="AU126" i="5"/>
  <c r="AU126" i="5" a="1"/>
  <c r="AS126" i="5"/>
  <c r="AS126" i="5" a="1"/>
  <c r="AQ126" i="5" a="1"/>
  <c r="AQ126" i="5" s="1"/>
  <c r="AO126" i="5"/>
  <c r="AO126" i="5" a="1"/>
  <c r="AM126" i="5"/>
  <c r="AM126" i="5" a="1"/>
  <c r="AK126" i="5"/>
  <c r="AK126" i="5" a="1"/>
  <c r="AI126" i="5" a="1"/>
  <c r="AI126" i="5" s="1"/>
  <c r="AG126" i="5" a="1"/>
  <c r="AG126" i="5" s="1"/>
  <c r="AE126" i="5"/>
  <c r="AE126" i="5" a="1"/>
  <c r="AC126" i="5"/>
  <c r="AC126" i="5" a="1"/>
  <c r="AA126" i="5" a="1"/>
  <c r="AA126" i="5" s="1"/>
  <c r="Y126" i="5" a="1"/>
  <c r="Y126" i="5" s="1"/>
  <c r="W126" i="5"/>
  <c r="W126" i="5" a="1"/>
  <c r="U126" i="5"/>
  <c r="AZ126" i="5" s="1"/>
  <c r="U126" i="5" a="1"/>
  <c r="AY125" i="5"/>
  <c r="AY125" i="5" a="1"/>
  <c r="AW125" i="5" a="1"/>
  <c r="AW125" i="5" s="1"/>
  <c r="AU125" i="5" a="1"/>
  <c r="AU125" i="5" s="1"/>
  <c r="AS125" i="5"/>
  <c r="AS125" i="5" a="1"/>
  <c r="AQ125" i="5"/>
  <c r="AQ125" i="5" a="1"/>
  <c r="AO125" i="5" a="1"/>
  <c r="AO125" i="5" s="1"/>
  <c r="AM125" i="5" a="1"/>
  <c r="AM125" i="5" s="1"/>
  <c r="AK125" i="5" a="1"/>
  <c r="AK125" i="5" s="1"/>
  <c r="AI125" i="5"/>
  <c r="AI125" i="5" a="1"/>
  <c r="AG125" i="5" a="1"/>
  <c r="AG125" i="5" s="1"/>
  <c r="AE125" i="5" a="1"/>
  <c r="AE125" i="5" s="1"/>
  <c r="AC125" i="5" a="1"/>
  <c r="AC125" i="5" s="1"/>
  <c r="AA125" i="5"/>
  <c r="AA125" i="5" a="1"/>
  <c r="Y125" i="5" a="1"/>
  <c r="Y125" i="5" s="1"/>
  <c r="W125" i="5" a="1"/>
  <c r="W125" i="5" s="1"/>
  <c r="U125" i="5" a="1"/>
  <c r="U125" i="5" s="1"/>
  <c r="BQ124" i="5"/>
  <c r="BP124" i="5"/>
  <c r="CN124" i="5" s="1"/>
  <c r="BN124" i="5"/>
  <c r="BI124" i="5"/>
  <c r="BG124" i="5"/>
  <c r="BJ124" i="5" s="1"/>
  <c r="CM124" i="5" s="1"/>
  <c r="BB124" i="5"/>
  <c r="AY124" i="5" a="1"/>
  <c r="AY124" i="5" s="1"/>
  <c r="AW124" i="5" a="1"/>
  <c r="AW124" i="5" s="1"/>
  <c r="AU124" i="5" a="1"/>
  <c r="AU124" i="5" s="1"/>
  <c r="AS124" i="5"/>
  <c r="AS124" i="5" a="1"/>
  <c r="AQ124" i="5" a="1"/>
  <c r="AQ124" i="5" s="1"/>
  <c r="AO124" i="5" a="1"/>
  <c r="AO124" i="5" s="1"/>
  <c r="AM124" i="5" a="1"/>
  <c r="AM124" i="5" s="1"/>
  <c r="AK124" i="5"/>
  <c r="AK124" i="5" a="1"/>
  <c r="AI124" i="5" a="1"/>
  <c r="AI124" i="5" s="1"/>
  <c r="AG124" i="5" a="1"/>
  <c r="AG124" i="5" s="1"/>
  <c r="AE124" i="5" a="1"/>
  <c r="AE124" i="5" s="1"/>
  <c r="AC124" i="5"/>
  <c r="AC124" i="5" a="1"/>
  <c r="AA124" i="5" a="1"/>
  <c r="AA124" i="5" s="1"/>
  <c r="Y124" i="5" a="1"/>
  <c r="Y124" i="5" s="1"/>
  <c r="W124" i="5" a="1"/>
  <c r="W124" i="5" s="1"/>
  <c r="U124" i="5"/>
  <c r="AZ124" i="5" s="1"/>
  <c r="U124" i="5" a="1"/>
  <c r="BP123" i="5"/>
  <c r="BN123" i="5"/>
  <c r="BQ123" i="5" s="1"/>
  <c r="BI123" i="5"/>
  <c r="CN123" i="5" s="1"/>
  <c r="BG123" i="5"/>
  <c r="BJ123" i="5" s="1"/>
  <c r="BB123" i="5"/>
  <c r="AY123" i="5" a="1"/>
  <c r="AY123" i="5" s="1"/>
  <c r="AW123" i="5" a="1"/>
  <c r="AW123" i="5" s="1"/>
  <c r="AU123" i="5"/>
  <c r="AU123" i="5" a="1"/>
  <c r="AS123" i="5" a="1"/>
  <c r="AS123" i="5" s="1"/>
  <c r="AQ123" i="5" a="1"/>
  <c r="AQ123" i="5" s="1"/>
  <c r="AO123" i="5" a="1"/>
  <c r="AO123" i="5" s="1"/>
  <c r="AM123" i="5"/>
  <c r="AM123" i="5" a="1"/>
  <c r="AK123" i="5" a="1"/>
  <c r="AK123" i="5" s="1"/>
  <c r="AI123" i="5" a="1"/>
  <c r="AI123" i="5" s="1"/>
  <c r="AG123" i="5" a="1"/>
  <c r="AG123" i="5" s="1"/>
  <c r="AE123" i="5"/>
  <c r="AE123" i="5" a="1"/>
  <c r="AC123" i="5" a="1"/>
  <c r="AC123" i="5" s="1"/>
  <c r="AA123" i="5" a="1"/>
  <c r="AA123" i="5" s="1"/>
  <c r="Y123" i="5" a="1"/>
  <c r="Y123" i="5" s="1"/>
  <c r="W123" i="5"/>
  <c r="W123" i="5" a="1"/>
  <c r="U123" i="5" a="1"/>
  <c r="U123" i="5" s="1"/>
  <c r="AY122" i="5"/>
  <c r="AY122" i="5" a="1"/>
  <c r="AW122" i="5" a="1"/>
  <c r="AW122" i="5" s="1"/>
  <c r="AU122" i="5"/>
  <c r="AU122" i="5" a="1"/>
  <c r="AS122" i="5"/>
  <c r="AS122" i="5" a="1"/>
  <c r="AQ122" i="5"/>
  <c r="AQ122" i="5" a="1"/>
  <c r="AO122" i="5" a="1"/>
  <c r="AO122" i="5" s="1"/>
  <c r="AM122" i="5"/>
  <c r="AM122" i="5" a="1"/>
  <c r="AK122" i="5"/>
  <c r="AK122" i="5" a="1"/>
  <c r="AI122" i="5"/>
  <c r="AI122" i="5" a="1"/>
  <c r="AG122" i="5" a="1"/>
  <c r="AG122" i="5" s="1"/>
  <c r="AE122" i="5"/>
  <c r="AE122" i="5" a="1"/>
  <c r="AC122" i="5"/>
  <c r="AC122" i="5" a="1"/>
  <c r="AA122" i="5"/>
  <c r="AA122" i="5" a="1"/>
  <c r="Y122" i="5" a="1"/>
  <c r="Y122" i="5" s="1"/>
  <c r="W122" i="5"/>
  <c r="W122" i="5" a="1"/>
  <c r="U122" i="5"/>
  <c r="AZ122" i="5" s="1"/>
  <c r="U122" i="5" a="1"/>
  <c r="BP121" i="5"/>
  <c r="BN121" i="5"/>
  <c r="BQ121" i="5" s="1"/>
  <c r="BI121" i="5"/>
  <c r="CN121" i="5" s="1"/>
  <c r="BG121" i="5"/>
  <c r="BJ121" i="5" s="1"/>
  <c r="BB121" i="5"/>
  <c r="AY121" i="5" a="1"/>
  <c r="AY121" i="5" s="1"/>
  <c r="AW121" i="5"/>
  <c r="AW121" i="5" a="1"/>
  <c r="AU121" i="5"/>
  <c r="AU121" i="5" a="1"/>
  <c r="AS121" i="5"/>
  <c r="AS121" i="5" a="1"/>
  <c r="AQ121" i="5" a="1"/>
  <c r="AQ121" i="5" s="1"/>
  <c r="AO121" i="5"/>
  <c r="AO121" i="5" a="1"/>
  <c r="AM121" i="5"/>
  <c r="AM121" i="5" a="1"/>
  <c r="AK121" i="5"/>
  <c r="AK121" i="5" a="1"/>
  <c r="AI121" i="5" a="1"/>
  <c r="AI121" i="5" s="1"/>
  <c r="AG121" i="5"/>
  <c r="AG121" i="5" a="1"/>
  <c r="AE121" i="5"/>
  <c r="AE121" i="5" a="1"/>
  <c r="AC121" i="5"/>
  <c r="AC121" i="5" a="1"/>
  <c r="AA121" i="5" a="1"/>
  <c r="AA121" i="5" s="1"/>
  <c r="Y121" i="5"/>
  <c r="Y121" i="5" a="1"/>
  <c r="W121" i="5"/>
  <c r="W121" i="5" a="1"/>
  <c r="U121" i="5"/>
  <c r="U121" i="5" a="1"/>
  <c r="AY120" i="5"/>
  <c r="AY120" i="5" a="1"/>
  <c r="AW120" i="5" a="1"/>
  <c r="AW120" i="5" s="1"/>
  <c r="AU120" i="5"/>
  <c r="AU120" i="5" a="1"/>
  <c r="AS120" i="5" a="1"/>
  <c r="AS120" i="5" s="1"/>
  <c r="AQ120" i="5"/>
  <c r="AQ120" i="5" a="1"/>
  <c r="AO120" i="5" a="1"/>
  <c r="AO120" i="5" s="1"/>
  <c r="AM120" i="5"/>
  <c r="AM120" i="5" a="1"/>
  <c r="AK120" i="5" a="1"/>
  <c r="AK120" i="5" s="1"/>
  <c r="AI120" i="5"/>
  <c r="AI120" i="5" a="1"/>
  <c r="AG120" i="5" a="1"/>
  <c r="AG120" i="5" s="1"/>
  <c r="AE120" i="5"/>
  <c r="AE120" i="5" a="1"/>
  <c r="AC120" i="5" a="1"/>
  <c r="AC120" i="5" s="1"/>
  <c r="AA120" i="5"/>
  <c r="AA120" i="5" a="1"/>
  <c r="Y120" i="5" a="1"/>
  <c r="Y120" i="5" s="1"/>
  <c r="W120" i="5"/>
  <c r="W120" i="5" a="1"/>
  <c r="U120" i="5" a="1"/>
  <c r="U120" i="5" s="1"/>
  <c r="BP119" i="5"/>
  <c r="CN119" i="5" s="1"/>
  <c r="BN119" i="5"/>
  <c r="BQ119" i="5" s="1"/>
  <c r="BI119" i="5"/>
  <c r="BG119" i="5"/>
  <c r="BJ119" i="5" s="1"/>
  <c r="BB119" i="5"/>
  <c r="AY119" i="5" a="1"/>
  <c r="AY119" i="5" s="1"/>
  <c r="AW119" i="5"/>
  <c r="AW119" i="5" a="1"/>
  <c r="AU119" i="5" a="1"/>
  <c r="AU119" i="5" s="1"/>
  <c r="AS119" i="5"/>
  <c r="AS119" i="5" a="1"/>
  <c r="AQ119" i="5" a="1"/>
  <c r="AQ119" i="5" s="1"/>
  <c r="AO119" i="5"/>
  <c r="AO119" i="5" a="1"/>
  <c r="AM119" i="5" a="1"/>
  <c r="AM119" i="5" s="1"/>
  <c r="AK119" i="5"/>
  <c r="AK119" i="5" a="1"/>
  <c r="AI119" i="5" a="1"/>
  <c r="AI119" i="5" s="1"/>
  <c r="AG119" i="5"/>
  <c r="AG119" i="5" a="1"/>
  <c r="AE119" i="5" a="1"/>
  <c r="AE119" i="5" s="1"/>
  <c r="AC119" i="5"/>
  <c r="AC119" i="5" a="1"/>
  <c r="AA119" i="5" a="1"/>
  <c r="AA119" i="5" s="1"/>
  <c r="Y119" i="5"/>
  <c r="Y119" i="5" a="1"/>
  <c r="W119" i="5" a="1"/>
  <c r="W119" i="5" s="1"/>
  <c r="U119" i="5"/>
  <c r="AZ119" i="5" s="1"/>
  <c r="U119" i="5" a="1"/>
  <c r="BP118" i="5"/>
  <c r="BN118" i="5"/>
  <c r="BQ118" i="5" s="1"/>
  <c r="BI118" i="5"/>
  <c r="CN118" i="5" s="1"/>
  <c r="BG118" i="5"/>
  <c r="BJ118" i="5" s="1"/>
  <c r="CM118" i="5" s="1"/>
  <c r="BB118" i="5"/>
  <c r="AY118" i="5"/>
  <c r="AY118" i="5" a="1"/>
  <c r="AW118" i="5" a="1"/>
  <c r="AW118" i="5" s="1"/>
  <c r="AU118" i="5"/>
  <c r="AU118" i="5" a="1"/>
  <c r="AS118" i="5" a="1"/>
  <c r="AS118" i="5" s="1"/>
  <c r="AQ118" i="5"/>
  <c r="AQ118" i="5" a="1"/>
  <c r="AO118" i="5" a="1"/>
  <c r="AO118" i="5" s="1"/>
  <c r="AM118" i="5"/>
  <c r="AM118" i="5" a="1"/>
  <c r="AK118" i="5" a="1"/>
  <c r="AK118" i="5" s="1"/>
  <c r="AI118" i="5"/>
  <c r="AI118" i="5" a="1"/>
  <c r="AG118" i="5" a="1"/>
  <c r="AG118" i="5" s="1"/>
  <c r="AE118" i="5"/>
  <c r="AE118" i="5" a="1"/>
  <c r="AC118" i="5" a="1"/>
  <c r="AC118" i="5" s="1"/>
  <c r="AA118" i="5"/>
  <c r="AA118" i="5" a="1"/>
  <c r="Y118" i="5" a="1"/>
  <c r="Y118" i="5" s="1"/>
  <c r="W118" i="5"/>
  <c r="W118" i="5" a="1"/>
  <c r="U118" i="5" a="1"/>
  <c r="U118" i="5" s="1"/>
  <c r="AZ118" i="5" s="1"/>
  <c r="AY117" i="5"/>
  <c r="AY117" i="5" a="1"/>
  <c r="AW117" i="5" a="1"/>
  <c r="AW117" i="5" s="1"/>
  <c r="AU117" i="5"/>
  <c r="AU117" i="5" a="1"/>
  <c r="AS117" i="5"/>
  <c r="AS117" i="5" a="1"/>
  <c r="AQ117" i="5"/>
  <c r="AQ117" i="5" a="1"/>
  <c r="AO117" i="5" a="1"/>
  <c r="AO117" i="5" s="1"/>
  <c r="AM117" i="5"/>
  <c r="AM117" i="5" a="1"/>
  <c r="AK117" i="5"/>
  <c r="AK117" i="5" a="1"/>
  <c r="AI117" i="5"/>
  <c r="AI117" i="5" a="1"/>
  <c r="AG117" i="5" a="1"/>
  <c r="AG117" i="5" s="1"/>
  <c r="AE117" i="5"/>
  <c r="AE117" i="5" a="1"/>
  <c r="AC117" i="5"/>
  <c r="AC117" i="5" a="1"/>
  <c r="AA117" i="5"/>
  <c r="AA117" i="5" a="1"/>
  <c r="Y117" i="5" a="1"/>
  <c r="Y117" i="5" s="1"/>
  <c r="W117" i="5"/>
  <c r="W117" i="5" a="1"/>
  <c r="U117" i="5"/>
  <c r="U117" i="5" a="1"/>
  <c r="AY116" i="5" a="1"/>
  <c r="AY116" i="5" s="1"/>
  <c r="AW116" i="5"/>
  <c r="AW116" i="5" a="1"/>
  <c r="AU116" i="5" a="1"/>
  <c r="AU116" i="5" s="1"/>
  <c r="AS116" i="5"/>
  <c r="AS116" i="5" a="1"/>
  <c r="AQ116" i="5" a="1"/>
  <c r="AQ116" i="5" s="1"/>
  <c r="AO116" i="5"/>
  <c r="AO116" i="5" a="1"/>
  <c r="AM116" i="5" a="1"/>
  <c r="AM116" i="5" s="1"/>
  <c r="AK116" i="5"/>
  <c r="AK116" i="5" a="1"/>
  <c r="AI116" i="5" a="1"/>
  <c r="AI116" i="5" s="1"/>
  <c r="AG116" i="5"/>
  <c r="AG116" i="5" a="1"/>
  <c r="AE116" i="5" a="1"/>
  <c r="AE116" i="5" s="1"/>
  <c r="AC116" i="5"/>
  <c r="AC116" i="5" a="1"/>
  <c r="AA116" i="5" a="1"/>
  <c r="AA116" i="5" s="1"/>
  <c r="Y116" i="5"/>
  <c r="Y116" i="5" a="1"/>
  <c r="W116" i="5" a="1"/>
  <c r="W116" i="5" s="1"/>
  <c r="U116" i="5"/>
  <c r="U116" i="5" a="1"/>
  <c r="AY115" i="5" a="1"/>
  <c r="AY115" i="5" s="1"/>
  <c r="AW115" i="5"/>
  <c r="AW115" i="5" a="1"/>
  <c r="AU115" i="5"/>
  <c r="AU115" i="5" a="1"/>
  <c r="AS115" i="5"/>
  <c r="AS115" i="5" a="1"/>
  <c r="AQ115" i="5" a="1"/>
  <c r="AQ115" i="5" s="1"/>
  <c r="AO115" i="5"/>
  <c r="AO115" i="5" a="1"/>
  <c r="AM115" i="5"/>
  <c r="AM115" i="5" a="1"/>
  <c r="AK115" i="5"/>
  <c r="AK115" i="5" a="1"/>
  <c r="AI115" i="5" a="1"/>
  <c r="AI115" i="5" s="1"/>
  <c r="AG115" i="5"/>
  <c r="AG115" i="5" a="1"/>
  <c r="AE115" i="5"/>
  <c r="AE115" i="5" a="1"/>
  <c r="AC115" i="5"/>
  <c r="AC115" i="5" a="1"/>
  <c r="AA115" i="5" a="1"/>
  <c r="AA115" i="5" s="1"/>
  <c r="Y115" i="5"/>
  <c r="Y115" i="5" a="1"/>
  <c r="W115" i="5"/>
  <c r="W115" i="5" a="1"/>
  <c r="U115" i="5"/>
  <c r="AZ115" i="5" s="1"/>
  <c r="U115" i="5" a="1"/>
  <c r="AY114" i="5"/>
  <c r="AY114" i="5" a="1"/>
  <c r="AW114" i="5" a="1"/>
  <c r="AW114" i="5" s="1"/>
  <c r="AU114" i="5"/>
  <c r="AU114" i="5" a="1"/>
  <c r="AS114" i="5" a="1"/>
  <c r="AS114" i="5" s="1"/>
  <c r="AQ114" i="5"/>
  <c r="AQ114" i="5" a="1"/>
  <c r="AO114" i="5" a="1"/>
  <c r="AO114" i="5" s="1"/>
  <c r="AM114" i="5"/>
  <c r="AM114" i="5" a="1"/>
  <c r="AK114" i="5" a="1"/>
  <c r="AK114" i="5" s="1"/>
  <c r="AI114" i="5"/>
  <c r="AI114" i="5" a="1"/>
  <c r="AG114" i="5" a="1"/>
  <c r="AG114" i="5" s="1"/>
  <c r="AE114" i="5"/>
  <c r="AE114" i="5" a="1"/>
  <c r="AC114" i="5" a="1"/>
  <c r="AC114" i="5" s="1"/>
  <c r="AA114" i="5"/>
  <c r="AA114" i="5" a="1"/>
  <c r="Y114" i="5" a="1"/>
  <c r="Y114" i="5" s="1"/>
  <c r="W114" i="5"/>
  <c r="W114" i="5" a="1"/>
  <c r="U114" i="5" a="1"/>
  <c r="U114" i="5" s="1"/>
  <c r="AY113" i="5"/>
  <c r="AY113" i="5" a="1"/>
  <c r="AW113" i="5"/>
  <c r="AW113" i="5" a="1"/>
  <c r="AU113" i="5"/>
  <c r="AU113" i="5" a="1"/>
  <c r="AS113" i="5" a="1"/>
  <c r="AS113" i="5" s="1"/>
  <c r="AQ113" i="5"/>
  <c r="AQ113" i="5" a="1"/>
  <c r="AO113" i="5"/>
  <c r="AO113" i="5" a="1"/>
  <c r="AM113" i="5"/>
  <c r="AM113" i="5" a="1"/>
  <c r="AK113" i="5" a="1"/>
  <c r="AK113" i="5" s="1"/>
  <c r="AI113" i="5"/>
  <c r="AI113" i="5" a="1"/>
  <c r="AG113" i="5"/>
  <c r="AG113" i="5" a="1"/>
  <c r="AE113" i="5"/>
  <c r="AE113" i="5" a="1"/>
  <c r="AC113" i="5" a="1"/>
  <c r="AC113" i="5" s="1"/>
  <c r="AA113" i="5"/>
  <c r="AA113" i="5" a="1"/>
  <c r="Y113" i="5"/>
  <c r="Y113" i="5" a="1"/>
  <c r="W113" i="5"/>
  <c r="W113" i="5" a="1"/>
  <c r="U113" i="5" a="1"/>
  <c r="U113" i="5" s="1"/>
  <c r="BB112" i="5"/>
  <c r="AY112" i="5"/>
  <c r="AY112" i="5" a="1"/>
  <c r="AW112" i="5"/>
  <c r="AW112" i="5" a="1"/>
  <c r="AU112" i="5" a="1"/>
  <c r="AU112" i="5" s="1"/>
  <c r="AS112" i="5"/>
  <c r="AS112" i="5" a="1"/>
  <c r="AQ112" i="5"/>
  <c r="AQ112" i="5" a="1"/>
  <c r="AO112" i="5"/>
  <c r="AO112" i="5" a="1"/>
  <c r="AM112" i="5" a="1"/>
  <c r="AM112" i="5" s="1"/>
  <c r="AK112" i="5"/>
  <c r="AK112" i="5" a="1"/>
  <c r="AI112" i="5"/>
  <c r="AI112" i="5" a="1"/>
  <c r="AG112" i="5"/>
  <c r="AG112" i="5" a="1"/>
  <c r="AE112" i="5" a="1"/>
  <c r="AE112" i="5" s="1"/>
  <c r="AC112" i="5"/>
  <c r="AC112" i="5" a="1"/>
  <c r="AA112" i="5"/>
  <c r="AA112" i="5" a="1"/>
  <c r="Y112" i="5"/>
  <c r="Y112" i="5" a="1"/>
  <c r="W112" i="5" a="1"/>
  <c r="W112" i="5" s="1"/>
  <c r="U112" i="5" a="1"/>
  <c r="U112" i="5" s="1"/>
  <c r="CN111" i="5"/>
  <c r="BP111" i="5"/>
  <c r="BN111" i="5"/>
  <c r="BQ111" i="5" s="1"/>
  <c r="BI111" i="5"/>
  <c r="BG111" i="5"/>
  <c r="BJ111" i="5" s="1"/>
  <c r="BB111" i="5"/>
  <c r="AY111" i="5"/>
  <c r="AY111" i="5" a="1"/>
  <c r="AW111" i="5" a="1"/>
  <c r="AW111" i="5" s="1"/>
  <c r="AU111" i="5" a="1"/>
  <c r="AU111" i="5" s="1"/>
  <c r="AS111" i="5"/>
  <c r="AS111" i="5" a="1"/>
  <c r="AQ111" i="5"/>
  <c r="AQ111" i="5" a="1"/>
  <c r="AO111" i="5" a="1"/>
  <c r="AO111" i="5" s="1"/>
  <c r="AM111" i="5" a="1"/>
  <c r="AM111" i="5" s="1"/>
  <c r="AK111" i="5"/>
  <c r="AK111" i="5" a="1"/>
  <c r="AI111" i="5"/>
  <c r="AI111" i="5" a="1"/>
  <c r="AG111" i="5" a="1"/>
  <c r="AG111" i="5" s="1"/>
  <c r="AE111" i="5" a="1"/>
  <c r="AE111" i="5" s="1"/>
  <c r="AC111" i="5"/>
  <c r="AC111" i="5" a="1"/>
  <c r="AA111" i="5"/>
  <c r="AA111" i="5" a="1"/>
  <c r="Y111" i="5" a="1"/>
  <c r="Y111" i="5" s="1"/>
  <c r="W111" i="5" a="1"/>
  <c r="W111" i="5" s="1"/>
  <c r="U111" i="5"/>
  <c r="AZ111" i="5" s="1"/>
  <c r="U111" i="5" a="1"/>
  <c r="AY110" i="5" a="1"/>
  <c r="AY110" i="5" s="1"/>
  <c r="AW110" i="5"/>
  <c r="AW110" i="5" a="1"/>
  <c r="AU110" i="5" a="1"/>
  <c r="AU110" i="5" s="1"/>
  <c r="AS110" i="5"/>
  <c r="AS110" i="5" a="1"/>
  <c r="AQ110" i="5" a="1"/>
  <c r="AQ110" i="5" s="1"/>
  <c r="AO110" i="5"/>
  <c r="AO110" i="5" a="1"/>
  <c r="AM110" i="5" a="1"/>
  <c r="AM110" i="5" s="1"/>
  <c r="AK110" i="5"/>
  <c r="AK110" i="5" a="1"/>
  <c r="AI110" i="5" a="1"/>
  <c r="AI110" i="5" s="1"/>
  <c r="AG110" i="5"/>
  <c r="AG110" i="5" a="1"/>
  <c r="AE110" i="5" a="1"/>
  <c r="AE110" i="5" s="1"/>
  <c r="AC110" i="5"/>
  <c r="AC110" i="5" a="1"/>
  <c r="AA110" i="5" a="1"/>
  <c r="AA110" i="5" s="1"/>
  <c r="Y110" i="5"/>
  <c r="Y110" i="5" a="1"/>
  <c r="W110" i="5" a="1"/>
  <c r="W110" i="5" s="1"/>
  <c r="U110" i="5"/>
  <c r="AZ110" i="5" s="1"/>
  <c r="U110" i="5" a="1"/>
  <c r="BQ109" i="5"/>
  <c r="BP109" i="5"/>
  <c r="BN109" i="5"/>
  <c r="BI109" i="5"/>
  <c r="CN109" i="5" s="1"/>
  <c r="BG109" i="5"/>
  <c r="BJ109" i="5" s="1"/>
  <c r="CM109" i="5" s="1"/>
  <c r="BB109" i="5"/>
  <c r="AY109" i="5"/>
  <c r="AY109" i="5" a="1"/>
  <c r="AW109" i="5" a="1"/>
  <c r="AW109" i="5" s="1"/>
  <c r="AU109" i="5"/>
  <c r="AU109" i="5" a="1"/>
  <c r="AS109" i="5" a="1"/>
  <c r="AS109" i="5" s="1"/>
  <c r="AQ109" i="5"/>
  <c r="AQ109" i="5" a="1"/>
  <c r="AO109" i="5" a="1"/>
  <c r="AO109" i="5" s="1"/>
  <c r="AM109" i="5"/>
  <c r="AM109" i="5" a="1"/>
  <c r="AK109" i="5" a="1"/>
  <c r="AK109" i="5" s="1"/>
  <c r="AI109" i="5"/>
  <c r="AI109" i="5" a="1"/>
  <c r="AG109" i="5" a="1"/>
  <c r="AG109" i="5" s="1"/>
  <c r="AE109" i="5"/>
  <c r="AE109" i="5" a="1"/>
  <c r="AC109" i="5" a="1"/>
  <c r="AC109" i="5" s="1"/>
  <c r="AA109" i="5"/>
  <c r="AA109" i="5" a="1"/>
  <c r="Y109" i="5" a="1"/>
  <c r="Y109" i="5" s="1"/>
  <c r="W109" i="5"/>
  <c r="W109" i="5" a="1"/>
  <c r="U109" i="5" a="1"/>
  <c r="U109" i="5" s="1"/>
  <c r="AZ109" i="5" s="1"/>
  <c r="BB108" i="5"/>
  <c r="AY108" i="5" a="1"/>
  <c r="AY108" i="5" s="1"/>
  <c r="AW108" i="5"/>
  <c r="AW108" i="5" a="1"/>
  <c r="AU108" i="5" a="1"/>
  <c r="AU108" i="5" s="1"/>
  <c r="AS108" i="5"/>
  <c r="AS108" i="5" a="1"/>
  <c r="AQ108" i="5" a="1"/>
  <c r="AQ108" i="5" s="1"/>
  <c r="AO108" i="5"/>
  <c r="AO108" i="5" a="1"/>
  <c r="AM108" i="5" a="1"/>
  <c r="AM108" i="5" s="1"/>
  <c r="AK108" i="5"/>
  <c r="AK108" i="5" a="1"/>
  <c r="AI108" i="5" a="1"/>
  <c r="AI108" i="5" s="1"/>
  <c r="AG108" i="5"/>
  <c r="AG108" i="5" a="1"/>
  <c r="AE108" i="5" a="1"/>
  <c r="AE108" i="5" s="1"/>
  <c r="AC108" i="5"/>
  <c r="AC108" i="5" a="1"/>
  <c r="AA108" i="5" a="1"/>
  <c r="AA108" i="5" s="1"/>
  <c r="Y108" i="5"/>
  <c r="Y108" i="5" a="1"/>
  <c r="W108" i="5" a="1"/>
  <c r="W108" i="5" s="1"/>
  <c r="U108" i="5"/>
  <c r="AZ108" i="5" s="1"/>
  <c r="U108" i="5" a="1"/>
  <c r="BQ107" i="5"/>
  <c r="BP107" i="5"/>
  <c r="BN107" i="5"/>
  <c r="BI107" i="5"/>
  <c r="CN107" i="5" s="1"/>
  <c r="BG107" i="5"/>
  <c r="BJ107" i="5" s="1"/>
  <c r="BB107" i="5"/>
  <c r="AY107" i="5"/>
  <c r="AY107" i="5" a="1"/>
  <c r="AW107" i="5" a="1"/>
  <c r="AW107" i="5" s="1"/>
  <c r="AU107" i="5"/>
  <c r="AU107" i="5" a="1"/>
  <c r="AS107" i="5" a="1"/>
  <c r="AS107" i="5" s="1"/>
  <c r="AQ107" i="5"/>
  <c r="AQ107" i="5" a="1"/>
  <c r="AO107" i="5" a="1"/>
  <c r="AO107" i="5" s="1"/>
  <c r="AM107" i="5"/>
  <c r="AM107" i="5" a="1"/>
  <c r="AK107" i="5" a="1"/>
  <c r="AK107" i="5" s="1"/>
  <c r="AI107" i="5"/>
  <c r="AI107" i="5" a="1"/>
  <c r="AG107" i="5" a="1"/>
  <c r="AG107" i="5" s="1"/>
  <c r="AE107" i="5"/>
  <c r="AE107" i="5" a="1"/>
  <c r="AC107" i="5" a="1"/>
  <c r="AC107" i="5" s="1"/>
  <c r="AA107" i="5"/>
  <c r="AA107" i="5" a="1"/>
  <c r="Y107" i="5" a="1"/>
  <c r="Y107" i="5" s="1"/>
  <c r="W107" i="5"/>
  <c r="W107" i="5" a="1"/>
  <c r="U107" i="5" a="1"/>
  <c r="U107" i="5" s="1"/>
  <c r="AZ107" i="5" s="1"/>
  <c r="AY106" i="5"/>
  <c r="AY106" i="5" a="1"/>
  <c r="AW106" i="5" a="1"/>
  <c r="AW106" i="5" s="1"/>
  <c r="AU106" i="5"/>
  <c r="AU106" i="5" a="1"/>
  <c r="AS106" i="5"/>
  <c r="AS106" i="5" a="1"/>
  <c r="AQ106" i="5"/>
  <c r="AQ106" i="5" a="1"/>
  <c r="AO106" i="5" a="1"/>
  <c r="AO106" i="5" s="1"/>
  <c r="AM106" i="5"/>
  <c r="AM106" i="5" a="1"/>
  <c r="AK106" i="5"/>
  <c r="AK106" i="5" a="1"/>
  <c r="AI106" i="5"/>
  <c r="AI106" i="5" a="1"/>
  <c r="AG106" i="5" a="1"/>
  <c r="AG106" i="5" s="1"/>
  <c r="AE106" i="5"/>
  <c r="AE106" i="5" a="1"/>
  <c r="AC106" i="5"/>
  <c r="AC106" i="5" a="1"/>
  <c r="AA106" i="5"/>
  <c r="AA106" i="5" a="1"/>
  <c r="Y106" i="5" a="1"/>
  <c r="Y106" i="5" s="1"/>
  <c r="W106" i="5"/>
  <c r="W106" i="5" a="1"/>
  <c r="U106" i="5"/>
  <c r="U106" i="5" a="1"/>
  <c r="AY105" i="5" a="1"/>
  <c r="AY105" i="5" s="1"/>
  <c r="AW105" i="5"/>
  <c r="AW105" i="5" a="1"/>
  <c r="AU105" i="5" a="1"/>
  <c r="AU105" i="5" s="1"/>
  <c r="AS105" i="5"/>
  <c r="AS105" i="5" a="1"/>
  <c r="AQ105" i="5" a="1"/>
  <c r="AQ105" i="5" s="1"/>
  <c r="AO105" i="5"/>
  <c r="AO105" i="5" a="1"/>
  <c r="AM105" i="5" a="1"/>
  <c r="AM105" i="5" s="1"/>
  <c r="AK105" i="5"/>
  <c r="AK105" i="5" a="1"/>
  <c r="AI105" i="5" a="1"/>
  <c r="AI105" i="5" s="1"/>
  <c r="AG105" i="5"/>
  <c r="AG105" i="5" a="1"/>
  <c r="AE105" i="5" a="1"/>
  <c r="AE105" i="5" s="1"/>
  <c r="AC105" i="5"/>
  <c r="AC105" i="5" a="1"/>
  <c r="AA105" i="5" a="1"/>
  <c r="AA105" i="5" s="1"/>
  <c r="Y105" i="5"/>
  <c r="Y105" i="5" a="1"/>
  <c r="W105" i="5" a="1"/>
  <c r="W105" i="5" s="1"/>
  <c r="U105" i="5"/>
  <c r="U105" i="5" a="1"/>
  <c r="AY104" i="5" a="1"/>
  <c r="AY104" i="5" s="1"/>
  <c r="AW104" i="5"/>
  <c r="AW104" i="5" a="1"/>
  <c r="AU104" i="5"/>
  <c r="AU104" i="5" a="1"/>
  <c r="AS104" i="5"/>
  <c r="AS104" i="5" a="1"/>
  <c r="AQ104" i="5" a="1"/>
  <c r="AQ104" i="5" s="1"/>
  <c r="AO104" i="5"/>
  <c r="AO104" i="5" a="1"/>
  <c r="AM104" i="5"/>
  <c r="AM104" i="5" a="1"/>
  <c r="AK104" i="5"/>
  <c r="AK104" i="5" a="1"/>
  <c r="AI104" i="5" a="1"/>
  <c r="AI104" i="5" s="1"/>
  <c r="AG104" i="5"/>
  <c r="AG104" i="5" a="1"/>
  <c r="AE104" i="5"/>
  <c r="AE104" i="5" a="1"/>
  <c r="AC104" i="5"/>
  <c r="AC104" i="5" a="1"/>
  <c r="AA104" i="5" a="1"/>
  <c r="AA104" i="5" s="1"/>
  <c r="Y104" i="5"/>
  <c r="Y104" i="5" a="1"/>
  <c r="W104" i="5"/>
  <c r="W104" i="5" a="1"/>
  <c r="U104" i="5"/>
  <c r="AZ104" i="5" s="1"/>
  <c r="U104" i="5" a="1"/>
  <c r="BB103" i="5"/>
  <c r="AY103" i="5"/>
  <c r="AY103" i="5" a="1"/>
  <c r="AW103" i="5"/>
  <c r="AW103" i="5" a="1"/>
  <c r="AU103" i="5"/>
  <c r="AU103" i="5" a="1"/>
  <c r="AS103" i="5" a="1"/>
  <c r="AS103" i="5" s="1"/>
  <c r="AQ103" i="5"/>
  <c r="AQ103" i="5" a="1"/>
  <c r="AO103" i="5"/>
  <c r="AO103" i="5" a="1"/>
  <c r="AM103" i="5"/>
  <c r="AM103" i="5" a="1"/>
  <c r="AK103" i="5" a="1"/>
  <c r="AK103" i="5" s="1"/>
  <c r="AI103" i="5"/>
  <c r="AI103" i="5" a="1"/>
  <c r="AG103" i="5"/>
  <c r="AG103" i="5" a="1"/>
  <c r="AE103" i="5"/>
  <c r="AE103" i="5" a="1"/>
  <c r="AC103" i="5" a="1"/>
  <c r="AC103" i="5" s="1"/>
  <c r="AA103" i="5"/>
  <c r="AA103" i="5" a="1"/>
  <c r="Y103" i="5"/>
  <c r="AZ103" i="5" s="1"/>
  <c r="Y103" i="5" a="1"/>
  <c r="W103" i="5"/>
  <c r="W103" i="5" a="1"/>
  <c r="U103" i="5" a="1"/>
  <c r="U103" i="5" s="1"/>
  <c r="AY102" i="5" a="1"/>
  <c r="AY102" i="5" s="1"/>
  <c r="AW102" i="5"/>
  <c r="AW102" i="5" a="1"/>
  <c r="AU102" i="5" a="1"/>
  <c r="AU102" i="5" s="1"/>
  <c r="AS102" i="5"/>
  <c r="AS102" i="5" a="1"/>
  <c r="AQ102" i="5" a="1"/>
  <c r="AQ102" i="5" s="1"/>
  <c r="AO102" i="5"/>
  <c r="AO102" i="5" a="1"/>
  <c r="AM102" i="5" a="1"/>
  <c r="AM102" i="5" s="1"/>
  <c r="AK102" i="5"/>
  <c r="AK102" i="5" a="1"/>
  <c r="AI102" i="5" a="1"/>
  <c r="AI102" i="5" s="1"/>
  <c r="AG102" i="5"/>
  <c r="AG102" i="5" a="1"/>
  <c r="AE102" i="5" a="1"/>
  <c r="AE102" i="5" s="1"/>
  <c r="AC102" i="5"/>
  <c r="AC102" i="5" a="1"/>
  <c r="AA102" i="5" a="1"/>
  <c r="AA102" i="5" s="1"/>
  <c r="Y102" i="5"/>
  <c r="Y102" i="5" a="1"/>
  <c r="W102" i="5" a="1"/>
  <c r="W102" i="5" s="1"/>
  <c r="U102" i="5"/>
  <c r="U102" i="5" a="1"/>
  <c r="BP101" i="5"/>
  <c r="BN101" i="5"/>
  <c r="BQ101" i="5" s="1"/>
  <c r="BI101" i="5"/>
  <c r="CN101" i="5" s="1"/>
  <c r="BG101" i="5"/>
  <c r="BJ101" i="5" s="1"/>
  <c r="BB101" i="5"/>
  <c r="AY101" i="5"/>
  <c r="AY101" i="5" a="1"/>
  <c r="AW101" i="5" a="1"/>
  <c r="AW101" i="5" s="1"/>
  <c r="AU101" i="5"/>
  <c r="AU101" i="5" a="1"/>
  <c r="AS101" i="5" a="1"/>
  <c r="AS101" i="5" s="1"/>
  <c r="AQ101" i="5"/>
  <c r="AQ101" i="5" a="1"/>
  <c r="AO101" i="5" a="1"/>
  <c r="AO101" i="5" s="1"/>
  <c r="AM101" i="5" a="1"/>
  <c r="AM101" i="5" s="1"/>
  <c r="AK101" i="5" a="1"/>
  <c r="AK101" i="5" s="1"/>
  <c r="AI101" i="5"/>
  <c r="AI101" i="5" a="1"/>
  <c r="AG101" i="5" a="1"/>
  <c r="AG101" i="5" s="1"/>
  <c r="AE101" i="5" a="1"/>
  <c r="AE101" i="5" s="1"/>
  <c r="AC101" i="5" a="1"/>
  <c r="AC101" i="5" s="1"/>
  <c r="AA101" i="5"/>
  <c r="AA101" i="5" a="1"/>
  <c r="Y101" i="5" a="1"/>
  <c r="Y101" i="5" s="1"/>
  <c r="W101" i="5"/>
  <c r="W101" i="5" a="1"/>
  <c r="U101" i="5" a="1"/>
  <c r="U101" i="5" s="1"/>
  <c r="AY100" i="5"/>
  <c r="AY100" i="5" a="1"/>
  <c r="AW100" i="5" a="1"/>
  <c r="AW100" i="5" s="1"/>
  <c r="AU100" i="5"/>
  <c r="AU100" i="5" a="1"/>
  <c r="AS100" i="5" a="1"/>
  <c r="AS100" i="5" s="1"/>
  <c r="AQ100" i="5"/>
  <c r="AQ100" i="5" a="1"/>
  <c r="AO100" i="5" a="1"/>
  <c r="AO100" i="5" s="1"/>
  <c r="AM100" i="5"/>
  <c r="AM100" i="5" a="1"/>
  <c r="AK100" i="5"/>
  <c r="AK100" i="5" a="1"/>
  <c r="AI100" i="5"/>
  <c r="AI100" i="5" a="1"/>
  <c r="AG100" i="5" a="1"/>
  <c r="AG100" i="5" s="1"/>
  <c r="AE100" i="5"/>
  <c r="AE100" i="5" a="1"/>
  <c r="AC100" i="5" a="1"/>
  <c r="AC100" i="5" s="1"/>
  <c r="AA100" i="5"/>
  <c r="AA100" i="5" a="1"/>
  <c r="Y100" i="5" a="1"/>
  <c r="Y100" i="5" s="1"/>
  <c r="AZ100" i="5" s="1"/>
  <c r="W100" i="5"/>
  <c r="W100" i="5" a="1"/>
  <c r="U100" i="5"/>
  <c r="U100" i="5" a="1"/>
  <c r="BP99" i="5"/>
  <c r="BN99" i="5"/>
  <c r="BQ99" i="5" s="1"/>
  <c r="BI99" i="5"/>
  <c r="BG99" i="5"/>
  <c r="BJ99" i="5" s="1"/>
  <c r="BB99" i="5"/>
  <c r="AY99" i="5" a="1"/>
  <c r="AY99" i="5" s="1"/>
  <c r="AW99" i="5"/>
  <c r="AW99" i="5" a="1"/>
  <c r="AU99" i="5"/>
  <c r="AU99" i="5" a="1"/>
  <c r="AS99" i="5"/>
  <c r="AS99" i="5" a="1"/>
  <c r="AQ99" i="5" a="1"/>
  <c r="AQ99" i="5" s="1"/>
  <c r="AO99" i="5"/>
  <c r="AO99" i="5" a="1"/>
  <c r="AM99" i="5" a="1"/>
  <c r="AM99" i="5" s="1"/>
  <c r="AK99" i="5"/>
  <c r="AK99" i="5" a="1"/>
  <c r="AI99" i="5" a="1"/>
  <c r="AI99" i="5" s="1"/>
  <c r="AG99" i="5"/>
  <c r="AG99" i="5" a="1"/>
  <c r="AE99" i="5"/>
  <c r="AE99" i="5" a="1"/>
  <c r="AC99" i="5"/>
  <c r="AC99" i="5" a="1"/>
  <c r="AA99" i="5" a="1"/>
  <c r="AA99" i="5" s="1"/>
  <c r="Y99" i="5"/>
  <c r="Y99" i="5" a="1"/>
  <c r="W99" i="5" a="1"/>
  <c r="W99" i="5" s="1"/>
  <c r="U99" i="5"/>
  <c r="U99" i="5" a="1"/>
  <c r="BP98" i="5"/>
  <c r="BN98" i="5"/>
  <c r="BQ98" i="5" s="1"/>
  <c r="BI98" i="5"/>
  <c r="CN98" i="5" s="1"/>
  <c r="BG98" i="5"/>
  <c r="BJ98" i="5" s="1"/>
  <c r="CM98" i="5" s="1"/>
  <c r="BB98" i="5"/>
  <c r="AY98" i="5"/>
  <c r="AY98" i="5" a="1"/>
  <c r="AW98" i="5" a="1"/>
  <c r="AW98" i="5" s="1"/>
  <c r="AU98" i="5"/>
  <c r="AU98" i="5" a="1"/>
  <c r="AS98" i="5" a="1"/>
  <c r="AS98" i="5" s="1"/>
  <c r="AQ98" i="5"/>
  <c r="AQ98" i="5" a="1"/>
  <c r="AO98" i="5"/>
  <c r="AO98" i="5" a="1"/>
  <c r="AM98" i="5"/>
  <c r="AM98" i="5" a="1"/>
  <c r="AK98" i="5" a="1"/>
  <c r="AK98" i="5" s="1"/>
  <c r="AI98" i="5"/>
  <c r="AI98" i="5" a="1"/>
  <c r="AG98" i="5" a="1"/>
  <c r="AG98" i="5" s="1"/>
  <c r="AE98" i="5"/>
  <c r="AE98" i="5" a="1"/>
  <c r="AC98" i="5" a="1"/>
  <c r="AC98" i="5" s="1"/>
  <c r="AA98" i="5" a="1"/>
  <c r="AA98" i="5" s="1"/>
  <c r="Y98" i="5" a="1"/>
  <c r="Y98" i="5" s="1"/>
  <c r="W98" i="5"/>
  <c r="W98" i="5" a="1"/>
  <c r="U98" i="5" a="1"/>
  <c r="U98" i="5" s="1"/>
  <c r="CN97" i="5"/>
  <c r="BP97" i="5"/>
  <c r="BN97" i="5"/>
  <c r="BQ97" i="5" s="1"/>
  <c r="CM97" i="5" s="1"/>
  <c r="BI97" i="5"/>
  <c r="BG97" i="5"/>
  <c r="BJ97" i="5" s="1"/>
  <c r="BB97" i="5"/>
  <c r="AY97" i="5" a="1"/>
  <c r="AY97" i="5" s="1"/>
  <c r="AW97" i="5"/>
  <c r="AW97" i="5" a="1"/>
  <c r="AU97" i="5" a="1"/>
  <c r="AU97" i="5" s="1"/>
  <c r="AS97" i="5" a="1"/>
  <c r="AS97" i="5" s="1"/>
  <c r="AQ97" i="5"/>
  <c r="AQ97" i="5" a="1"/>
  <c r="AO97" i="5"/>
  <c r="AO97" i="5" a="1"/>
  <c r="AM97" i="5" a="1"/>
  <c r="AM97" i="5" s="1"/>
  <c r="AK97" i="5"/>
  <c r="AK97" i="5" a="1"/>
  <c r="AI97" i="5" a="1"/>
  <c r="AI97" i="5" s="1"/>
  <c r="AG97" i="5"/>
  <c r="AG97" i="5" a="1"/>
  <c r="AE97" i="5" a="1"/>
  <c r="AE97" i="5" s="1"/>
  <c r="AC97" i="5" a="1"/>
  <c r="AC97" i="5" s="1"/>
  <c r="AA97" i="5" a="1"/>
  <c r="AA97" i="5" s="1"/>
  <c r="Y97" i="5"/>
  <c r="Y97" i="5" a="1"/>
  <c r="W97" i="5" a="1"/>
  <c r="W97" i="5" s="1"/>
  <c r="U97" i="5" a="1"/>
  <c r="U97" i="5" s="1"/>
  <c r="AY96" i="5"/>
  <c r="AY96" i="5" a="1"/>
  <c r="AW96" i="5"/>
  <c r="AW96" i="5" a="1"/>
  <c r="AU96" i="5"/>
  <c r="AU96" i="5" a="1"/>
  <c r="AS96" i="5" a="1"/>
  <c r="AS96" i="5" s="1"/>
  <c r="AQ96" i="5"/>
  <c r="AQ96" i="5" a="1"/>
  <c r="AO96" i="5"/>
  <c r="AO96" i="5" a="1"/>
  <c r="AM96" i="5"/>
  <c r="AM96" i="5" a="1"/>
  <c r="AK96" i="5" a="1"/>
  <c r="AK96" i="5" s="1"/>
  <c r="AI96" i="5"/>
  <c r="AI96" i="5" a="1"/>
  <c r="AG96" i="5"/>
  <c r="AG96" i="5" a="1"/>
  <c r="AE96" i="5"/>
  <c r="AE96" i="5" a="1"/>
  <c r="AC96" i="5" a="1"/>
  <c r="AC96" i="5" s="1"/>
  <c r="AA96" i="5"/>
  <c r="AA96" i="5" a="1"/>
  <c r="Y96" i="5"/>
  <c r="Y96" i="5" a="1"/>
  <c r="W96" i="5"/>
  <c r="W96" i="5" a="1"/>
  <c r="U96" i="5" a="1"/>
  <c r="U96" i="5" s="1"/>
  <c r="AZ96" i="5" s="1"/>
  <c r="BB95" i="5"/>
  <c r="AY95" i="5"/>
  <c r="AY95" i="5" a="1"/>
  <c r="AW95" i="5" a="1"/>
  <c r="AW95" i="5" s="1"/>
  <c r="AU95" i="5" a="1"/>
  <c r="AU95" i="5" s="1"/>
  <c r="AS95" i="5"/>
  <c r="AS95" i="5" a="1"/>
  <c r="AQ95" i="5"/>
  <c r="AQ95" i="5" a="1"/>
  <c r="AO95" i="5" a="1"/>
  <c r="AO95" i="5" s="1"/>
  <c r="AM95" i="5" a="1"/>
  <c r="AM95" i="5" s="1"/>
  <c r="AK95" i="5"/>
  <c r="AK95" i="5" a="1"/>
  <c r="AI95" i="5"/>
  <c r="AI95" i="5" a="1"/>
  <c r="AG95" i="5" a="1"/>
  <c r="AG95" i="5" s="1"/>
  <c r="AE95" i="5" a="1"/>
  <c r="AE95" i="5" s="1"/>
  <c r="AC95" i="5"/>
  <c r="AC95" i="5" a="1"/>
  <c r="AA95" i="5"/>
  <c r="AA95" i="5" a="1"/>
  <c r="Y95" i="5" a="1"/>
  <c r="Y95" i="5" s="1"/>
  <c r="W95" i="5" a="1"/>
  <c r="W95" i="5" s="1"/>
  <c r="U95" i="5"/>
  <c r="AZ95" i="5" s="1"/>
  <c r="U95" i="5" a="1"/>
  <c r="BP94" i="5"/>
  <c r="BN94" i="5"/>
  <c r="BQ94" i="5" s="1"/>
  <c r="BI94" i="5"/>
  <c r="BG94" i="5"/>
  <c r="BJ94" i="5" s="1"/>
  <c r="CM94" i="5" s="1"/>
  <c r="BB94" i="5"/>
  <c r="AY94" i="5" a="1"/>
  <c r="AY94" i="5" s="1"/>
  <c r="AW94" i="5"/>
  <c r="AW94" i="5" a="1"/>
  <c r="AU94" i="5"/>
  <c r="AU94" i="5" a="1"/>
  <c r="AS94" i="5"/>
  <c r="AS94" i="5" a="1"/>
  <c r="AQ94" i="5" a="1"/>
  <c r="AQ94" i="5" s="1"/>
  <c r="AO94" i="5"/>
  <c r="AO94" i="5" a="1"/>
  <c r="AM94" i="5"/>
  <c r="AM94" i="5" a="1"/>
  <c r="AK94" i="5"/>
  <c r="AK94" i="5" a="1"/>
  <c r="AI94" i="5" a="1"/>
  <c r="AI94" i="5" s="1"/>
  <c r="AG94" i="5"/>
  <c r="AG94" i="5" a="1"/>
  <c r="AE94" i="5"/>
  <c r="AE94" i="5" a="1"/>
  <c r="AC94" i="5"/>
  <c r="AC94" i="5" a="1"/>
  <c r="AA94" i="5" a="1"/>
  <c r="AA94" i="5" s="1"/>
  <c r="Y94" i="5"/>
  <c r="Y94" i="5" a="1"/>
  <c r="W94" i="5"/>
  <c r="W94" i="5" a="1"/>
  <c r="U94" i="5"/>
  <c r="U94" i="5" a="1"/>
  <c r="BP93" i="5"/>
  <c r="CN93" i="5" s="1"/>
  <c r="BN93" i="5"/>
  <c r="BQ93" i="5" s="1"/>
  <c r="BI93" i="5"/>
  <c r="BG93" i="5"/>
  <c r="BJ93" i="5" s="1"/>
  <c r="BB93" i="5"/>
  <c r="AY93" i="5"/>
  <c r="AY93" i="5" a="1"/>
  <c r="AW93" i="5"/>
  <c r="AW93" i="5" a="1"/>
  <c r="AU93" i="5" a="1"/>
  <c r="AU93" i="5" s="1"/>
  <c r="AS93" i="5"/>
  <c r="AS93" i="5" a="1"/>
  <c r="AQ93" i="5" a="1"/>
  <c r="AQ93" i="5" s="1"/>
  <c r="AO93" i="5" a="1"/>
  <c r="AO93" i="5" s="1"/>
  <c r="AM93" i="5" a="1"/>
  <c r="AM93" i="5" s="1"/>
  <c r="AK93" i="5" a="1"/>
  <c r="AK93" i="5" s="1"/>
  <c r="AI93" i="5" a="1"/>
  <c r="AI93" i="5" s="1"/>
  <c r="AG93" i="5"/>
  <c r="AG93" i="5" a="1"/>
  <c r="AE93" i="5" a="1"/>
  <c r="AE93" i="5" s="1"/>
  <c r="AC93" i="5" a="1"/>
  <c r="AC93" i="5" s="1"/>
  <c r="AA93" i="5"/>
  <c r="AA93" i="5" a="1"/>
  <c r="Y93" i="5" a="1"/>
  <c r="Y93" i="5" s="1"/>
  <c r="W93" i="5" a="1"/>
  <c r="W93" i="5" s="1"/>
  <c r="U93" i="5"/>
  <c r="U93" i="5" a="1"/>
  <c r="BB92" i="5"/>
  <c r="AY92" i="5" a="1"/>
  <c r="AY92" i="5" s="1"/>
  <c r="AW92" i="5" a="1"/>
  <c r="AW92" i="5" s="1"/>
  <c r="AU92" i="5" a="1"/>
  <c r="AU92" i="5" s="1"/>
  <c r="AS92" i="5" a="1"/>
  <c r="AS92" i="5" s="1"/>
  <c r="AQ92" i="5"/>
  <c r="AQ92" i="5" a="1"/>
  <c r="AO92" i="5" a="1"/>
  <c r="AO92" i="5" s="1"/>
  <c r="AM92" i="5"/>
  <c r="AM92" i="5" a="1"/>
  <c r="AK92" i="5"/>
  <c r="AK92" i="5" a="1"/>
  <c r="AI92" i="5" a="1"/>
  <c r="AI92" i="5" s="1"/>
  <c r="AG92" i="5" a="1"/>
  <c r="AG92" i="5" s="1"/>
  <c r="AE92" i="5" a="1"/>
  <c r="AE92" i="5" s="1"/>
  <c r="AC92" i="5" a="1"/>
  <c r="AC92" i="5" s="1"/>
  <c r="AA92" i="5" a="1"/>
  <c r="AA92" i="5" s="1"/>
  <c r="AZ92" i="5" s="1"/>
  <c r="Y92" i="5" a="1"/>
  <c r="Y92" i="5" s="1"/>
  <c r="W92" i="5" a="1"/>
  <c r="W92" i="5" s="1"/>
  <c r="U92" i="5"/>
  <c r="U92" i="5" a="1"/>
  <c r="CN91" i="5"/>
  <c r="BP91" i="5"/>
  <c r="BN91" i="5"/>
  <c r="BQ91" i="5" s="1"/>
  <c r="BI91" i="5"/>
  <c r="BG91" i="5"/>
  <c r="BJ91" i="5" s="1"/>
  <c r="BB91" i="5"/>
  <c r="AY91" i="5" a="1"/>
  <c r="AY91" i="5" s="1"/>
  <c r="AW91" i="5" a="1"/>
  <c r="AW91" i="5" s="1"/>
  <c r="AU91" i="5" a="1"/>
  <c r="AU91" i="5" s="1"/>
  <c r="AS91" i="5"/>
  <c r="AS91" i="5" a="1"/>
  <c r="AQ91" i="5" a="1"/>
  <c r="AQ91" i="5" s="1"/>
  <c r="AO91" i="5" a="1"/>
  <c r="AO91" i="5" s="1"/>
  <c r="AM91" i="5"/>
  <c r="AM91" i="5" a="1"/>
  <c r="AK91" i="5" a="1"/>
  <c r="AK91" i="5" s="1"/>
  <c r="AI91" i="5" a="1"/>
  <c r="AI91" i="5" s="1"/>
  <c r="AG91" i="5"/>
  <c r="AG91" i="5" a="1"/>
  <c r="AE91" i="5" a="1"/>
  <c r="AE91" i="5" s="1"/>
  <c r="AC91" i="5" a="1"/>
  <c r="AC91" i="5" s="1"/>
  <c r="AA91" i="5" a="1"/>
  <c r="AA91" i="5" s="1"/>
  <c r="Y91" i="5" a="1"/>
  <c r="Y91" i="5" s="1"/>
  <c r="W91" i="5" a="1"/>
  <c r="W91" i="5" s="1"/>
  <c r="U91" i="5"/>
  <c r="U91" i="5" a="1"/>
  <c r="AY90" i="5" a="1"/>
  <c r="AY90" i="5" s="1"/>
  <c r="AW90" i="5"/>
  <c r="AW90" i="5" a="1"/>
  <c r="AU90" i="5"/>
  <c r="AU90" i="5" a="1"/>
  <c r="AS90" i="5"/>
  <c r="AS90" i="5" a="1"/>
  <c r="AQ90" i="5" a="1"/>
  <c r="AQ90" i="5" s="1"/>
  <c r="AO90" i="5" a="1"/>
  <c r="AO90" i="5" s="1"/>
  <c r="AM90" i="5" a="1"/>
  <c r="AM90" i="5" s="1"/>
  <c r="AK90" i="5"/>
  <c r="AK90" i="5" a="1"/>
  <c r="AI90" i="5" a="1"/>
  <c r="AI90" i="5" s="1"/>
  <c r="AG90" i="5" a="1"/>
  <c r="AG90" i="5" s="1"/>
  <c r="AE90" i="5"/>
  <c r="AE90" i="5" a="1"/>
  <c r="AC90" i="5"/>
  <c r="AC90" i="5" a="1"/>
  <c r="AA90" i="5" a="1"/>
  <c r="AA90" i="5" s="1"/>
  <c r="Y90" i="5"/>
  <c r="Y90" i="5" a="1"/>
  <c r="W90" i="5" a="1"/>
  <c r="W90" i="5" s="1"/>
  <c r="U90" i="5"/>
  <c r="U90" i="5" a="1"/>
  <c r="BQ89" i="5"/>
  <c r="BP89" i="5"/>
  <c r="BN89" i="5"/>
  <c r="BI89" i="5"/>
  <c r="BG89" i="5"/>
  <c r="BJ89" i="5" s="1"/>
  <c r="CM89" i="5" s="1"/>
  <c r="BB89" i="5"/>
  <c r="AY89" i="5" a="1"/>
  <c r="AY89" i="5" s="1"/>
  <c r="AW89" i="5" a="1"/>
  <c r="AW89" i="5" s="1"/>
  <c r="AU89" i="5"/>
  <c r="AU89" i="5" a="1"/>
  <c r="AS89" i="5" a="1"/>
  <c r="AS89" i="5" s="1"/>
  <c r="AQ89" i="5" a="1"/>
  <c r="AQ89" i="5" s="1"/>
  <c r="AO89" i="5"/>
  <c r="AO89" i="5" a="1"/>
  <c r="AM89" i="5"/>
  <c r="AM89" i="5" a="1"/>
  <c r="AK89" i="5" a="1"/>
  <c r="AK89" i="5" s="1"/>
  <c r="AI89" i="5"/>
  <c r="AI89" i="5" a="1"/>
  <c r="AG89" i="5" a="1"/>
  <c r="AG89" i="5" s="1"/>
  <c r="AE89" i="5"/>
  <c r="AE89" i="5" a="1"/>
  <c r="AC89" i="5" a="1"/>
  <c r="AC89" i="5" s="1"/>
  <c r="AA89" i="5" a="1"/>
  <c r="AA89" i="5" s="1"/>
  <c r="Y89" i="5" a="1"/>
  <c r="Y89" i="5" s="1"/>
  <c r="W89" i="5"/>
  <c r="W89" i="5" a="1"/>
  <c r="U89" i="5" a="1"/>
  <c r="U89" i="5" s="1"/>
  <c r="AY88" i="5" a="1"/>
  <c r="AY88" i="5" s="1"/>
  <c r="AW88" i="5" a="1"/>
  <c r="AW88" i="5" s="1"/>
  <c r="AU88" i="5"/>
  <c r="AU88" i="5" a="1"/>
  <c r="AS88" i="5" a="1"/>
  <c r="AS88" i="5" s="1"/>
  <c r="AQ88" i="5" a="1"/>
  <c r="AQ88" i="5" s="1"/>
  <c r="AO88" i="5" a="1"/>
  <c r="AO88" i="5" s="1"/>
  <c r="AM88" i="5"/>
  <c r="AM88" i="5" a="1"/>
  <c r="AK88" i="5" a="1"/>
  <c r="AK88" i="5" s="1"/>
  <c r="AI88" i="5" a="1"/>
  <c r="AI88" i="5" s="1"/>
  <c r="AG88" i="5" a="1"/>
  <c r="AG88" i="5" s="1"/>
  <c r="AE88" i="5" a="1"/>
  <c r="AE88" i="5" s="1"/>
  <c r="AC88" i="5" a="1"/>
  <c r="AC88" i="5" s="1"/>
  <c r="AA88" i="5"/>
  <c r="AA88" i="5" a="1"/>
  <c r="Y88" i="5"/>
  <c r="Y88" i="5" a="1"/>
  <c r="W88" i="5" a="1"/>
  <c r="W88" i="5" s="1"/>
  <c r="U88" i="5"/>
  <c r="U88" i="5" a="1"/>
  <c r="AY87" i="5"/>
  <c r="AY87" i="5" a="1"/>
  <c r="AW87" i="5"/>
  <c r="AW87" i="5" a="1"/>
  <c r="AU87" i="5" a="1"/>
  <c r="AU87" i="5" s="1"/>
  <c r="AS87" i="5"/>
  <c r="AS87" i="5" a="1"/>
  <c r="AQ87" i="5"/>
  <c r="AQ87" i="5" a="1"/>
  <c r="AO87" i="5"/>
  <c r="AO87" i="5" a="1"/>
  <c r="AM87" i="5" a="1"/>
  <c r="AM87" i="5" s="1"/>
  <c r="AK87" i="5" a="1"/>
  <c r="AK87" i="5" s="1"/>
  <c r="AI87" i="5" a="1"/>
  <c r="AI87" i="5" s="1"/>
  <c r="AG87" i="5"/>
  <c r="AG87" i="5" a="1"/>
  <c r="AE87" i="5" a="1"/>
  <c r="AE87" i="5" s="1"/>
  <c r="AC87" i="5" a="1"/>
  <c r="AC87" i="5" s="1"/>
  <c r="AA87" i="5"/>
  <c r="AA87" i="5" a="1"/>
  <c r="Y87" i="5"/>
  <c r="Y87" i="5" a="1"/>
  <c r="W87" i="5" a="1"/>
  <c r="W87" i="5" s="1"/>
  <c r="U87" i="5"/>
  <c r="U87" i="5" a="1"/>
  <c r="CN86" i="5"/>
  <c r="BP86" i="5"/>
  <c r="BN86" i="5"/>
  <c r="BQ86" i="5" s="1"/>
  <c r="BI86" i="5"/>
  <c r="BG86" i="5"/>
  <c r="BJ86" i="5" s="1"/>
  <c r="BB86" i="5"/>
  <c r="AY86" i="5"/>
  <c r="AY86" i="5" a="1"/>
  <c r="AW86" i="5" a="1"/>
  <c r="AW86" i="5" s="1"/>
  <c r="AU86" i="5" a="1"/>
  <c r="AU86" i="5" s="1"/>
  <c r="AS86" i="5" a="1"/>
  <c r="AS86" i="5" s="1"/>
  <c r="AQ86" i="5"/>
  <c r="AQ86" i="5" a="1"/>
  <c r="AO86" i="5" a="1"/>
  <c r="AO86" i="5" s="1"/>
  <c r="AM86" i="5"/>
  <c r="AM86" i="5" a="1"/>
  <c r="AK86" i="5"/>
  <c r="AK86" i="5" a="1"/>
  <c r="AI86" i="5"/>
  <c r="AI86" i="5" a="1"/>
  <c r="AG86" i="5" a="1"/>
  <c r="AG86" i="5" s="1"/>
  <c r="AE86" i="5"/>
  <c r="AE86" i="5" a="1"/>
  <c r="AC86" i="5" a="1"/>
  <c r="AC86" i="5" s="1"/>
  <c r="AA86" i="5"/>
  <c r="AA86" i="5" a="1"/>
  <c r="Y86" i="5" a="1"/>
  <c r="Y86" i="5" s="1"/>
  <c r="W86" i="5" a="1"/>
  <c r="W86" i="5" s="1"/>
  <c r="AZ86" i="5" s="1"/>
  <c r="U86" i="5"/>
  <c r="U86" i="5" a="1"/>
  <c r="BP85" i="5"/>
  <c r="CN85" i="5" s="1"/>
  <c r="BN85" i="5"/>
  <c r="BQ85" i="5" s="1"/>
  <c r="BI85" i="5"/>
  <c r="BG85" i="5"/>
  <c r="BJ85" i="5" s="1"/>
  <c r="CM85" i="5" s="1"/>
  <c r="BB85" i="5"/>
  <c r="AY85" i="5" a="1"/>
  <c r="AY85" i="5" s="1"/>
  <c r="AW85" i="5" a="1"/>
  <c r="AW85" i="5" s="1"/>
  <c r="AU85" i="5" a="1"/>
  <c r="AU85" i="5" s="1"/>
  <c r="AS85" i="5"/>
  <c r="AS85" i="5" a="1"/>
  <c r="AQ85" i="5" a="1"/>
  <c r="AQ85" i="5" s="1"/>
  <c r="AO85" i="5" a="1"/>
  <c r="AO85" i="5" s="1"/>
  <c r="AM85" i="5"/>
  <c r="AM85" i="5" a="1"/>
  <c r="AK85" i="5"/>
  <c r="AK85" i="5" a="1"/>
  <c r="AI85" i="5" a="1"/>
  <c r="AI85" i="5" s="1"/>
  <c r="AG85" i="5"/>
  <c r="AG85" i="5" a="1"/>
  <c r="AE85" i="5" a="1"/>
  <c r="AE85" i="5" s="1"/>
  <c r="AC85" i="5" a="1"/>
  <c r="AC85" i="5" s="1"/>
  <c r="AA85" i="5" a="1"/>
  <c r="AA85" i="5" s="1"/>
  <c r="Y85" i="5" a="1"/>
  <c r="Y85" i="5" s="1"/>
  <c r="W85" i="5" a="1"/>
  <c r="W85" i="5" s="1"/>
  <c r="U85" i="5"/>
  <c r="U85" i="5" a="1"/>
  <c r="BP84" i="5"/>
  <c r="BN84" i="5"/>
  <c r="BQ84" i="5" s="1"/>
  <c r="BI84" i="5"/>
  <c r="CN84" i="5" s="1"/>
  <c r="BG84" i="5"/>
  <c r="BJ84" i="5" s="1"/>
  <c r="BB84" i="5"/>
  <c r="AY84" i="5"/>
  <c r="AY84" i="5" a="1"/>
  <c r="AW84" i="5"/>
  <c r="AW84" i="5" a="1"/>
  <c r="AU84" i="5" a="1"/>
  <c r="AU84" i="5" s="1"/>
  <c r="AS84" i="5" a="1"/>
  <c r="AS84" i="5" s="1"/>
  <c r="AQ84" i="5"/>
  <c r="AQ84" i="5" a="1"/>
  <c r="AO84" i="5" a="1"/>
  <c r="AO84" i="5" s="1"/>
  <c r="AM84" i="5" a="1"/>
  <c r="AM84" i="5" s="1"/>
  <c r="AK84" i="5" a="1"/>
  <c r="AK84" i="5" s="1"/>
  <c r="AI84" i="5" a="1"/>
  <c r="AI84" i="5" s="1"/>
  <c r="AG84" i="5"/>
  <c r="AG84" i="5" a="1"/>
  <c r="AE84" i="5"/>
  <c r="AE84" i="5" a="1"/>
  <c r="AC84" i="5" a="1"/>
  <c r="AC84" i="5" s="1"/>
  <c r="AA84" i="5"/>
  <c r="AA84" i="5" a="1"/>
  <c r="Y84" i="5"/>
  <c r="Y84" i="5" a="1"/>
  <c r="W84" i="5" a="1"/>
  <c r="W84" i="5" s="1"/>
  <c r="U84" i="5" a="1"/>
  <c r="U84" i="5" s="1"/>
  <c r="CN83" i="5"/>
  <c r="BP83" i="5"/>
  <c r="BN83" i="5"/>
  <c r="BQ83" i="5" s="1"/>
  <c r="BI83" i="5"/>
  <c r="BG83" i="5"/>
  <c r="BJ83" i="5" s="1"/>
  <c r="CM83" i="5" s="1"/>
  <c r="BB83" i="5"/>
  <c r="AY83" i="5" a="1"/>
  <c r="AY83" i="5" s="1"/>
  <c r="AW83" i="5"/>
  <c r="AW83" i="5" a="1"/>
  <c r="AU83" i="5" a="1"/>
  <c r="AU83" i="5" s="1"/>
  <c r="AS83" i="5" a="1"/>
  <c r="AS83" i="5" s="1"/>
  <c r="AQ83" i="5"/>
  <c r="AQ83" i="5" a="1"/>
  <c r="AO83" i="5"/>
  <c r="AO83" i="5" a="1"/>
  <c r="AM83" i="5" a="1"/>
  <c r="AM83" i="5" s="1"/>
  <c r="AK83" i="5"/>
  <c r="AK83" i="5" a="1"/>
  <c r="AI83" i="5" a="1"/>
  <c r="AI83" i="5" s="1"/>
  <c r="AG83" i="5" a="1"/>
  <c r="AG83" i="5" s="1"/>
  <c r="AE83" i="5" a="1"/>
  <c r="AE83" i="5" s="1"/>
  <c r="AC83" i="5" a="1"/>
  <c r="AC83" i="5" s="1"/>
  <c r="AZ83" i="5" s="1"/>
  <c r="AA83" i="5" a="1"/>
  <c r="AA83" i="5" s="1"/>
  <c r="Y83" i="5"/>
  <c r="Y83" i="5" a="1"/>
  <c r="W83" i="5" a="1"/>
  <c r="W83" i="5" s="1"/>
  <c r="U83" i="5"/>
  <c r="U83" i="5" a="1"/>
  <c r="BQ82" i="5"/>
  <c r="BP82" i="5"/>
  <c r="CN82" i="5" s="1"/>
  <c r="BN82" i="5"/>
  <c r="BI82" i="5"/>
  <c r="BG82" i="5"/>
  <c r="BJ82" i="5" s="1"/>
  <c r="CM82" i="5" s="1"/>
  <c r="BB82" i="5"/>
  <c r="AY82" i="5" a="1"/>
  <c r="AY82" i="5" s="1"/>
  <c r="AW82" i="5" a="1"/>
  <c r="AW82" i="5" s="1"/>
  <c r="AU82" i="5"/>
  <c r="AU82" i="5" a="1"/>
  <c r="AS82" i="5" a="1"/>
  <c r="AS82" i="5" s="1"/>
  <c r="AQ82" i="5" a="1"/>
  <c r="AQ82" i="5" s="1"/>
  <c r="AO82" i="5" a="1"/>
  <c r="AO82" i="5" s="1"/>
  <c r="AM82" i="5" a="1"/>
  <c r="AM82" i="5" s="1"/>
  <c r="AK82" i="5"/>
  <c r="AK82" i="5" a="1"/>
  <c r="AI82" i="5"/>
  <c r="AI82" i="5" a="1"/>
  <c r="AG82" i="5" a="1"/>
  <c r="AG82" i="5" s="1"/>
  <c r="AE82" i="5"/>
  <c r="AE82" i="5" a="1"/>
  <c r="AC82" i="5" a="1"/>
  <c r="AC82" i="5" s="1"/>
  <c r="AA82" i="5" a="1"/>
  <c r="AA82" i="5" s="1"/>
  <c r="Y82" i="5" a="1"/>
  <c r="Y82" i="5" s="1"/>
  <c r="W82" i="5" a="1"/>
  <c r="W82" i="5" s="1"/>
  <c r="U82" i="5" a="1"/>
  <c r="U82" i="5" s="1"/>
  <c r="BP81" i="5"/>
  <c r="BN81" i="5"/>
  <c r="BQ81" i="5" s="1"/>
  <c r="BI81" i="5"/>
  <c r="CN81" i="5" s="1"/>
  <c r="BG81" i="5"/>
  <c r="BJ81" i="5" s="1"/>
  <c r="CM81" i="5" s="1"/>
  <c r="BB81" i="5"/>
  <c r="AY81" i="5" a="1"/>
  <c r="AY81" i="5" s="1"/>
  <c r="AW81" i="5"/>
  <c r="AW81" i="5" a="1"/>
  <c r="AU81" i="5" a="1"/>
  <c r="AU81" i="5" s="1"/>
  <c r="AS81" i="5" a="1"/>
  <c r="AS81" i="5" s="1"/>
  <c r="AQ81" i="5" a="1"/>
  <c r="AQ81" i="5" s="1"/>
  <c r="AO81" i="5" a="1"/>
  <c r="AO81" i="5" s="1"/>
  <c r="AM81" i="5" a="1"/>
  <c r="AM81" i="5" s="1"/>
  <c r="AK81" i="5"/>
  <c r="AK81" i="5" a="1"/>
  <c r="AI81" i="5" a="1"/>
  <c r="AI81" i="5" s="1"/>
  <c r="AG81" i="5"/>
  <c r="AG81" i="5" a="1"/>
  <c r="AE81" i="5"/>
  <c r="AE81" i="5" a="1"/>
  <c r="AC81" i="5" a="1"/>
  <c r="AC81" i="5" s="1"/>
  <c r="AA81" i="5" a="1"/>
  <c r="AA81" i="5" s="1"/>
  <c r="Y81" i="5" a="1"/>
  <c r="Y81" i="5" s="1"/>
  <c r="W81" i="5" a="1"/>
  <c r="W81" i="5" s="1"/>
  <c r="U81" i="5" a="1"/>
  <c r="U81" i="5" s="1"/>
  <c r="BW80" i="5"/>
  <c r="BU80" i="5"/>
  <c r="BX80" i="5" s="1"/>
  <c r="BP80" i="5"/>
  <c r="BN80" i="5"/>
  <c r="BQ80" i="5" s="1"/>
  <c r="CM80" i="5" s="1"/>
  <c r="BI80" i="5"/>
  <c r="BG80" i="5"/>
  <c r="BJ80" i="5" s="1"/>
  <c r="BB80" i="5"/>
  <c r="AY80" i="5"/>
  <c r="AY80" i="5" a="1"/>
  <c r="AW80" i="5"/>
  <c r="AW80" i="5" a="1"/>
  <c r="AU80" i="5" a="1"/>
  <c r="AU80" i="5" s="1"/>
  <c r="AS80" i="5" a="1"/>
  <c r="AS80" i="5" s="1"/>
  <c r="AQ80" i="5"/>
  <c r="AQ80" i="5" a="1"/>
  <c r="AO80" i="5"/>
  <c r="AO80" i="5" a="1"/>
  <c r="AM80" i="5" a="1"/>
  <c r="AM80" i="5" s="1"/>
  <c r="AK80" i="5" a="1"/>
  <c r="AK80" i="5" s="1"/>
  <c r="AI80" i="5"/>
  <c r="AI80" i="5" a="1"/>
  <c r="AG80" i="5"/>
  <c r="AG80" i="5" a="1"/>
  <c r="AE80" i="5" a="1"/>
  <c r="AE80" i="5" s="1"/>
  <c r="AC80" i="5" a="1"/>
  <c r="AC80" i="5" s="1"/>
  <c r="AA80" i="5"/>
  <c r="AA80" i="5" a="1"/>
  <c r="Y80" i="5"/>
  <c r="Y80" i="5" a="1"/>
  <c r="W80" i="5" a="1"/>
  <c r="W80" i="5" s="1"/>
  <c r="U80" i="5" a="1"/>
  <c r="U80" i="5" s="1"/>
  <c r="AY79" i="5" a="1"/>
  <c r="AY79" i="5" s="1"/>
  <c r="AW79" i="5" a="1"/>
  <c r="AW79" i="5" s="1"/>
  <c r="AU79" i="5" a="1"/>
  <c r="AU79" i="5" s="1"/>
  <c r="AS79" i="5" a="1"/>
  <c r="AS79" i="5" s="1"/>
  <c r="AQ79" i="5"/>
  <c r="AQ79" i="5" a="1"/>
  <c r="AO79" i="5" a="1"/>
  <c r="AO79" i="5" s="1"/>
  <c r="AM79" i="5" a="1"/>
  <c r="AM79" i="5" s="1"/>
  <c r="AK79" i="5"/>
  <c r="AK79" i="5" a="1"/>
  <c r="AI79" i="5"/>
  <c r="AI79" i="5" a="1"/>
  <c r="AG79" i="5" a="1"/>
  <c r="AG79" i="5" s="1"/>
  <c r="AE79" i="5"/>
  <c r="AE79" i="5" a="1"/>
  <c r="AC79" i="5" a="1"/>
  <c r="AC79" i="5" s="1"/>
  <c r="AA79" i="5" a="1"/>
  <c r="AA79" i="5" s="1"/>
  <c r="Y79" i="5" a="1"/>
  <c r="Y79" i="5" s="1"/>
  <c r="W79" i="5" a="1"/>
  <c r="W79" i="5" s="1"/>
  <c r="U79" i="5" a="1"/>
  <c r="U79" i="5" s="1"/>
  <c r="AY78" i="5"/>
  <c r="AY78" i="5" a="1"/>
  <c r="AW78" i="5"/>
  <c r="AW78" i="5" a="1"/>
  <c r="AU78" i="5"/>
  <c r="AU78" i="5" a="1"/>
  <c r="AS78" i="5" a="1"/>
  <c r="AS78" i="5" s="1"/>
  <c r="AQ78" i="5"/>
  <c r="AQ78" i="5" a="1"/>
  <c r="AO78" i="5"/>
  <c r="AO78" i="5" a="1"/>
  <c r="AM78" i="5"/>
  <c r="AM78" i="5" a="1"/>
  <c r="AK78" i="5" a="1"/>
  <c r="AK78" i="5" s="1"/>
  <c r="AI78" i="5"/>
  <c r="AI78" i="5" a="1"/>
  <c r="AG78" i="5"/>
  <c r="AG78" i="5" a="1"/>
  <c r="AE78" i="5"/>
  <c r="AE78" i="5" a="1"/>
  <c r="AC78" i="5" a="1"/>
  <c r="AC78" i="5" s="1"/>
  <c r="AZ78" i="5" s="1"/>
  <c r="AA78" i="5"/>
  <c r="AA78" i="5" a="1"/>
  <c r="Y78" i="5"/>
  <c r="Y78" i="5" a="1"/>
  <c r="W78" i="5"/>
  <c r="W78" i="5" a="1"/>
  <c r="U78" i="5" a="1"/>
  <c r="U78" i="5" s="1"/>
  <c r="AY77" i="5" a="1"/>
  <c r="AY77" i="5" s="1"/>
  <c r="AW77" i="5"/>
  <c r="AW77" i="5" a="1"/>
  <c r="AU77" i="5"/>
  <c r="AU77" i="5" a="1"/>
  <c r="AS77" i="5" a="1"/>
  <c r="AS77" i="5" s="1"/>
  <c r="AQ77" i="5" a="1"/>
  <c r="AQ77" i="5" s="1"/>
  <c r="AO77" i="5"/>
  <c r="AO77" i="5" a="1"/>
  <c r="AM77" i="5" a="1"/>
  <c r="AM77" i="5" s="1"/>
  <c r="AK77" i="5" a="1"/>
  <c r="AK77" i="5" s="1"/>
  <c r="AI77" i="5"/>
  <c r="AI77" i="5" a="1"/>
  <c r="AG77" i="5"/>
  <c r="AG77" i="5" a="1"/>
  <c r="AE77" i="5" a="1"/>
  <c r="AE77" i="5" s="1"/>
  <c r="AC77" i="5" a="1"/>
  <c r="AC77" i="5" s="1"/>
  <c r="AA77" i="5"/>
  <c r="AA77" i="5" a="1"/>
  <c r="Y77" i="5" a="1"/>
  <c r="Y77" i="5" s="1"/>
  <c r="W77" i="5" a="1"/>
  <c r="W77" i="5" s="1"/>
  <c r="U77" i="5" a="1"/>
  <c r="U77" i="5" s="1"/>
  <c r="AY76" i="5" a="1"/>
  <c r="AY76" i="5" s="1"/>
  <c r="AW76" i="5"/>
  <c r="AW76" i="5" a="1"/>
  <c r="AU76" i="5"/>
  <c r="AU76" i="5" a="1"/>
  <c r="AS76" i="5" a="1"/>
  <c r="AS76" i="5" s="1"/>
  <c r="AQ76" i="5" a="1"/>
  <c r="AQ76" i="5" s="1"/>
  <c r="AO76" i="5"/>
  <c r="AO76" i="5" a="1"/>
  <c r="AM76" i="5"/>
  <c r="AM76" i="5" a="1"/>
  <c r="AK76" i="5" a="1"/>
  <c r="AK76" i="5" s="1"/>
  <c r="AI76" i="5" a="1"/>
  <c r="AI76" i="5" s="1"/>
  <c r="AG76" i="5"/>
  <c r="AG76" i="5" a="1"/>
  <c r="AE76" i="5"/>
  <c r="AE76" i="5" a="1"/>
  <c r="AC76" i="5" a="1"/>
  <c r="AC76" i="5" s="1"/>
  <c r="AA76" i="5" a="1"/>
  <c r="AA76" i="5" s="1"/>
  <c r="Y76" i="5"/>
  <c r="Y76" i="5" a="1"/>
  <c r="W76" i="5"/>
  <c r="W76" i="5" a="1"/>
  <c r="U76" i="5" a="1"/>
  <c r="U76" i="5" s="1"/>
  <c r="AZ76" i="5" s="1"/>
  <c r="AY75" i="5"/>
  <c r="AY75" i="5" a="1"/>
  <c r="AW75" i="5" a="1"/>
  <c r="AW75" i="5" s="1"/>
  <c r="AU75" i="5" a="1"/>
  <c r="AU75" i="5" s="1"/>
  <c r="AS75" i="5"/>
  <c r="AS75" i="5" a="1"/>
  <c r="AQ75" i="5"/>
  <c r="AQ75" i="5" a="1"/>
  <c r="AO75" i="5" a="1"/>
  <c r="AO75" i="5" s="1"/>
  <c r="AM75" i="5" a="1"/>
  <c r="AM75" i="5" s="1"/>
  <c r="AK75" i="5"/>
  <c r="AK75" i="5" a="1"/>
  <c r="AI75" i="5"/>
  <c r="AI75" i="5" a="1"/>
  <c r="AG75" i="5" a="1"/>
  <c r="AG75" i="5" s="1"/>
  <c r="AE75" i="5" a="1"/>
  <c r="AE75" i="5" s="1"/>
  <c r="AC75" i="5"/>
  <c r="AC75" i="5" a="1"/>
  <c r="AA75" i="5"/>
  <c r="AA75" i="5" a="1"/>
  <c r="Y75" i="5" a="1"/>
  <c r="Y75" i="5" s="1"/>
  <c r="W75" i="5" a="1"/>
  <c r="W75" i="5" s="1"/>
  <c r="U75" i="5"/>
  <c r="U75" i="5" a="1"/>
  <c r="BW74" i="5"/>
  <c r="BU74" i="5"/>
  <c r="BX74" i="5" s="1"/>
  <c r="BQ74" i="5"/>
  <c r="BP74" i="5"/>
  <c r="BN74" i="5"/>
  <c r="BI74" i="5"/>
  <c r="BG74" i="5"/>
  <c r="BJ74" i="5" s="1"/>
  <c r="BB74" i="5"/>
  <c r="AY74" i="5" a="1"/>
  <c r="AY74" i="5" s="1"/>
  <c r="AW74" i="5" a="1"/>
  <c r="AW74" i="5" s="1"/>
  <c r="AU74" i="5"/>
  <c r="AU74" i="5" a="1"/>
  <c r="AS74" i="5"/>
  <c r="AS74" i="5" a="1"/>
  <c r="AQ74" i="5" a="1"/>
  <c r="AQ74" i="5" s="1"/>
  <c r="AO74" i="5" a="1"/>
  <c r="AO74" i="5" s="1"/>
  <c r="AM74" i="5"/>
  <c r="AM74" i="5" a="1"/>
  <c r="AK74" i="5"/>
  <c r="AK74" i="5" a="1"/>
  <c r="AI74" i="5" a="1"/>
  <c r="AI74" i="5" s="1"/>
  <c r="AG74" i="5" a="1"/>
  <c r="AG74" i="5" s="1"/>
  <c r="AE74" i="5"/>
  <c r="AE74" i="5" a="1"/>
  <c r="AC74" i="5"/>
  <c r="AC74" i="5" a="1"/>
  <c r="AA74" i="5" a="1"/>
  <c r="AA74" i="5" s="1"/>
  <c r="Y74" i="5" a="1"/>
  <c r="Y74" i="5" s="1"/>
  <c r="W74" i="5"/>
  <c r="W74" i="5" a="1"/>
  <c r="U74" i="5"/>
  <c r="U74" i="5" a="1"/>
  <c r="BW73" i="5"/>
  <c r="BU73" i="5"/>
  <c r="BX73" i="5" s="1"/>
  <c r="BP73" i="5"/>
  <c r="BN73" i="5"/>
  <c r="BQ73" i="5" s="1"/>
  <c r="BI73" i="5"/>
  <c r="BG73" i="5"/>
  <c r="BJ73" i="5" s="1"/>
  <c r="CM73" i="5" s="1"/>
  <c r="BB73" i="5"/>
  <c r="AY73" i="5" a="1"/>
  <c r="AY73" i="5" s="1"/>
  <c r="AW73" i="5" a="1"/>
  <c r="AW73" i="5" s="1"/>
  <c r="AU73" i="5"/>
  <c r="AU73" i="5" a="1"/>
  <c r="AS73" i="5"/>
  <c r="AS73" i="5" a="1"/>
  <c r="AQ73" i="5" a="1"/>
  <c r="AQ73" i="5" s="1"/>
  <c r="AO73" i="5" a="1"/>
  <c r="AO73" i="5" s="1"/>
  <c r="AM73" i="5"/>
  <c r="AM73" i="5" a="1"/>
  <c r="AK73" i="5"/>
  <c r="AK73" i="5" a="1"/>
  <c r="AI73" i="5" a="1"/>
  <c r="AI73" i="5" s="1"/>
  <c r="AG73" i="5" a="1"/>
  <c r="AG73" i="5" s="1"/>
  <c r="AE73" i="5"/>
  <c r="AE73" i="5" a="1"/>
  <c r="AC73" i="5"/>
  <c r="AC73" i="5" a="1"/>
  <c r="AA73" i="5" a="1"/>
  <c r="AA73" i="5" s="1"/>
  <c r="Y73" i="5" a="1"/>
  <c r="Y73" i="5" s="1"/>
  <c r="W73" i="5"/>
  <c r="W73" i="5" a="1"/>
  <c r="U73" i="5"/>
  <c r="U73" i="5" a="1"/>
  <c r="CM72" i="5"/>
  <c r="BW72" i="5"/>
  <c r="BU72" i="5"/>
  <c r="BX72" i="5" s="1"/>
  <c r="BP72" i="5"/>
  <c r="BN72" i="5"/>
  <c r="BQ72" i="5" s="1"/>
  <c r="BI72" i="5"/>
  <c r="CN72" i="5" s="1"/>
  <c r="BG72" i="5"/>
  <c r="BJ72" i="5" s="1"/>
  <c r="BB72" i="5"/>
  <c r="AY72" i="5" a="1"/>
  <c r="AY72" i="5" s="1"/>
  <c r="AW72" i="5"/>
  <c r="AW72" i="5" a="1"/>
  <c r="AU72" i="5"/>
  <c r="AU72" i="5" a="1"/>
  <c r="AS72" i="5" a="1"/>
  <c r="AS72" i="5" s="1"/>
  <c r="AQ72" i="5" a="1"/>
  <c r="AQ72" i="5" s="1"/>
  <c r="AO72" i="5"/>
  <c r="AO72" i="5" a="1"/>
  <c r="AM72" i="5"/>
  <c r="AM72" i="5" a="1"/>
  <c r="AK72" i="5" a="1"/>
  <c r="AK72" i="5" s="1"/>
  <c r="AI72" i="5" a="1"/>
  <c r="AI72" i="5" s="1"/>
  <c r="AG72" i="5"/>
  <c r="AG72" i="5" a="1"/>
  <c r="AE72" i="5"/>
  <c r="AE72" i="5" a="1"/>
  <c r="AC72" i="5" a="1"/>
  <c r="AC72" i="5" s="1"/>
  <c r="AA72" i="5" a="1"/>
  <c r="AA72" i="5" s="1"/>
  <c r="Y72" i="5"/>
  <c r="Y72" i="5" a="1"/>
  <c r="W72" i="5"/>
  <c r="W72" i="5" a="1"/>
  <c r="U72" i="5" a="1"/>
  <c r="U72" i="5" s="1"/>
  <c r="AZ72" i="5" s="1"/>
  <c r="BW71" i="5"/>
  <c r="BU71" i="5"/>
  <c r="BX71" i="5" s="1"/>
  <c r="BP71" i="5"/>
  <c r="BN71" i="5"/>
  <c r="BQ71" i="5" s="1"/>
  <c r="BI71" i="5"/>
  <c r="CN71" i="5" s="1"/>
  <c r="BG71" i="5"/>
  <c r="BJ71" i="5" s="1"/>
  <c r="BB71" i="5"/>
  <c r="AY71" i="5" a="1"/>
  <c r="AY71" i="5" s="1"/>
  <c r="AW71" i="5"/>
  <c r="AW71" i="5" a="1"/>
  <c r="AU71" i="5"/>
  <c r="AU71" i="5" a="1"/>
  <c r="AS71" i="5" a="1"/>
  <c r="AS71" i="5" s="1"/>
  <c r="AQ71" i="5" a="1"/>
  <c r="AQ71" i="5" s="1"/>
  <c r="AO71" i="5"/>
  <c r="AO71" i="5" a="1"/>
  <c r="AM71" i="5"/>
  <c r="AM71" i="5" a="1"/>
  <c r="AK71" i="5" a="1"/>
  <c r="AK71" i="5" s="1"/>
  <c r="AI71" i="5" a="1"/>
  <c r="AI71" i="5" s="1"/>
  <c r="AG71" i="5"/>
  <c r="AG71" i="5" a="1"/>
  <c r="AE71" i="5"/>
  <c r="AE71" i="5" a="1"/>
  <c r="AC71" i="5" a="1"/>
  <c r="AC71" i="5" s="1"/>
  <c r="AA71" i="5" a="1"/>
  <c r="AA71" i="5" s="1"/>
  <c r="Y71" i="5"/>
  <c r="Y71" i="5" a="1"/>
  <c r="W71" i="5"/>
  <c r="W71" i="5" a="1"/>
  <c r="U71" i="5" a="1"/>
  <c r="U71" i="5" s="1"/>
  <c r="AZ71" i="5" s="1"/>
  <c r="BW70" i="5"/>
  <c r="BU70" i="5"/>
  <c r="BX70" i="5" s="1"/>
  <c r="BP70" i="5"/>
  <c r="BN70" i="5"/>
  <c r="BQ70" i="5" s="1"/>
  <c r="BI70" i="5"/>
  <c r="CN70" i="5" s="1"/>
  <c r="BG70" i="5"/>
  <c r="BJ70" i="5" s="1"/>
  <c r="BB70" i="5"/>
  <c r="AY70" i="5"/>
  <c r="AY70" i="5" a="1"/>
  <c r="AW70" i="5"/>
  <c r="AW70" i="5" a="1"/>
  <c r="AU70" i="5" a="1"/>
  <c r="AU70" i="5" s="1"/>
  <c r="AS70" i="5" a="1"/>
  <c r="AS70" i="5" s="1"/>
  <c r="AQ70" i="5"/>
  <c r="AQ70" i="5" a="1"/>
  <c r="AO70" i="5"/>
  <c r="AO70" i="5" a="1"/>
  <c r="AM70" i="5" a="1"/>
  <c r="AM70" i="5" s="1"/>
  <c r="AK70" i="5" a="1"/>
  <c r="AK70" i="5" s="1"/>
  <c r="AI70" i="5"/>
  <c r="AI70" i="5" a="1"/>
  <c r="AG70" i="5"/>
  <c r="AG70" i="5" a="1"/>
  <c r="AE70" i="5" a="1"/>
  <c r="AE70" i="5" s="1"/>
  <c r="AC70" i="5" a="1"/>
  <c r="AC70" i="5" s="1"/>
  <c r="AA70" i="5"/>
  <c r="AA70" i="5" a="1"/>
  <c r="Y70" i="5"/>
  <c r="Y70" i="5" a="1"/>
  <c r="W70" i="5" a="1"/>
  <c r="W70" i="5" s="1"/>
  <c r="U70" i="5" a="1"/>
  <c r="U70" i="5" s="1"/>
  <c r="AZ70" i="5" s="1"/>
  <c r="BW69" i="5"/>
  <c r="CN69" i="5" s="1"/>
  <c r="BU69" i="5"/>
  <c r="BX69" i="5" s="1"/>
  <c r="BP69" i="5"/>
  <c r="BN69" i="5"/>
  <c r="BQ69" i="5" s="1"/>
  <c r="BI69" i="5"/>
  <c r="BG69" i="5"/>
  <c r="BJ69" i="5" s="1"/>
  <c r="BB69" i="5"/>
  <c r="AY69" i="5"/>
  <c r="AY69" i="5" a="1"/>
  <c r="AW69" i="5"/>
  <c r="AW69" i="5" a="1"/>
  <c r="AU69" i="5" a="1"/>
  <c r="AU69" i="5" s="1"/>
  <c r="AS69" i="5" a="1"/>
  <c r="AS69" i="5" s="1"/>
  <c r="AQ69" i="5"/>
  <c r="AQ69" i="5" a="1"/>
  <c r="AO69" i="5"/>
  <c r="AO69" i="5" a="1"/>
  <c r="AM69" i="5" a="1"/>
  <c r="AM69" i="5" s="1"/>
  <c r="AK69" i="5" a="1"/>
  <c r="AK69" i="5" s="1"/>
  <c r="AI69" i="5"/>
  <c r="AI69" i="5" a="1"/>
  <c r="AG69" i="5"/>
  <c r="AG69" i="5" a="1"/>
  <c r="AE69" i="5" a="1"/>
  <c r="AE69" i="5" s="1"/>
  <c r="AC69" i="5" a="1"/>
  <c r="AC69" i="5" s="1"/>
  <c r="AA69" i="5"/>
  <c r="AA69" i="5" a="1"/>
  <c r="Y69" i="5"/>
  <c r="Y69" i="5" a="1"/>
  <c r="W69" i="5" a="1"/>
  <c r="W69" i="5" s="1"/>
  <c r="U69" i="5" a="1"/>
  <c r="U69" i="5" s="1"/>
  <c r="AY68" i="5" a="1"/>
  <c r="AY68" i="5" s="1"/>
  <c r="AW68" i="5"/>
  <c r="AW68" i="5" a="1"/>
  <c r="AU68" i="5"/>
  <c r="AU68" i="5" a="1"/>
  <c r="AS68" i="5" a="1"/>
  <c r="AS68" i="5" s="1"/>
  <c r="AQ68" i="5" a="1"/>
  <c r="AQ68" i="5" s="1"/>
  <c r="AO68" i="5"/>
  <c r="AO68" i="5" a="1"/>
  <c r="AM68" i="5"/>
  <c r="AM68" i="5" a="1"/>
  <c r="AK68" i="5" a="1"/>
  <c r="AK68" i="5" s="1"/>
  <c r="AI68" i="5" a="1"/>
  <c r="AI68" i="5" s="1"/>
  <c r="AG68" i="5"/>
  <c r="AG68" i="5" a="1"/>
  <c r="AE68" i="5"/>
  <c r="AE68" i="5" a="1"/>
  <c r="AC68" i="5" a="1"/>
  <c r="AC68" i="5" s="1"/>
  <c r="AA68" i="5" a="1"/>
  <c r="AA68" i="5" s="1"/>
  <c r="Y68" i="5"/>
  <c r="Y68" i="5" a="1"/>
  <c r="W68" i="5"/>
  <c r="W68" i="5" a="1"/>
  <c r="U68" i="5" a="1"/>
  <c r="U68" i="5" s="1"/>
  <c r="AZ68" i="5" s="1"/>
  <c r="AY67" i="5"/>
  <c r="AY67" i="5" a="1"/>
  <c r="AW67" i="5" a="1"/>
  <c r="AW67" i="5" s="1"/>
  <c r="AU67" i="5" a="1"/>
  <c r="AU67" i="5" s="1"/>
  <c r="AS67" i="5"/>
  <c r="AS67" i="5" a="1"/>
  <c r="AQ67" i="5"/>
  <c r="AQ67" i="5" a="1"/>
  <c r="AO67" i="5" a="1"/>
  <c r="AO67" i="5" s="1"/>
  <c r="AM67" i="5" a="1"/>
  <c r="AM67" i="5" s="1"/>
  <c r="AK67" i="5"/>
  <c r="AK67" i="5" a="1"/>
  <c r="AI67" i="5"/>
  <c r="AI67" i="5" a="1"/>
  <c r="AG67" i="5" a="1"/>
  <c r="AG67" i="5" s="1"/>
  <c r="AE67" i="5" a="1"/>
  <c r="AE67" i="5" s="1"/>
  <c r="AC67" i="5"/>
  <c r="AC67" i="5" a="1"/>
  <c r="AA67" i="5"/>
  <c r="AA67" i="5" a="1"/>
  <c r="Y67" i="5" a="1"/>
  <c r="Y67" i="5" s="1"/>
  <c r="W67" i="5" a="1"/>
  <c r="W67" i="5" s="1"/>
  <c r="U67" i="5"/>
  <c r="U67" i="5" a="1"/>
  <c r="AY66" i="5"/>
  <c r="AY66" i="5" a="1"/>
  <c r="AW66" i="5"/>
  <c r="AW66" i="5" a="1"/>
  <c r="AU66" i="5" a="1"/>
  <c r="AU66" i="5" s="1"/>
  <c r="AS66" i="5" a="1"/>
  <c r="AS66" i="5" s="1"/>
  <c r="AQ66" i="5"/>
  <c r="AQ66" i="5" a="1"/>
  <c r="AO66" i="5"/>
  <c r="AO66" i="5" a="1"/>
  <c r="AM66" i="5" a="1"/>
  <c r="AM66" i="5" s="1"/>
  <c r="AK66" i="5" a="1"/>
  <c r="AK66" i="5" s="1"/>
  <c r="AI66" i="5"/>
  <c r="AI66" i="5" a="1"/>
  <c r="AG66" i="5"/>
  <c r="AG66" i="5" a="1"/>
  <c r="AE66" i="5" a="1"/>
  <c r="AE66" i="5" s="1"/>
  <c r="AC66" i="5" a="1"/>
  <c r="AC66" i="5" s="1"/>
  <c r="AA66" i="5"/>
  <c r="AA66" i="5" a="1"/>
  <c r="Y66" i="5"/>
  <c r="Y66" i="5" a="1"/>
  <c r="W66" i="5" a="1"/>
  <c r="W66" i="5" s="1"/>
  <c r="U66" i="5" a="1"/>
  <c r="U66" i="5" s="1"/>
  <c r="AY65" i="5" a="1"/>
  <c r="AY65" i="5" s="1"/>
  <c r="AW65" i="5" a="1"/>
  <c r="AW65" i="5" s="1"/>
  <c r="AU65" i="5"/>
  <c r="AU65" i="5" a="1"/>
  <c r="AS65" i="5"/>
  <c r="AS65" i="5" a="1"/>
  <c r="AQ65" i="5" a="1"/>
  <c r="AQ65" i="5" s="1"/>
  <c r="AO65" i="5" a="1"/>
  <c r="AO65" i="5" s="1"/>
  <c r="AM65" i="5"/>
  <c r="AM65" i="5" a="1"/>
  <c r="AK65" i="5"/>
  <c r="AK65" i="5" a="1"/>
  <c r="AI65" i="5" a="1"/>
  <c r="AI65" i="5" s="1"/>
  <c r="AG65" i="5" a="1"/>
  <c r="AG65" i="5" s="1"/>
  <c r="AE65" i="5"/>
  <c r="AE65" i="5" a="1"/>
  <c r="AC65" i="5"/>
  <c r="AC65" i="5" a="1"/>
  <c r="AA65" i="5" a="1"/>
  <c r="AA65" i="5" s="1"/>
  <c r="Y65" i="5" a="1"/>
  <c r="Y65" i="5" s="1"/>
  <c r="W65" i="5"/>
  <c r="W65" i="5" a="1"/>
  <c r="U65" i="5"/>
  <c r="U65" i="5" a="1"/>
  <c r="BW64" i="5"/>
  <c r="BU64" i="5"/>
  <c r="BX64" i="5" s="1"/>
  <c r="BP64" i="5"/>
  <c r="BN64" i="5"/>
  <c r="BQ64" i="5" s="1"/>
  <c r="BI64" i="5"/>
  <c r="CN64" i="5" s="1"/>
  <c r="BG64" i="5"/>
  <c r="BJ64" i="5" s="1"/>
  <c r="CM64" i="5" s="1"/>
  <c r="BB64" i="5"/>
  <c r="AY64" i="5" a="1"/>
  <c r="AY64" i="5" s="1"/>
  <c r="AW64" i="5"/>
  <c r="AW64" i="5" a="1"/>
  <c r="AU64" i="5"/>
  <c r="AU64" i="5" a="1"/>
  <c r="AS64" i="5" a="1"/>
  <c r="AS64" i="5" s="1"/>
  <c r="AQ64" i="5" a="1"/>
  <c r="AQ64" i="5" s="1"/>
  <c r="AO64" i="5"/>
  <c r="AO64" i="5" a="1"/>
  <c r="AM64" i="5"/>
  <c r="AM64" i="5" a="1"/>
  <c r="AK64" i="5" a="1"/>
  <c r="AK64" i="5" s="1"/>
  <c r="AI64" i="5" a="1"/>
  <c r="AI64" i="5" s="1"/>
  <c r="AG64" i="5"/>
  <c r="AG64" i="5" a="1"/>
  <c r="AE64" i="5"/>
  <c r="AE64" i="5" a="1"/>
  <c r="AC64" i="5" a="1"/>
  <c r="AC64" i="5" s="1"/>
  <c r="AA64" i="5" a="1"/>
  <c r="AA64" i="5" s="1"/>
  <c r="Y64" i="5"/>
  <c r="Y64" i="5" a="1"/>
  <c r="W64" i="5"/>
  <c r="W64" i="5" a="1"/>
  <c r="U64" i="5" a="1"/>
  <c r="U64" i="5" s="1"/>
  <c r="AZ64" i="5" s="1"/>
  <c r="CD63" i="5"/>
  <c r="CB63" i="5"/>
  <c r="CE63" i="5" s="1"/>
  <c r="BW63" i="5"/>
  <c r="BU63" i="5"/>
  <c r="BX63" i="5" s="1"/>
  <c r="BP63" i="5"/>
  <c r="BN63" i="5"/>
  <c r="BQ63" i="5" s="1"/>
  <c r="BI63" i="5"/>
  <c r="CN63" i="5" s="1"/>
  <c r="BG63" i="5"/>
  <c r="BJ63" i="5" s="1"/>
  <c r="BB63" i="5"/>
  <c r="AY63" i="5" a="1"/>
  <c r="AY63" i="5" s="1"/>
  <c r="AW63" i="5"/>
  <c r="AW63" i="5" a="1"/>
  <c r="AU63" i="5"/>
  <c r="AU63" i="5" a="1"/>
  <c r="AS63" i="5" a="1"/>
  <c r="AS63" i="5" s="1"/>
  <c r="AQ63" i="5" a="1"/>
  <c r="AQ63" i="5" s="1"/>
  <c r="AO63" i="5"/>
  <c r="AO63" i="5" a="1"/>
  <c r="AM63" i="5"/>
  <c r="AM63" i="5" a="1"/>
  <c r="AK63" i="5" a="1"/>
  <c r="AK63" i="5" s="1"/>
  <c r="AI63" i="5" a="1"/>
  <c r="AI63" i="5" s="1"/>
  <c r="AG63" i="5"/>
  <c r="AG63" i="5" a="1"/>
  <c r="AE63" i="5"/>
  <c r="AE63" i="5" a="1"/>
  <c r="AC63" i="5" a="1"/>
  <c r="AC63" i="5" s="1"/>
  <c r="AA63" i="5" a="1"/>
  <c r="AA63" i="5" s="1"/>
  <c r="Y63" i="5"/>
  <c r="Y63" i="5" a="1"/>
  <c r="W63" i="5"/>
  <c r="W63" i="5" a="1"/>
  <c r="U63" i="5" a="1"/>
  <c r="U63" i="5" s="1"/>
  <c r="AZ63" i="5" s="1"/>
  <c r="CD62" i="5"/>
  <c r="CB62" i="5"/>
  <c r="CE62" i="5" s="1"/>
  <c r="BW62" i="5"/>
  <c r="BU62" i="5"/>
  <c r="BX62" i="5" s="1"/>
  <c r="BP62" i="5"/>
  <c r="BN62" i="5"/>
  <c r="BQ62" i="5" s="1"/>
  <c r="BI62" i="5"/>
  <c r="CN62" i="5" s="1"/>
  <c r="BG62" i="5"/>
  <c r="BJ62" i="5" s="1"/>
  <c r="BB62" i="5"/>
  <c r="AY62" i="5" a="1"/>
  <c r="AY62" i="5" s="1"/>
  <c r="AW62" i="5"/>
  <c r="AW62" i="5" a="1"/>
  <c r="AU62" i="5"/>
  <c r="AU62" i="5" a="1"/>
  <c r="AS62" i="5" a="1"/>
  <c r="AS62" i="5" s="1"/>
  <c r="AQ62" i="5" a="1"/>
  <c r="AQ62" i="5" s="1"/>
  <c r="AO62" i="5"/>
  <c r="AO62" i="5" a="1"/>
  <c r="AM62" i="5"/>
  <c r="AM62" i="5" a="1"/>
  <c r="AK62" i="5" a="1"/>
  <c r="AK62" i="5" s="1"/>
  <c r="AI62" i="5" a="1"/>
  <c r="AI62" i="5" s="1"/>
  <c r="AG62" i="5"/>
  <c r="AG62" i="5" a="1"/>
  <c r="AE62" i="5"/>
  <c r="AE62" i="5" a="1"/>
  <c r="AC62" i="5" a="1"/>
  <c r="AC62" i="5" s="1"/>
  <c r="AA62" i="5" a="1"/>
  <c r="AA62" i="5" s="1"/>
  <c r="Y62" i="5"/>
  <c r="Y62" i="5" a="1"/>
  <c r="W62" i="5"/>
  <c r="W62" i="5" a="1"/>
  <c r="U62" i="5" a="1"/>
  <c r="U62" i="5" s="1"/>
  <c r="AZ62" i="5" s="1"/>
  <c r="CD61" i="5"/>
  <c r="CB61" i="5"/>
  <c r="CE61" i="5" s="1"/>
  <c r="BW61" i="5"/>
  <c r="BU61" i="5"/>
  <c r="BX61" i="5" s="1"/>
  <c r="BP61" i="5"/>
  <c r="BN61" i="5"/>
  <c r="BQ61" i="5" s="1"/>
  <c r="BI61" i="5"/>
  <c r="CN61" i="5" s="1"/>
  <c r="BG61" i="5"/>
  <c r="BJ61" i="5" s="1"/>
  <c r="CM61" i="5" s="1"/>
  <c r="BB61" i="5"/>
  <c r="AY61" i="5" a="1"/>
  <c r="AY61" i="5" s="1"/>
  <c r="AW61" i="5"/>
  <c r="AW61" i="5" a="1"/>
  <c r="AU61" i="5"/>
  <c r="AU61" i="5" a="1"/>
  <c r="AS61" i="5" a="1"/>
  <c r="AS61" i="5" s="1"/>
  <c r="AQ61" i="5" a="1"/>
  <c r="AQ61" i="5" s="1"/>
  <c r="AO61" i="5"/>
  <c r="AO61" i="5" a="1"/>
  <c r="AM61" i="5"/>
  <c r="AM61" i="5" a="1"/>
  <c r="AK61" i="5" a="1"/>
  <c r="AK61" i="5" s="1"/>
  <c r="AI61" i="5" a="1"/>
  <c r="AI61" i="5" s="1"/>
  <c r="AG61" i="5"/>
  <c r="AG61" i="5" a="1"/>
  <c r="AE61" i="5"/>
  <c r="AE61" i="5" a="1"/>
  <c r="AC61" i="5" a="1"/>
  <c r="AC61" i="5" s="1"/>
  <c r="AA61" i="5" a="1"/>
  <c r="AA61" i="5" s="1"/>
  <c r="Y61" i="5"/>
  <c r="Y61" i="5" a="1"/>
  <c r="W61" i="5"/>
  <c r="W61" i="5" a="1"/>
  <c r="U61" i="5" a="1"/>
  <c r="U61" i="5" s="1"/>
  <c r="AZ61" i="5" s="1"/>
  <c r="AY60" i="5"/>
  <c r="AY60" i="5" a="1"/>
  <c r="AW60" i="5" a="1"/>
  <c r="AW60" i="5" s="1"/>
  <c r="AU60" i="5"/>
  <c r="AU60" i="5" a="1"/>
  <c r="AS60" i="5"/>
  <c r="AS60" i="5" a="1"/>
  <c r="AQ60" i="5"/>
  <c r="AQ60" i="5" a="1"/>
  <c r="AO60" i="5" a="1"/>
  <c r="AO60" i="5" s="1"/>
  <c r="AM60" i="5"/>
  <c r="AM60" i="5" a="1"/>
  <c r="AK60" i="5"/>
  <c r="AK60" i="5" a="1"/>
  <c r="AI60" i="5"/>
  <c r="AI60" i="5" a="1"/>
  <c r="AG60" i="5" a="1"/>
  <c r="AG60" i="5" s="1"/>
  <c r="AE60" i="5"/>
  <c r="AE60" i="5" a="1"/>
  <c r="AC60" i="5"/>
  <c r="AC60" i="5" a="1"/>
  <c r="AA60" i="5"/>
  <c r="AA60" i="5" a="1"/>
  <c r="Y60" i="5" a="1"/>
  <c r="Y60" i="5" s="1"/>
  <c r="W60" i="5"/>
  <c r="W60" i="5" a="1"/>
  <c r="U60" i="5"/>
  <c r="U60" i="5" a="1"/>
  <c r="CN59" i="5"/>
  <c r="CD59" i="5"/>
  <c r="CB59" i="5"/>
  <c r="CE59" i="5" s="1"/>
  <c r="BW59" i="5"/>
  <c r="BU59" i="5"/>
  <c r="BX59" i="5" s="1"/>
  <c r="BP59" i="5"/>
  <c r="BN59" i="5"/>
  <c r="BQ59" i="5" s="1"/>
  <c r="BI59" i="5"/>
  <c r="BG59" i="5"/>
  <c r="BJ59" i="5" s="1"/>
  <c r="BB59" i="5"/>
  <c r="AY59" i="5"/>
  <c r="AY59" i="5" a="1"/>
  <c r="AW59" i="5" a="1"/>
  <c r="AW59" i="5" s="1"/>
  <c r="AU59" i="5" a="1"/>
  <c r="AU59" i="5" s="1"/>
  <c r="AS59" i="5"/>
  <c r="AS59" i="5" a="1"/>
  <c r="AQ59" i="5"/>
  <c r="AQ59" i="5" a="1"/>
  <c r="AO59" i="5" a="1"/>
  <c r="AO59" i="5" s="1"/>
  <c r="AM59" i="5" a="1"/>
  <c r="AM59" i="5" s="1"/>
  <c r="AK59" i="5"/>
  <c r="AK59" i="5" a="1"/>
  <c r="AI59" i="5"/>
  <c r="AI59" i="5" a="1"/>
  <c r="AG59" i="5" a="1"/>
  <c r="AG59" i="5" s="1"/>
  <c r="AE59" i="5" a="1"/>
  <c r="AE59" i="5" s="1"/>
  <c r="AC59" i="5"/>
  <c r="AC59" i="5" a="1"/>
  <c r="AA59" i="5"/>
  <c r="AA59" i="5" a="1"/>
  <c r="Y59" i="5" a="1"/>
  <c r="Y59" i="5" s="1"/>
  <c r="W59" i="5" a="1"/>
  <c r="W59" i="5" s="1"/>
  <c r="U59" i="5"/>
  <c r="U59" i="5" a="1"/>
  <c r="CD58" i="5"/>
  <c r="CB58" i="5"/>
  <c r="CE58" i="5" s="1"/>
  <c r="BW58" i="5"/>
  <c r="CN58" i="5" s="1"/>
  <c r="BU58" i="5"/>
  <c r="BX58" i="5" s="1"/>
  <c r="BQ58" i="5"/>
  <c r="BP58" i="5"/>
  <c r="BN58" i="5"/>
  <c r="BI58" i="5"/>
  <c r="BG58" i="5"/>
  <c r="BJ58" i="5" s="1"/>
  <c r="BB58" i="5"/>
  <c r="AY58" i="5"/>
  <c r="AY58" i="5" a="1"/>
  <c r="AW58" i="5" a="1"/>
  <c r="AW58" i="5" s="1"/>
  <c r="AU58" i="5" a="1"/>
  <c r="AU58" i="5" s="1"/>
  <c r="AS58" i="5"/>
  <c r="AS58" i="5" a="1"/>
  <c r="AQ58" i="5"/>
  <c r="AQ58" i="5" a="1"/>
  <c r="AO58" i="5" a="1"/>
  <c r="AO58" i="5" s="1"/>
  <c r="AM58" i="5" a="1"/>
  <c r="AM58" i="5" s="1"/>
  <c r="AK58" i="5"/>
  <c r="AK58" i="5" a="1"/>
  <c r="AI58" i="5"/>
  <c r="AI58" i="5" a="1"/>
  <c r="AG58" i="5" a="1"/>
  <c r="AG58" i="5" s="1"/>
  <c r="AE58" i="5" a="1"/>
  <c r="AE58" i="5" s="1"/>
  <c r="AC58" i="5"/>
  <c r="AC58" i="5" a="1"/>
  <c r="AA58" i="5"/>
  <c r="AA58" i="5" a="1"/>
  <c r="Y58" i="5" a="1"/>
  <c r="Y58" i="5" s="1"/>
  <c r="W58" i="5" a="1"/>
  <c r="W58" i="5" s="1"/>
  <c r="U58" i="5"/>
  <c r="U58" i="5" a="1"/>
  <c r="BB57" i="5"/>
  <c r="AY57" i="5" a="1"/>
  <c r="AY57" i="5" s="1"/>
  <c r="AW57" i="5" a="1"/>
  <c r="AW57" i="5" s="1"/>
  <c r="AU57" i="5"/>
  <c r="AU57" i="5" a="1"/>
  <c r="AS57" i="5"/>
  <c r="AS57" i="5" a="1"/>
  <c r="AQ57" i="5" a="1"/>
  <c r="AQ57" i="5" s="1"/>
  <c r="AO57" i="5"/>
  <c r="AO57" i="5" a="1"/>
  <c r="AM57" i="5"/>
  <c r="AM57" i="5" a="1"/>
  <c r="AK57" i="5"/>
  <c r="AK57" i="5" a="1"/>
  <c r="AI57" i="5" a="1"/>
  <c r="AI57" i="5" s="1"/>
  <c r="AG57" i="5"/>
  <c r="AG57" i="5" a="1"/>
  <c r="AE57" i="5"/>
  <c r="AE57" i="5" a="1"/>
  <c r="AC57" i="5"/>
  <c r="AC57" i="5" a="1"/>
  <c r="AA57" i="5" a="1"/>
  <c r="AA57" i="5" s="1"/>
  <c r="Y57" i="5" a="1"/>
  <c r="Y57" i="5" s="1"/>
  <c r="W57" i="5"/>
  <c r="W57" i="5" a="1"/>
  <c r="U57" i="5"/>
  <c r="U57" i="5" a="1"/>
  <c r="AY56" i="5"/>
  <c r="AY56" i="5" a="1"/>
  <c r="AW56" i="5" a="1"/>
  <c r="AW56" i="5" s="1"/>
  <c r="AU56" i="5" a="1"/>
  <c r="AU56" i="5" s="1"/>
  <c r="AS56" i="5"/>
  <c r="AS56" i="5" a="1"/>
  <c r="AQ56" i="5" a="1"/>
  <c r="AQ56" i="5" s="1"/>
  <c r="AO56" i="5"/>
  <c r="AO56" i="5" a="1"/>
  <c r="AM56" i="5" a="1"/>
  <c r="AM56" i="5" s="1"/>
  <c r="AK56" i="5"/>
  <c r="AK56" i="5" a="1"/>
  <c r="AI56" i="5"/>
  <c r="AI56" i="5" a="1"/>
  <c r="AG56" i="5"/>
  <c r="AG56" i="5" a="1"/>
  <c r="AE56" i="5" a="1"/>
  <c r="AE56" i="5" s="1"/>
  <c r="AC56" i="5"/>
  <c r="AC56" i="5" a="1"/>
  <c r="AA56" i="5" a="1"/>
  <c r="AA56" i="5" s="1"/>
  <c r="Y56" i="5" a="1"/>
  <c r="Y56" i="5" s="1"/>
  <c r="W56" i="5" a="1"/>
  <c r="W56" i="5" s="1"/>
  <c r="U56" i="5"/>
  <c r="U56" i="5" a="1"/>
  <c r="CD55" i="5"/>
  <c r="CB55" i="5"/>
  <c r="CE55" i="5" s="1"/>
  <c r="BW55" i="5"/>
  <c r="CN55" i="5" s="1"/>
  <c r="BU55" i="5"/>
  <c r="BX55" i="5" s="1"/>
  <c r="BP55" i="5"/>
  <c r="BN55" i="5"/>
  <c r="BQ55" i="5" s="1"/>
  <c r="BI55" i="5"/>
  <c r="BG55" i="5"/>
  <c r="BJ55" i="5" s="1"/>
  <c r="BB55" i="5"/>
  <c r="AY55" i="5"/>
  <c r="AY55" i="5" a="1"/>
  <c r="AW55" i="5" a="1"/>
  <c r="AW55" i="5" s="1"/>
  <c r="AU55" i="5" a="1"/>
  <c r="AU55" i="5" s="1"/>
  <c r="AS55" i="5"/>
  <c r="AS55" i="5" a="1"/>
  <c r="AQ55" i="5"/>
  <c r="AQ55" i="5" a="1"/>
  <c r="AO55" i="5"/>
  <c r="AO55" i="5" a="1"/>
  <c r="AM55" i="5" a="1"/>
  <c r="AM55" i="5" s="1"/>
  <c r="AK55" i="5"/>
  <c r="AK55" i="5" a="1"/>
  <c r="AI55" i="5"/>
  <c r="AI55" i="5" a="1"/>
  <c r="AG55" i="5"/>
  <c r="AG55" i="5" a="1"/>
  <c r="AE55" i="5" a="1"/>
  <c r="AE55" i="5" s="1"/>
  <c r="AC55" i="5"/>
  <c r="AC55" i="5" a="1"/>
  <c r="AA55" i="5"/>
  <c r="AA55" i="5" a="1"/>
  <c r="Y55" i="5"/>
  <c r="Y55" i="5" a="1"/>
  <c r="W55" i="5" a="1"/>
  <c r="W55" i="5" s="1"/>
  <c r="U55" i="5"/>
  <c r="U55" i="5" a="1"/>
  <c r="CD54" i="5"/>
  <c r="CB54" i="5"/>
  <c r="CE54" i="5" s="1"/>
  <c r="BW54" i="5"/>
  <c r="BU54" i="5"/>
  <c r="BX54" i="5" s="1"/>
  <c r="BP54" i="5"/>
  <c r="CN54" i="5" s="1"/>
  <c r="BN54" i="5"/>
  <c r="BQ54" i="5" s="1"/>
  <c r="BI54" i="5"/>
  <c r="BG54" i="5"/>
  <c r="BJ54" i="5" s="1"/>
  <c r="BB54" i="5"/>
  <c r="AY54" i="5"/>
  <c r="AY54" i="5" a="1"/>
  <c r="AW54" i="5"/>
  <c r="AW54" i="5" a="1"/>
  <c r="AU54" i="5" a="1"/>
  <c r="AU54" i="5" s="1"/>
  <c r="AS54" i="5"/>
  <c r="AS54" i="5" a="1"/>
  <c r="AQ54" i="5" a="1"/>
  <c r="AQ54" i="5" s="1"/>
  <c r="AO54" i="5" a="1"/>
  <c r="AO54" i="5" s="1"/>
  <c r="AM54" i="5" a="1"/>
  <c r="AM54" i="5" s="1"/>
  <c r="AK54" i="5"/>
  <c r="AK54" i="5" a="1"/>
  <c r="AI54" i="5"/>
  <c r="AI54" i="5" a="1"/>
  <c r="AG54" i="5"/>
  <c r="AG54" i="5" a="1"/>
  <c r="AE54" i="5" a="1"/>
  <c r="AE54" i="5" s="1"/>
  <c r="AC54" i="5"/>
  <c r="AC54" i="5" a="1"/>
  <c r="AA54" i="5"/>
  <c r="AA54" i="5" a="1"/>
  <c r="Y54" i="5" a="1"/>
  <c r="Y54" i="5" s="1"/>
  <c r="W54" i="5" a="1"/>
  <c r="W54" i="5" s="1"/>
  <c r="U54" i="5"/>
  <c r="U54" i="5" a="1"/>
  <c r="AY53" i="5"/>
  <c r="AY53" i="5" a="1"/>
  <c r="AW53" i="5"/>
  <c r="AW53" i="5" a="1"/>
  <c r="AU53" i="5" a="1"/>
  <c r="AU53" i="5" s="1"/>
  <c r="AS53" i="5" a="1"/>
  <c r="AS53" i="5" s="1"/>
  <c r="AQ53" i="5"/>
  <c r="AQ53" i="5" a="1"/>
  <c r="AO53" i="5"/>
  <c r="AO53" i="5" a="1"/>
  <c r="AM53" i="5"/>
  <c r="AM53" i="5" a="1"/>
  <c r="AK53" i="5" a="1"/>
  <c r="AK53" i="5" s="1"/>
  <c r="AI53" i="5"/>
  <c r="AI53" i="5" a="1"/>
  <c r="AG53" i="5"/>
  <c r="AG53" i="5" a="1"/>
  <c r="AE53" i="5" a="1"/>
  <c r="AE53" i="5" s="1"/>
  <c r="AC53" i="5" a="1"/>
  <c r="AC53" i="5" s="1"/>
  <c r="AA53" i="5" a="1"/>
  <c r="AA53" i="5" s="1"/>
  <c r="Y53" i="5"/>
  <c r="Y53" i="5" a="1"/>
  <c r="W53" i="5"/>
  <c r="W53" i="5" a="1"/>
  <c r="U53" i="5" a="1"/>
  <c r="U53" i="5" s="1"/>
  <c r="AZ53" i="5" s="1"/>
  <c r="AY52" i="5" a="1"/>
  <c r="AY52" i="5" s="1"/>
  <c r="AW52" i="5" a="1"/>
  <c r="AW52" i="5" s="1"/>
  <c r="AU52" i="5"/>
  <c r="AU52" i="5" a="1"/>
  <c r="AS52" i="5" a="1"/>
  <c r="AS52" i="5" s="1"/>
  <c r="AQ52" i="5" a="1"/>
  <c r="AQ52" i="5" s="1"/>
  <c r="AO52" i="5" a="1"/>
  <c r="AO52" i="5" s="1"/>
  <c r="AM52" i="5"/>
  <c r="AM52" i="5" a="1"/>
  <c r="AK52" i="5"/>
  <c r="AK52" i="5" a="1"/>
  <c r="AI52" i="5"/>
  <c r="AI52" i="5" a="1"/>
  <c r="AG52" i="5" a="1"/>
  <c r="AG52" i="5" s="1"/>
  <c r="AE52" i="5"/>
  <c r="AE52" i="5" a="1"/>
  <c r="AC52" i="5"/>
  <c r="AC52" i="5" a="1"/>
  <c r="AA52" i="5" a="1"/>
  <c r="AA52" i="5" s="1"/>
  <c r="Y52" i="5" a="1"/>
  <c r="Y52" i="5" s="1"/>
  <c r="W52" i="5"/>
  <c r="W52" i="5" a="1"/>
  <c r="U52" i="5"/>
  <c r="AZ52" i="5" s="1"/>
  <c r="U52" i="5" a="1"/>
  <c r="AY51" i="5"/>
  <c r="AY51" i="5" a="1"/>
  <c r="AW51" i="5" a="1"/>
  <c r="AW51" i="5" s="1"/>
  <c r="AU51" i="5"/>
  <c r="AU51" i="5" a="1"/>
  <c r="AS51" i="5"/>
  <c r="AS51" i="5" a="1"/>
  <c r="AQ51" i="5"/>
  <c r="AQ51" i="5" a="1"/>
  <c r="AO51" i="5" a="1"/>
  <c r="AO51" i="5" s="1"/>
  <c r="AM51" i="5"/>
  <c r="AM51" i="5" a="1"/>
  <c r="AK51" i="5"/>
  <c r="AK51" i="5" a="1"/>
  <c r="AI51" i="5"/>
  <c r="AI51" i="5" a="1"/>
  <c r="AG51" i="5" a="1"/>
  <c r="AG51" i="5" s="1"/>
  <c r="AE51" i="5"/>
  <c r="AE51" i="5" a="1"/>
  <c r="AC51" i="5"/>
  <c r="AC51" i="5" a="1"/>
  <c r="AA51" i="5"/>
  <c r="AA51" i="5" a="1"/>
  <c r="Y51" i="5" a="1"/>
  <c r="Y51" i="5" s="1"/>
  <c r="W51" i="5"/>
  <c r="W51" i="5" a="1"/>
  <c r="U51" i="5"/>
  <c r="U51" i="5" a="1"/>
  <c r="CD50" i="5"/>
  <c r="CB50" i="5"/>
  <c r="CE50" i="5" s="1"/>
  <c r="BW50" i="5"/>
  <c r="BU50" i="5"/>
  <c r="BX50" i="5" s="1"/>
  <c r="BP50" i="5"/>
  <c r="BN50" i="5"/>
  <c r="BQ50" i="5" s="1"/>
  <c r="BI50" i="5"/>
  <c r="CN50" i="5" s="1"/>
  <c r="BG50" i="5"/>
  <c r="BJ50" i="5" s="1"/>
  <c r="BB50" i="5"/>
  <c r="AY50" i="5"/>
  <c r="AY50" i="5" a="1"/>
  <c r="AW50" i="5"/>
  <c r="AW50" i="5" a="1"/>
  <c r="AU50" i="5"/>
  <c r="AU50" i="5" a="1"/>
  <c r="AS50" i="5"/>
  <c r="AS50" i="5" a="1"/>
  <c r="AQ50" i="5"/>
  <c r="AQ50" i="5" a="1"/>
  <c r="AO50" i="5"/>
  <c r="AO50" i="5" a="1"/>
  <c r="AM50" i="5"/>
  <c r="AM50" i="5" a="1"/>
  <c r="AK50" i="5"/>
  <c r="AK50" i="5" a="1"/>
  <c r="AI50" i="5"/>
  <c r="AI50" i="5" a="1"/>
  <c r="AG50" i="5"/>
  <c r="AG50" i="5" a="1"/>
  <c r="AE50" i="5"/>
  <c r="AE50" i="5" a="1"/>
  <c r="AC50" i="5"/>
  <c r="AC50" i="5" a="1"/>
  <c r="AA50" i="5"/>
  <c r="AA50" i="5" a="1"/>
  <c r="Y50" i="5"/>
  <c r="Y50" i="5" a="1"/>
  <c r="W50" i="5" a="1"/>
  <c r="W50" i="5" s="1"/>
  <c r="U50" i="5"/>
  <c r="U50" i="5" a="1"/>
  <c r="CD49" i="5"/>
  <c r="CB49" i="5"/>
  <c r="CE49" i="5" s="1"/>
  <c r="BW49" i="5"/>
  <c r="BU49" i="5"/>
  <c r="BX49" i="5" s="1"/>
  <c r="BP49" i="5"/>
  <c r="BN49" i="5"/>
  <c r="BQ49" i="5" s="1"/>
  <c r="BI49" i="5"/>
  <c r="CN49" i="5" s="1"/>
  <c r="BG49" i="5"/>
  <c r="BJ49" i="5" s="1"/>
  <c r="BB49" i="5"/>
  <c r="AY49" i="5"/>
  <c r="AY49" i="5" a="1"/>
  <c r="AW49" i="5"/>
  <c r="AW49" i="5" a="1"/>
  <c r="AU49" i="5" a="1"/>
  <c r="AU49" i="5" s="1"/>
  <c r="AS49" i="5"/>
  <c r="AS49" i="5" a="1"/>
  <c r="AQ49" i="5"/>
  <c r="AQ49" i="5" a="1"/>
  <c r="AO49" i="5"/>
  <c r="AO49" i="5" a="1"/>
  <c r="AM49" i="5" a="1"/>
  <c r="AM49" i="5" s="1"/>
  <c r="AK49" i="5" a="1"/>
  <c r="AK49" i="5" s="1"/>
  <c r="AI49" i="5"/>
  <c r="AI49" i="5" a="1"/>
  <c r="AG49" i="5" a="1"/>
  <c r="AG49" i="5" s="1"/>
  <c r="AE49" i="5" a="1"/>
  <c r="AE49" i="5" s="1"/>
  <c r="AC49" i="5" a="1"/>
  <c r="AC49" i="5" s="1"/>
  <c r="AA49" i="5" a="1"/>
  <c r="AA49" i="5" s="1"/>
  <c r="Y49" i="5" a="1"/>
  <c r="Y49" i="5" s="1"/>
  <c r="W49" i="5" a="1"/>
  <c r="W49" i="5" s="1"/>
  <c r="U49" i="5" a="1"/>
  <c r="U49" i="5" s="1"/>
  <c r="AZ49" i="5" s="1"/>
  <c r="AY48" i="5" a="1"/>
  <c r="AY48" i="5" s="1"/>
  <c r="AW48" i="5" a="1"/>
  <c r="AW48" i="5" s="1"/>
  <c r="AU48" i="5"/>
  <c r="AU48" i="5" a="1"/>
  <c r="AS48" i="5"/>
  <c r="AS48" i="5" a="1"/>
  <c r="AQ48" i="5" a="1"/>
  <c r="AQ48" i="5" s="1"/>
  <c r="AO48" i="5" a="1"/>
  <c r="AO48" i="5" s="1"/>
  <c r="AM48" i="5"/>
  <c r="AM48" i="5" a="1"/>
  <c r="AK48" i="5"/>
  <c r="AK48" i="5" a="1"/>
  <c r="AI48" i="5" a="1"/>
  <c r="AI48" i="5" s="1"/>
  <c r="AG48" i="5" a="1"/>
  <c r="AG48" i="5" s="1"/>
  <c r="AE48" i="5"/>
  <c r="AE48" i="5" a="1"/>
  <c r="AC48" i="5"/>
  <c r="AC48" i="5" a="1"/>
  <c r="AA48" i="5" a="1"/>
  <c r="AA48" i="5" s="1"/>
  <c r="Y48" i="5" a="1"/>
  <c r="Y48" i="5" s="1"/>
  <c r="W48" i="5"/>
  <c r="W48" i="5" a="1"/>
  <c r="U48" i="5"/>
  <c r="AZ48" i="5" s="1"/>
  <c r="U48" i="5" a="1"/>
  <c r="CD47" i="5"/>
  <c r="CB47" i="5"/>
  <c r="CE47" i="5" s="1"/>
  <c r="BW47" i="5"/>
  <c r="BU47" i="5"/>
  <c r="BX47" i="5" s="1"/>
  <c r="BP47" i="5"/>
  <c r="BN47" i="5"/>
  <c r="BQ47" i="5" s="1"/>
  <c r="BI47" i="5"/>
  <c r="CN47" i="5" s="1"/>
  <c r="BG47" i="5"/>
  <c r="BJ47" i="5" s="1"/>
  <c r="BB47" i="5"/>
  <c r="AY47" i="5" a="1"/>
  <c r="AY47" i="5" s="1"/>
  <c r="AW47" i="5" a="1"/>
  <c r="AW47" i="5" s="1"/>
  <c r="AU47" i="5"/>
  <c r="AU47" i="5" a="1"/>
  <c r="AS47" i="5"/>
  <c r="AS47" i="5" a="1"/>
  <c r="AQ47" i="5" a="1"/>
  <c r="AQ47" i="5" s="1"/>
  <c r="AO47" i="5" a="1"/>
  <c r="AO47" i="5" s="1"/>
  <c r="AM47" i="5"/>
  <c r="AM47" i="5" a="1"/>
  <c r="AK47" i="5"/>
  <c r="AK47" i="5" a="1"/>
  <c r="AI47" i="5" a="1"/>
  <c r="AI47" i="5" s="1"/>
  <c r="AG47" i="5" a="1"/>
  <c r="AG47" i="5" s="1"/>
  <c r="AE47" i="5"/>
  <c r="AE47" i="5" a="1"/>
  <c r="AC47" i="5"/>
  <c r="AC47" i="5" a="1"/>
  <c r="AA47" i="5" a="1"/>
  <c r="AA47" i="5" s="1"/>
  <c r="Y47" i="5" a="1"/>
  <c r="Y47" i="5" s="1"/>
  <c r="W47" i="5"/>
  <c r="W47" i="5" a="1"/>
  <c r="U47" i="5"/>
  <c r="U47" i="5" a="1"/>
  <c r="AY46" i="5"/>
  <c r="AY46" i="5" a="1"/>
  <c r="AW46" i="5"/>
  <c r="AW46" i="5" a="1"/>
  <c r="AU46" i="5"/>
  <c r="AU46" i="5" a="1"/>
  <c r="AS46" i="5"/>
  <c r="AS46" i="5" a="1"/>
  <c r="AQ46" i="5"/>
  <c r="AQ46" i="5" a="1"/>
  <c r="AO46" i="5"/>
  <c r="AO46" i="5" a="1"/>
  <c r="AM46" i="5"/>
  <c r="AM46" i="5" a="1"/>
  <c r="AK46" i="5"/>
  <c r="AK46" i="5" a="1"/>
  <c r="AI46" i="5"/>
  <c r="AI46" i="5" a="1"/>
  <c r="AG46" i="5"/>
  <c r="AG46" i="5" a="1"/>
  <c r="AE46" i="5"/>
  <c r="AE46" i="5" a="1"/>
  <c r="AC46" i="5"/>
  <c r="AC46" i="5" a="1"/>
  <c r="AA46" i="5" a="1"/>
  <c r="AA46" i="5" s="1"/>
  <c r="Y46" i="5" a="1"/>
  <c r="Y46" i="5" s="1"/>
  <c r="W46" i="5"/>
  <c r="W46" i="5" a="1"/>
  <c r="U46" i="5"/>
  <c r="AZ46" i="5" s="1"/>
  <c r="U46" i="5" a="1"/>
  <c r="CD45" i="5"/>
  <c r="CB45" i="5"/>
  <c r="CE45" i="5" s="1"/>
  <c r="BW45" i="5"/>
  <c r="BU45" i="5"/>
  <c r="BX45" i="5" s="1"/>
  <c r="BP45" i="5"/>
  <c r="BN45" i="5"/>
  <c r="BQ45" i="5" s="1"/>
  <c r="BI45" i="5"/>
  <c r="CN45" i="5" s="1"/>
  <c r="BG45" i="5"/>
  <c r="BJ45" i="5" s="1"/>
  <c r="BB45" i="5"/>
  <c r="AY45" i="5" a="1"/>
  <c r="AY45" i="5" s="1"/>
  <c r="AW45" i="5" a="1"/>
  <c r="AW45" i="5" s="1"/>
  <c r="AU45" i="5"/>
  <c r="AU45" i="5" a="1"/>
  <c r="AS45" i="5"/>
  <c r="AS45" i="5" a="1"/>
  <c r="AQ45" i="5" a="1"/>
  <c r="AQ45" i="5" s="1"/>
  <c r="AO45" i="5" a="1"/>
  <c r="AO45" i="5" s="1"/>
  <c r="AM45" i="5"/>
  <c r="AM45" i="5" a="1"/>
  <c r="AK45" i="5"/>
  <c r="AK45" i="5" a="1"/>
  <c r="AI45" i="5" a="1"/>
  <c r="AI45" i="5" s="1"/>
  <c r="AG45" i="5" a="1"/>
  <c r="AG45" i="5" s="1"/>
  <c r="AE45" i="5" a="1"/>
  <c r="AE45" i="5" s="1"/>
  <c r="AC45" i="5" a="1"/>
  <c r="AC45" i="5" s="1"/>
  <c r="AA45" i="5" a="1"/>
  <c r="AA45" i="5" s="1"/>
  <c r="Y45" i="5" a="1"/>
  <c r="Y45" i="5" s="1"/>
  <c r="W45" i="5" a="1"/>
  <c r="W45" i="5" s="1"/>
  <c r="U45" i="5" a="1"/>
  <c r="U45" i="5" s="1"/>
  <c r="CD44" i="5"/>
  <c r="CB44" i="5"/>
  <c r="CE44" i="5" s="1"/>
  <c r="BW44" i="5"/>
  <c r="BU44" i="5"/>
  <c r="BX44" i="5" s="1"/>
  <c r="BP44" i="5"/>
  <c r="BN44" i="5"/>
  <c r="BQ44" i="5" s="1"/>
  <c r="BI44" i="5"/>
  <c r="CN44" i="5" s="1"/>
  <c r="BG44" i="5"/>
  <c r="BJ44" i="5" s="1"/>
  <c r="BB44" i="5"/>
  <c r="AY44" i="5" a="1"/>
  <c r="AY44" i="5" s="1"/>
  <c r="AW44" i="5" a="1"/>
  <c r="AW44" i="5" s="1"/>
  <c r="AU44" i="5" a="1"/>
  <c r="AU44" i="5" s="1"/>
  <c r="AS44" i="5" a="1"/>
  <c r="AS44" i="5" s="1"/>
  <c r="AQ44" i="5" a="1"/>
  <c r="AQ44" i="5" s="1"/>
  <c r="AO44" i="5" a="1"/>
  <c r="AO44" i="5" s="1"/>
  <c r="AM44" i="5" a="1"/>
  <c r="AM44" i="5" s="1"/>
  <c r="AK44" i="5" a="1"/>
  <c r="AK44" i="5" s="1"/>
  <c r="AI44" i="5" a="1"/>
  <c r="AI44" i="5" s="1"/>
  <c r="AG44" i="5" a="1"/>
  <c r="AG44" i="5" s="1"/>
  <c r="AE44" i="5" a="1"/>
  <c r="AE44" i="5" s="1"/>
  <c r="AC44" i="5" a="1"/>
  <c r="AC44" i="5" s="1"/>
  <c r="AA44" i="5" a="1"/>
  <c r="AA44" i="5" s="1"/>
  <c r="Y44" i="5" a="1"/>
  <c r="Y44" i="5" s="1"/>
  <c r="W44" i="5" a="1"/>
  <c r="W44" i="5" s="1"/>
  <c r="U44" i="5" a="1"/>
  <c r="U44" i="5" s="1"/>
  <c r="CD43" i="5"/>
  <c r="CB43" i="5"/>
  <c r="CE43" i="5" s="1"/>
  <c r="BW43" i="5"/>
  <c r="BU43" i="5"/>
  <c r="BX43" i="5" s="1"/>
  <c r="BP43" i="5"/>
  <c r="BN43" i="5"/>
  <c r="BQ43" i="5" s="1"/>
  <c r="BI43" i="5"/>
  <c r="CN43" i="5" s="1"/>
  <c r="BG43" i="5"/>
  <c r="BJ43" i="5" s="1"/>
  <c r="BB43" i="5"/>
  <c r="AY43" i="5" a="1"/>
  <c r="AY43" i="5" s="1"/>
  <c r="AW43" i="5" a="1"/>
  <c r="AW43" i="5" s="1"/>
  <c r="AU43" i="5" a="1"/>
  <c r="AU43" i="5" s="1"/>
  <c r="AS43" i="5" a="1"/>
  <c r="AS43" i="5" s="1"/>
  <c r="AQ43" i="5" a="1"/>
  <c r="AQ43" i="5" s="1"/>
  <c r="AO43" i="5" a="1"/>
  <c r="AO43" i="5" s="1"/>
  <c r="AM43" i="5" a="1"/>
  <c r="AM43" i="5" s="1"/>
  <c r="AK43" i="5" a="1"/>
  <c r="AK43" i="5" s="1"/>
  <c r="AI43" i="5" a="1"/>
  <c r="AI43" i="5" s="1"/>
  <c r="AG43" i="5" a="1"/>
  <c r="AG43" i="5" s="1"/>
  <c r="AE43" i="5" a="1"/>
  <c r="AE43" i="5" s="1"/>
  <c r="AC43" i="5" a="1"/>
  <c r="AC43" i="5" s="1"/>
  <c r="AA43" i="5" a="1"/>
  <c r="AA43" i="5" s="1"/>
  <c r="Y43" i="5" a="1"/>
  <c r="Y43" i="5" s="1"/>
  <c r="W43" i="5" a="1"/>
  <c r="W43" i="5" s="1"/>
  <c r="U43" i="5" a="1"/>
  <c r="U43" i="5" s="1"/>
  <c r="BB42" i="5"/>
  <c r="AY42" i="5" a="1"/>
  <c r="AY42" i="5" s="1"/>
  <c r="AW42" i="5" a="1"/>
  <c r="AW42" i="5" s="1"/>
  <c r="AU42" i="5" a="1"/>
  <c r="AU42" i="5" s="1"/>
  <c r="AS42" i="5" a="1"/>
  <c r="AS42" i="5" s="1"/>
  <c r="AQ42" i="5" a="1"/>
  <c r="AQ42" i="5" s="1"/>
  <c r="AO42" i="5" a="1"/>
  <c r="AO42" i="5" s="1"/>
  <c r="AM42" i="5" a="1"/>
  <c r="AM42" i="5" s="1"/>
  <c r="AK42" i="5" a="1"/>
  <c r="AK42" i="5" s="1"/>
  <c r="AI42" i="5" a="1"/>
  <c r="AI42" i="5" s="1"/>
  <c r="AG42" i="5" a="1"/>
  <c r="AG42" i="5" s="1"/>
  <c r="AE42" i="5" a="1"/>
  <c r="AE42" i="5" s="1"/>
  <c r="AC42" i="5" a="1"/>
  <c r="AC42" i="5" s="1"/>
  <c r="AA42" i="5" a="1"/>
  <c r="AA42" i="5" s="1"/>
  <c r="Y42" i="5" a="1"/>
  <c r="Y42" i="5" s="1"/>
  <c r="W42" i="5" a="1"/>
  <c r="W42" i="5" s="1"/>
  <c r="U42" i="5" a="1"/>
  <c r="U42" i="5" s="1"/>
  <c r="BB41" i="5"/>
  <c r="AY41" i="5" a="1"/>
  <c r="AY41" i="5" s="1"/>
  <c r="AW41" i="5" a="1"/>
  <c r="AW41" i="5" s="1"/>
  <c r="AU41" i="5" a="1"/>
  <c r="AU41" i="5" s="1"/>
  <c r="AS41" i="5" a="1"/>
  <c r="AS41" i="5" s="1"/>
  <c r="AQ41" i="5" a="1"/>
  <c r="AQ41" i="5" s="1"/>
  <c r="AO41" i="5" a="1"/>
  <c r="AO41" i="5" s="1"/>
  <c r="AM41" i="5" a="1"/>
  <c r="AM41" i="5" s="1"/>
  <c r="AK41" i="5" a="1"/>
  <c r="AK41" i="5" s="1"/>
  <c r="AI41" i="5" a="1"/>
  <c r="AI41" i="5" s="1"/>
  <c r="AG41" i="5" a="1"/>
  <c r="AG41" i="5" s="1"/>
  <c r="AE41" i="5" a="1"/>
  <c r="AE41" i="5" s="1"/>
  <c r="AC41" i="5" a="1"/>
  <c r="AC41" i="5" s="1"/>
  <c r="AA41" i="5" a="1"/>
  <c r="AA41" i="5" s="1"/>
  <c r="Y41" i="5" a="1"/>
  <c r="Y41" i="5" s="1"/>
  <c r="W41" i="5" a="1"/>
  <c r="W41" i="5" s="1"/>
  <c r="U41" i="5" a="1"/>
  <c r="U41" i="5" s="1"/>
  <c r="AY40" i="5"/>
  <c r="AY40" i="5" a="1"/>
  <c r="AW40" i="5"/>
  <c r="AW40" i="5" a="1"/>
  <c r="AU40" i="5"/>
  <c r="AU40" i="5" a="1"/>
  <c r="AS40" i="5"/>
  <c r="AS40" i="5" a="1"/>
  <c r="AQ40" i="5"/>
  <c r="AQ40" i="5" a="1"/>
  <c r="AO40" i="5"/>
  <c r="AO40" i="5" a="1"/>
  <c r="AM40" i="5"/>
  <c r="AM40" i="5" a="1"/>
  <c r="AK40" i="5"/>
  <c r="AK40" i="5" a="1"/>
  <c r="AI40" i="5"/>
  <c r="AI40" i="5" a="1"/>
  <c r="AG40" i="5"/>
  <c r="AG40" i="5" a="1"/>
  <c r="AE40" i="5"/>
  <c r="AE40" i="5" a="1"/>
  <c r="AC40" i="5"/>
  <c r="AC40" i="5" a="1"/>
  <c r="AA40" i="5"/>
  <c r="AA40" i="5" a="1"/>
  <c r="Y40" i="5"/>
  <c r="Y40" i="5" a="1"/>
  <c r="W40" i="5"/>
  <c r="W40" i="5" a="1"/>
  <c r="U40" i="5"/>
  <c r="AZ40" i="5" s="1"/>
  <c r="U40" i="5" a="1"/>
  <c r="AY39" i="5" a="1"/>
  <c r="AY39" i="5" s="1"/>
  <c r="AW39" i="5" a="1"/>
  <c r="AW39" i="5" s="1"/>
  <c r="AU39" i="5" a="1"/>
  <c r="AU39" i="5" s="1"/>
  <c r="AS39" i="5" a="1"/>
  <c r="AS39" i="5" s="1"/>
  <c r="AQ39" i="5" a="1"/>
  <c r="AQ39" i="5" s="1"/>
  <c r="AO39" i="5" a="1"/>
  <c r="AO39" i="5" s="1"/>
  <c r="AM39" i="5" a="1"/>
  <c r="AM39" i="5" s="1"/>
  <c r="AK39" i="5" a="1"/>
  <c r="AK39" i="5" s="1"/>
  <c r="AI39" i="5" a="1"/>
  <c r="AI39" i="5" s="1"/>
  <c r="AG39" i="5" a="1"/>
  <c r="AG39" i="5" s="1"/>
  <c r="AE39" i="5" a="1"/>
  <c r="AE39" i="5" s="1"/>
  <c r="AC39" i="5" a="1"/>
  <c r="AC39" i="5" s="1"/>
  <c r="AA39" i="5" a="1"/>
  <c r="AA39" i="5" s="1"/>
  <c r="Y39" i="5" a="1"/>
  <c r="Y39" i="5" s="1"/>
  <c r="W39" i="5" a="1"/>
  <c r="W39" i="5" s="1"/>
  <c r="U39" i="5" a="1"/>
  <c r="U39" i="5" s="1"/>
  <c r="CD38" i="5"/>
  <c r="CB38" i="5"/>
  <c r="CE38" i="5" s="1"/>
  <c r="BW38" i="5"/>
  <c r="BU38" i="5"/>
  <c r="BX38" i="5" s="1"/>
  <c r="BP38" i="5"/>
  <c r="BN38" i="5"/>
  <c r="BQ38" i="5" s="1"/>
  <c r="BI38" i="5"/>
  <c r="CN38" i="5" s="1"/>
  <c r="BG38" i="5"/>
  <c r="BJ38" i="5" s="1"/>
  <c r="BB38" i="5"/>
  <c r="AY38" i="5" a="1"/>
  <c r="AY38" i="5" s="1"/>
  <c r="AW38" i="5" a="1"/>
  <c r="AW38" i="5" s="1"/>
  <c r="AU38" i="5" a="1"/>
  <c r="AU38" i="5" s="1"/>
  <c r="AS38" i="5" a="1"/>
  <c r="AS38" i="5" s="1"/>
  <c r="AQ38" i="5" a="1"/>
  <c r="AQ38" i="5" s="1"/>
  <c r="AO38" i="5" a="1"/>
  <c r="AO38" i="5" s="1"/>
  <c r="AM38" i="5" a="1"/>
  <c r="AM38" i="5" s="1"/>
  <c r="AK38" i="5" a="1"/>
  <c r="AK38" i="5" s="1"/>
  <c r="AI38" i="5" a="1"/>
  <c r="AI38" i="5" s="1"/>
  <c r="AG38" i="5" a="1"/>
  <c r="AG38" i="5" s="1"/>
  <c r="AE38" i="5" a="1"/>
  <c r="AE38" i="5" s="1"/>
  <c r="AC38" i="5" a="1"/>
  <c r="AC38" i="5" s="1"/>
  <c r="AA38" i="5" a="1"/>
  <c r="AA38" i="5" s="1"/>
  <c r="Y38" i="5" a="1"/>
  <c r="Y38" i="5" s="1"/>
  <c r="W38" i="5" a="1"/>
  <c r="W38" i="5" s="1"/>
  <c r="U38" i="5" a="1"/>
  <c r="U38" i="5" s="1"/>
  <c r="CD37" i="5"/>
  <c r="CB37" i="5"/>
  <c r="CE37" i="5" s="1"/>
  <c r="BW37" i="5"/>
  <c r="BU37" i="5"/>
  <c r="BX37" i="5" s="1"/>
  <c r="BP37" i="5"/>
  <c r="BN37" i="5"/>
  <c r="BQ37" i="5" s="1"/>
  <c r="BI37" i="5"/>
  <c r="CN37" i="5" s="1"/>
  <c r="BG37" i="5"/>
  <c r="BJ37" i="5" s="1"/>
  <c r="BB37" i="5"/>
  <c r="AY37" i="5" a="1"/>
  <c r="AY37" i="5" s="1"/>
  <c r="AW37" i="5" a="1"/>
  <c r="AW37" i="5" s="1"/>
  <c r="AU37" i="5" a="1"/>
  <c r="AU37" i="5" s="1"/>
  <c r="AS37" i="5" a="1"/>
  <c r="AS37" i="5" s="1"/>
  <c r="AQ37" i="5" a="1"/>
  <c r="AQ37" i="5" s="1"/>
  <c r="AO37" i="5" a="1"/>
  <c r="AO37" i="5" s="1"/>
  <c r="AM37" i="5" a="1"/>
  <c r="AM37" i="5" s="1"/>
  <c r="AK37" i="5" a="1"/>
  <c r="AK37" i="5" s="1"/>
  <c r="AI37" i="5" a="1"/>
  <c r="AI37" i="5" s="1"/>
  <c r="AG37" i="5" a="1"/>
  <c r="AG37" i="5" s="1"/>
  <c r="AE37" i="5" a="1"/>
  <c r="AE37" i="5" s="1"/>
  <c r="AC37" i="5" a="1"/>
  <c r="AC37" i="5" s="1"/>
  <c r="AA37" i="5" a="1"/>
  <c r="AA37" i="5" s="1"/>
  <c r="Y37" i="5" a="1"/>
  <c r="Y37" i="5" s="1"/>
  <c r="W37" i="5" a="1"/>
  <c r="W37" i="5" s="1"/>
  <c r="U37" i="5" a="1"/>
  <c r="U37" i="5" s="1"/>
  <c r="CD36" i="5"/>
  <c r="CB36" i="5"/>
  <c r="CE36" i="5" s="1"/>
  <c r="BW36" i="5"/>
  <c r="BU36" i="5"/>
  <c r="BX36" i="5" s="1"/>
  <c r="BP36" i="5"/>
  <c r="BN36" i="5"/>
  <c r="BQ36" i="5" s="1"/>
  <c r="BI36" i="5"/>
  <c r="CN36" i="5" s="1"/>
  <c r="BG36" i="5"/>
  <c r="BJ36" i="5" s="1"/>
  <c r="BB36" i="5"/>
  <c r="AY36" i="5" a="1"/>
  <c r="AY36" i="5" s="1"/>
  <c r="AW36" i="5" a="1"/>
  <c r="AW36" i="5" s="1"/>
  <c r="AU36" i="5" a="1"/>
  <c r="AU36" i="5" s="1"/>
  <c r="AS36" i="5" a="1"/>
  <c r="AS36" i="5" s="1"/>
  <c r="AQ36" i="5" a="1"/>
  <c r="AQ36" i="5" s="1"/>
  <c r="AO36" i="5" a="1"/>
  <c r="AO36" i="5" s="1"/>
  <c r="AM36" i="5" a="1"/>
  <c r="AM36" i="5" s="1"/>
  <c r="AK36" i="5" a="1"/>
  <c r="AK36" i="5" s="1"/>
  <c r="AI36" i="5" a="1"/>
  <c r="AI36" i="5" s="1"/>
  <c r="AG36" i="5" a="1"/>
  <c r="AG36" i="5" s="1"/>
  <c r="AE36" i="5" a="1"/>
  <c r="AE36" i="5" s="1"/>
  <c r="AC36" i="5" a="1"/>
  <c r="AC36" i="5" s="1"/>
  <c r="AA36" i="5" a="1"/>
  <c r="AA36" i="5" s="1"/>
  <c r="Y36" i="5" a="1"/>
  <c r="Y36" i="5" s="1"/>
  <c r="W36" i="5" a="1"/>
  <c r="W36" i="5" s="1"/>
  <c r="U36" i="5" a="1"/>
  <c r="U36" i="5" s="1"/>
  <c r="AY35" i="5"/>
  <c r="AY35" i="5" a="1"/>
  <c r="AW35" i="5"/>
  <c r="AW35" i="5" a="1"/>
  <c r="AU35" i="5"/>
  <c r="AU35" i="5" a="1"/>
  <c r="AS35" i="5"/>
  <c r="AS35" i="5" a="1"/>
  <c r="AQ35" i="5"/>
  <c r="AQ35" i="5" a="1"/>
  <c r="AO35" i="5"/>
  <c r="AO35" i="5" a="1"/>
  <c r="AM35" i="5"/>
  <c r="AM35" i="5" a="1"/>
  <c r="AK35" i="5"/>
  <c r="AK35" i="5" a="1"/>
  <c r="AI35" i="5"/>
  <c r="AI35" i="5" a="1"/>
  <c r="AG35" i="5"/>
  <c r="AG35" i="5" a="1"/>
  <c r="AE35" i="5"/>
  <c r="AE35" i="5" a="1"/>
  <c r="AC35" i="5"/>
  <c r="AC35" i="5" a="1"/>
  <c r="AA35" i="5"/>
  <c r="AA35" i="5" a="1"/>
  <c r="Y35" i="5"/>
  <c r="Y35" i="5" a="1"/>
  <c r="W35" i="5"/>
  <c r="W35" i="5" a="1"/>
  <c r="U35" i="5"/>
  <c r="AZ35" i="5" s="1"/>
  <c r="U35" i="5" a="1"/>
  <c r="CD34" i="5"/>
  <c r="CB34" i="5"/>
  <c r="CE34" i="5" s="1"/>
  <c r="BW34" i="5"/>
  <c r="BU34" i="5"/>
  <c r="BX34" i="5" s="1"/>
  <c r="BP34" i="5"/>
  <c r="BN34" i="5"/>
  <c r="BQ34" i="5" s="1"/>
  <c r="BI34" i="5"/>
  <c r="CN34" i="5" s="1"/>
  <c r="BG34" i="5"/>
  <c r="BJ34" i="5" s="1"/>
  <c r="BB34" i="5"/>
  <c r="AY34" i="5"/>
  <c r="AY34" i="5" a="1"/>
  <c r="AW34" i="5"/>
  <c r="AW34" i="5" a="1"/>
  <c r="AU34" i="5"/>
  <c r="AU34" i="5" a="1"/>
  <c r="AS34" i="5"/>
  <c r="AS34" i="5" a="1"/>
  <c r="AQ34" i="5"/>
  <c r="AQ34" i="5" a="1"/>
  <c r="AO34" i="5"/>
  <c r="AO34" i="5" a="1"/>
  <c r="AM34" i="5"/>
  <c r="AM34" i="5" a="1"/>
  <c r="AK34" i="5"/>
  <c r="AK34" i="5" a="1"/>
  <c r="AI34" i="5"/>
  <c r="AI34" i="5" a="1"/>
  <c r="AG34" i="5"/>
  <c r="AG34" i="5" a="1"/>
  <c r="AE34" i="5"/>
  <c r="AE34" i="5" a="1"/>
  <c r="AC34" i="5"/>
  <c r="AC34" i="5" a="1"/>
  <c r="AA34" i="5"/>
  <c r="AA34" i="5" a="1"/>
  <c r="Y34" i="5"/>
  <c r="Y34" i="5" a="1"/>
  <c r="W34" i="5"/>
  <c r="W34" i="5" a="1"/>
  <c r="U34" i="5"/>
  <c r="AZ34" i="5" s="1"/>
  <c r="U34" i="5" a="1"/>
  <c r="CD33" i="5"/>
  <c r="CB33" i="5"/>
  <c r="CE33" i="5" s="1"/>
  <c r="BX33" i="5"/>
  <c r="BW33" i="5"/>
  <c r="BU33" i="5"/>
  <c r="BP33" i="5"/>
  <c r="BN33" i="5"/>
  <c r="BQ33" i="5" s="1"/>
  <c r="BI33" i="5"/>
  <c r="CN33" i="5" s="1"/>
  <c r="BG33" i="5"/>
  <c r="BJ33" i="5" s="1"/>
  <c r="BB33" i="5"/>
  <c r="AY33" i="5"/>
  <c r="AY33" i="5" a="1"/>
  <c r="AW33" i="5"/>
  <c r="AW33" i="5" a="1"/>
  <c r="AU33" i="5"/>
  <c r="AU33" i="5" a="1"/>
  <c r="AS33" i="5"/>
  <c r="AS33" i="5" a="1"/>
  <c r="AQ33" i="5"/>
  <c r="AQ33" i="5" a="1"/>
  <c r="AO33" i="5"/>
  <c r="AO33" i="5" a="1"/>
  <c r="AM33" i="5"/>
  <c r="AM33" i="5" a="1"/>
  <c r="AK33" i="5"/>
  <c r="AK33" i="5" a="1"/>
  <c r="AI33" i="5"/>
  <c r="AI33" i="5" a="1"/>
  <c r="AG33" i="5"/>
  <c r="AG33" i="5" a="1"/>
  <c r="AE33" i="5"/>
  <c r="AE33" i="5" a="1"/>
  <c r="AC33" i="5"/>
  <c r="AC33" i="5" a="1"/>
  <c r="AA33" i="5"/>
  <c r="AA33" i="5" a="1"/>
  <c r="Y33" i="5"/>
  <c r="Y33" i="5" a="1"/>
  <c r="W33" i="5"/>
  <c r="W33" i="5" a="1"/>
  <c r="U33" i="5"/>
  <c r="AZ33" i="5" s="1"/>
  <c r="U33" i="5" a="1"/>
  <c r="CD32" i="5"/>
  <c r="CB32" i="5"/>
  <c r="CE32" i="5" s="1"/>
  <c r="BW32" i="5"/>
  <c r="BU32" i="5"/>
  <c r="BX32" i="5" s="1"/>
  <c r="BP32" i="5"/>
  <c r="BN32" i="5"/>
  <c r="BQ32" i="5" s="1"/>
  <c r="BJ32" i="5"/>
  <c r="BI32" i="5"/>
  <c r="CN32" i="5" s="1"/>
  <c r="BG32" i="5"/>
  <c r="BB32" i="5"/>
  <c r="AY32" i="5"/>
  <c r="AY32" i="5" a="1"/>
  <c r="AW32" i="5" a="1"/>
  <c r="AW32" i="5" s="1"/>
  <c r="AU32" i="5"/>
  <c r="AU32" i="5" a="1"/>
  <c r="AS32" i="5"/>
  <c r="AS32" i="5" a="1"/>
  <c r="AQ32" i="5"/>
  <c r="AQ32" i="5" a="1"/>
  <c r="AO32" i="5" a="1"/>
  <c r="AO32" i="5" s="1"/>
  <c r="AM32" i="5"/>
  <c r="AM32" i="5" a="1"/>
  <c r="AK32" i="5"/>
  <c r="AK32" i="5" a="1"/>
  <c r="AI32" i="5"/>
  <c r="AI32" i="5" a="1"/>
  <c r="AG32" i="5" a="1"/>
  <c r="AG32" i="5" s="1"/>
  <c r="AE32" i="5"/>
  <c r="AE32" i="5" a="1"/>
  <c r="AC32" i="5"/>
  <c r="AC32" i="5" a="1"/>
  <c r="AA32" i="5"/>
  <c r="AA32" i="5" a="1"/>
  <c r="Y32" i="5" a="1"/>
  <c r="Y32" i="5" s="1"/>
  <c r="W32" i="5"/>
  <c r="W32" i="5" a="1"/>
  <c r="U32" i="5"/>
  <c r="AZ32" i="5" s="1"/>
  <c r="U32" i="5" a="1"/>
  <c r="CD31" i="5"/>
  <c r="CB31" i="5"/>
  <c r="CE31" i="5" s="1"/>
  <c r="BX31" i="5"/>
  <c r="BW31" i="5"/>
  <c r="BU31" i="5"/>
  <c r="BP31" i="5"/>
  <c r="BN31" i="5"/>
  <c r="BQ31" i="5" s="1"/>
  <c r="BI31" i="5"/>
  <c r="CN31" i="5" s="1"/>
  <c r="BG31" i="5"/>
  <c r="BJ31" i="5" s="1"/>
  <c r="BB31" i="5"/>
  <c r="AY31" i="5"/>
  <c r="AY31" i="5" a="1"/>
  <c r="AW31" i="5" a="1"/>
  <c r="AW31" i="5" s="1"/>
  <c r="AU31" i="5"/>
  <c r="AU31" i="5" a="1"/>
  <c r="AS31" i="5"/>
  <c r="AS31" i="5" a="1"/>
  <c r="AQ31" i="5"/>
  <c r="AQ31" i="5" a="1"/>
  <c r="AO31" i="5" a="1"/>
  <c r="AO31" i="5" s="1"/>
  <c r="AM31" i="5"/>
  <c r="AM31" i="5" a="1"/>
  <c r="AK31" i="5"/>
  <c r="AK31" i="5" a="1"/>
  <c r="AI31" i="5"/>
  <c r="AI31" i="5" a="1"/>
  <c r="AG31" i="5" a="1"/>
  <c r="AG31" i="5" s="1"/>
  <c r="AE31" i="5"/>
  <c r="AE31" i="5" a="1"/>
  <c r="AC31" i="5"/>
  <c r="AC31" i="5" a="1"/>
  <c r="AA31" i="5"/>
  <c r="AA31" i="5" a="1"/>
  <c r="Y31" i="5" a="1"/>
  <c r="Y31" i="5" s="1"/>
  <c r="W31" i="5"/>
  <c r="W31" i="5" a="1"/>
  <c r="U31" i="5"/>
  <c r="AZ31" i="5" s="1"/>
  <c r="U31" i="5" a="1"/>
  <c r="AY30" i="5" a="1"/>
  <c r="AY30" i="5" s="1"/>
  <c r="AW30" i="5" a="1"/>
  <c r="AW30" i="5" s="1"/>
  <c r="AU30" i="5" a="1"/>
  <c r="AU30" i="5" s="1"/>
  <c r="AS30" i="5" a="1"/>
  <c r="AS30" i="5" s="1"/>
  <c r="AQ30" i="5" a="1"/>
  <c r="AQ30" i="5" s="1"/>
  <c r="AO30" i="5" a="1"/>
  <c r="AO30" i="5" s="1"/>
  <c r="AM30" i="5" a="1"/>
  <c r="AM30" i="5" s="1"/>
  <c r="AK30" i="5" a="1"/>
  <c r="AK30" i="5" s="1"/>
  <c r="AI30" i="5" a="1"/>
  <c r="AI30" i="5" s="1"/>
  <c r="AG30" i="5" a="1"/>
  <c r="AG30" i="5" s="1"/>
  <c r="AE30" i="5" a="1"/>
  <c r="AE30" i="5" s="1"/>
  <c r="AC30" i="5" a="1"/>
  <c r="AC30" i="5" s="1"/>
  <c r="AA30" i="5" a="1"/>
  <c r="AA30" i="5" s="1"/>
  <c r="Y30" i="5" a="1"/>
  <c r="Y30" i="5" s="1"/>
  <c r="W30" i="5" a="1"/>
  <c r="W30" i="5" s="1"/>
  <c r="U30" i="5" a="1"/>
  <c r="U30" i="5" s="1"/>
  <c r="AZ30" i="5" s="1"/>
  <c r="CD29" i="5"/>
  <c r="CB29" i="5"/>
  <c r="CE29" i="5" s="1"/>
  <c r="BW29" i="5"/>
  <c r="BU29" i="5"/>
  <c r="BX29" i="5" s="1"/>
  <c r="BP29" i="5"/>
  <c r="BN29" i="5"/>
  <c r="BQ29" i="5" s="1"/>
  <c r="BI29" i="5"/>
  <c r="CN29" i="5" s="1"/>
  <c r="BG29" i="5"/>
  <c r="BJ29" i="5" s="1"/>
  <c r="BB29" i="5"/>
  <c r="AY29" i="5" a="1"/>
  <c r="AY29" i="5" s="1"/>
  <c r="AW29" i="5" a="1"/>
  <c r="AW29" i="5" s="1"/>
  <c r="AU29" i="5" a="1"/>
  <c r="AU29" i="5" s="1"/>
  <c r="AS29" i="5" a="1"/>
  <c r="AS29" i="5" s="1"/>
  <c r="AQ29" i="5" a="1"/>
  <c r="AQ29" i="5" s="1"/>
  <c r="AO29" i="5" a="1"/>
  <c r="AO29" i="5" s="1"/>
  <c r="AM29" i="5" a="1"/>
  <c r="AM29" i="5" s="1"/>
  <c r="AK29" i="5" a="1"/>
  <c r="AK29" i="5" s="1"/>
  <c r="AI29" i="5" a="1"/>
  <c r="AI29" i="5" s="1"/>
  <c r="AG29" i="5" a="1"/>
  <c r="AG29" i="5" s="1"/>
  <c r="AE29" i="5" a="1"/>
  <c r="AE29" i="5" s="1"/>
  <c r="AC29" i="5" a="1"/>
  <c r="AC29" i="5" s="1"/>
  <c r="AA29" i="5" a="1"/>
  <c r="AA29" i="5" s="1"/>
  <c r="Y29" i="5" a="1"/>
  <c r="Y29" i="5" s="1"/>
  <c r="W29" i="5" a="1"/>
  <c r="W29" i="5" s="1"/>
  <c r="U29" i="5" a="1"/>
  <c r="U29" i="5" s="1"/>
  <c r="AY28" i="5" a="1"/>
  <c r="AY28" i="5" s="1"/>
  <c r="AW28" i="5"/>
  <c r="AW28" i="5" a="1"/>
  <c r="AU28" i="5"/>
  <c r="AU28" i="5" a="1"/>
  <c r="AS28" i="5"/>
  <c r="AS28" i="5" a="1"/>
  <c r="AQ28" i="5" a="1"/>
  <c r="AQ28" i="5" s="1"/>
  <c r="AO28" i="5"/>
  <c r="AO28" i="5" a="1"/>
  <c r="AM28" i="5"/>
  <c r="AM28" i="5" a="1"/>
  <c r="AK28" i="5"/>
  <c r="AK28" i="5" a="1"/>
  <c r="AI28" i="5" a="1"/>
  <c r="AI28" i="5" s="1"/>
  <c r="AG28" i="5"/>
  <c r="AG28" i="5" a="1"/>
  <c r="AE28" i="5"/>
  <c r="AE28" i="5" a="1"/>
  <c r="AC28" i="5"/>
  <c r="AC28" i="5" a="1"/>
  <c r="AA28" i="5" a="1"/>
  <c r="AA28" i="5" s="1"/>
  <c r="Y28" i="5"/>
  <c r="Y28" i="5" a="1"/>
  <c r="W28" i="5"/>
  <c r="W28" i="5" a="1"/>
  <c r="U28" i="5"/>
  <c r="AZ28" i="5" s="1"/>
  <c r="U28" i="5" a="1"/>
  <c r="CD27" i="5"/>
  <c r="CB27" i="5"/>
  <c r="CE27" i="5" s="1"/>
  <c r="BW27" i="5"/>
  <c r="BU27" i="5"/>
  <c r="BX27" i="5" s="1"/>
  <c r="BP27" i="5"/>
  <c r="BN27" i="5"/>
  <c r="BQ27" i="5" s="1"/>
  <c r="BI27" i="5"/>
  <c r="CN27" i="5" s="1"/>
  <c r="BG27" i="5"/>
  <c r="BJ27" i="5" s="1"/>
  <c r="BB27" i="5"/>
  <c r="AY27" i="5" a="1"/>
  <c r="AY27" i="5" s="1"/>
  <c r="AW27" i="5"/>
  <c r="AW27" i="5" a="1"/>
  <c r="AU27" i="5"/>
  <c r="AU27" i="5" a="1"/>
  <c r="AS27" i="5"/>
  <c r="AS27" i="5" a="1"/>
  <c r="AQ27" i="5" a="1"/>
  <c r="AQ27" i="5" s="1"/>
  <c r="AO27" i="5"/>
  <c r="AO27" i="5" a="1"/>
  <c r="AM27" i="5"/>
  <c r="AM27" i="5" a="1"/>
  <c r="AK27" i="5"/>
  <c r="AK27" i="5" a="1"/>
  <c r="AI27" i="5" a="1"/>
  <c r="AI27" i="5" s="1"/>
  <c r="AG27" i="5"/>
  <c r="AG27" i="5" a="1"/>
  <c r="AE27" i="5"/>
  <c r="AE27" i="5" a="1"/>
  <c r="AC27" i="5"/>
  <c r="AC27" i="5" a="1"/>
  <c r="AA27" i="5" a="1"/>
  <c r="AA27" i="5" s="1"/>
  <c r="Y27" i="5"/>
  <c r="Y27" i="5" a="1"/>
  <c r="W27" i="5"/>
  <c r="W27" i="5" a="1"/>
  <c r="U27" i="5"/>
  <c r="AZ27" i="5" s="1"/>
  <c r="U27" i="5" a="1"/>
  <c r="BB26" i="5"/>
  <c r="AY26" i="5"/>
  <c r="AY26" i="5" a="1"/>
  <c r="AW26" i="5"/>
  <c r="AW26" i="5" a="1"/>
  <c r="AU26" i="5"/>
  <c r="AU26" i="5" a="1"/>
  <c r="AS26" i="5" a="1"/>
  <c r="AS26" i="5" s="1"/>
  <c r="AQ26" i="5"/>
  <c r="AQ26" i="5" a="1"/>
  <c r="AO26" i="5"/>
  <c r="AO26" i="5" a="1"/>
  <c r="AM26" i="5"/>
  <c r="AM26" i="5" a="1"/>
  <c r="AK26" i="5" a="1"/>
  <c r="AK26" i="5" s="1"/>
  <c r="AI26" i="5"/>
  <c r="AI26" i="5" a="1"/>
  <c r="AG26" i="5"/>
  <c r="AG26" i="5" a="1"/>
  <c r="AE26" i="5"/>
  <c r="AE26" i="5" a="1"/>
  <c r="AC26" i="5" a="1"/>
  <c r="AC26" i="5" s="1"/>
  <c r="AA26" i="5"/>
  <c r="AA26" i="5" a="1"/>
  <c r="Y26" i="5"/>
  <c r="Y26" i="5" a="1"/>
  <c r="W26" i="5"/>
  <c r="W26" i="5" a="1"/>
  <c r="U26" i="5" a="1"/>
  <c r="U26" i="5" s="1"/>
  <c r="CN25" i="5"/>
  <c r="CD25" i="5"/>
  <c r="CB25" i="5"/>
  <c r="CE25" i="5" s="1"/>
  <c r="BW25" i="5"/>
  <c r="BU25" i="5"/>
  <c r="BX25" i="5" s="1"/>
  <c r="BP25" i="5"/>
  <c r="BN25" i="5"/>
  <c r="BQ25" i="5" s="1"/>
  <c r="BI25" i="5"/>
  <c r="BG25" i="5"/>
  <c r="BJ25" i="5" s="1"/>
  <c r="BB25" i="5"/>
  <c r="AY25" i="5"/>
  <c r="AY25" i="5" a="1"/>
  <c r="AW25" i="5"/>
  <c r="AW25" i="5" a="1"/>
  <c r="AU25" i="5"/>
  <c r="AU25" i="5" a="1"/>
  <c r="AS25" i="5" a="1"/>
  <c r="AS25" i="5" s="1"/>
  <c r="AQ25" i="5"/>
  <c r="AQ25" i="5" a="1"/>
  <c r="AO25" i="5"/>
  <c r="AO25" i="5" a="1"/>
  <c r="AM25" i="5"/>
  <c r="AM25" i="5" a="1"/>
  <c r="AK25" i="5" a="1"/>
  <c r="AK25" i="5" s="1"/>
  <c r="AI25" i="5"/>
  <c r="AI25" i="5" a="1"/>
  <c r="AG25" i="5"/>
  <c r="AG25" i="5" a="1"/>
  <c r="AE25" i="5"/>
  <c r="AE25" i="5" a="1"/>
  <c r="AC25" i="5" a="1"/>
  <c r="AC25" i="5" s="1"/>
  <c r="AA25" i="5"/>
  <c r="AA25" i="5" a="1"/>
  <c r="Y25" i="5"/>
  <c r="Y25" i="5" a="1"/>
  <c r="W25" i="5"/>
  <c r="W25" i="5" a="1"/>
  <c r="U25" i="5" a="1"/>
  <c r="U25" i="5" s="1"/>
  <c r="CN24" i="5"/>
  <c r="CD24" i="5"/>
  <c r="CB24" i="5"/>
  <c r="CE24" i="5" s="1"/>
  <c r="BW24" i="5"/>
  <c r="BU24" i="5"/>
  <c r="BX24" i="5" s="1"/>
  <c r="BP24" i="5"/>
  <c r="BN24" i="5"/>
  <c r="BQ24" i="5" s="1"/>
  <c r="BI24" i="5"/>
  <c r="BG24" i="5"/>
  <c r="BJ24" i="5" s="1"/>
  <c r="BB24" i="5"/>
  <c r="AY24" i="5"/>
  <c r="AY24" i="5" a="1"/>
  <c r="AW24" i="5"/>
  <c r="AW24" i="5" a="1"/>
  <c r="AU24" i="5"/>
  <c r="AU24" i="5" a="1"/>
  <c r="AS24" i="5" a="1"/>
  <c r="AS24" i="5" s="1"/>
  <c r="AQ24" i="5"/>
  <c r="AQ24" i="5" a="1"/>
  <c r="AO24" i="5"/>
  <c r="AO24" i="5" a="1"/>
  <c r="AM24" i="5"/>
  <c r="AM24" i="5" a="1"/>
  <c r="AK24" i="5" a="1"/>
  <c r="AK24" i="5" s="1"/>
  <c r="AI24" i="5"/>
  <c r="AI24" i="5" a="1"/>
  <c r="AG24" i="5"/>
  <c r="AG24" i="5" a="1"/>
  <c r="AE24" i="5"/>
  <c r="AE24" i="5" a="1"/>
  <c r="AC24" i="5" a="1"/>
  <c r="AC24" i="5" s="1"/>
  <c r="AA24" i="5"/>
  <c r="AA24" i="5" a="1"/>
  <c r="Y24" i="5"/>
  <c r="Y24" i="5" a="1"/>
  <c r="W24" i="5" a="1"/>
  <c r="W24" i="5" s="1"/>
  <c r="U24" i="5" a="1"/>
  <c r="U24" i="5" s="1"/>
  <c r="CN23" i="5"/>
  <c r="CD23" i="5"/>
  <c r="CB23" i="5"/>
  <c r="CE23" i="5" s="1"/>
  <c r="BW23" i="5"/>
  <c r="BU23" i="5"/>
  <c r="BX23" i="5" s="1"/>
  <c r="BP23" i="5"/>
  <c r="BN23" i="5"/>
  <c r="BQ23" i="5" s="1"/>
  <c r="BI23" i="5"/>
  <c r="BG23" i="5"/>
  <c r="BJ23" i="5" s="1"/>
  <c r="BB23" i="5"/>
  <c r="AY23" i="5"/>
  <c r="AY23" i="5" a="1"/>
  <c r="AW23" i="5"/>
  <c r="AW23" i="5" a="1"/>
  <c r="AU23" i="5" a="1"/>
  <c r="AU23" i="5" s="1"/>
  <c r="AS23" i="5" a="1"/>
  <c r="AS23" i="5" s="1"/>
  <c r="AQ23" i="5"/>
  <c r="AQ23" i="5" a="1"/>
  <c r="AO23" i="5"/>
  <c r="AO23" i="5" a="1"/>
  <c r="AM23" i="5" a="1"/>
  <c r="AM23" i="5" s="1"/>
  <c r="AK23" i="5" a="1"/>
  <c r="AK23" i="5" s="1"/>
  <c r="AI23" i="5"/>
  <c r="AI23" i="5" a="1"/>
  <c r="AG23" i="5"/>
  <c r="AG23" i="5" a="1"/>
  <c r="AE23" i="5" a="1"/>
  <c r="AE23" i="5" s="1"/>
  <c r="AC23" i="5" a="1"/>
  <c r="AC23" i="5" s="1"/>
  <c r="AA23" i="5"/>
  <c r="AA23" i="5" a="1"/>
  <c r="Y23" i="5"/>
  <c r="Y23" i="5" a="1"/>
  <c r="W23" i="5" a="1"/>
  <c r="W23" i="5" s="1"/>
  <c r="U23" i="5" a="1"/>
  <c r="U23" i="5" s="1"/>
  <c r="AZ23" i="5" s="1"/>
  <c r="CN22" i="5"/>
  <c r="CE22" i="5"/>
  <c r="CD22" i="5"/>
  <c r="CB22" i="5"/>
  <c r="BW22" i="5"/>
  <c r="BU22" i="5"/>
  <c r="BX22" i="5" s="1"/>
  <c r="BP22" i="5"/>
  <c r="BN22" i="5"/>
  <c r="BQ22" i="5" s="1"/>
  <c r="CM22" i="5" s="1"/>
  <c r="BJ22" i="5"/>
  <c r="BI22" i="5"/>
  <c r="BG22" i="5"/>
  <c r="BB22" i="5"/>
  <c r="AY22" i="5"/>
  <c r="AY22" i="5" a="1"/>
  <c r="AW22" i="5"/>
  <c r="AW22" i="5" a="1"/>
  <c r="AU22" i="5" a="1"/>
  <c r="AU22" i="5" s="1"/>
  <c r="AS22" i="5" a="1"/>
  <c r="AS22" i="5" s="1"/>
  <c r="AQ22" i="5"/>
  <c r="AQ22" i="5" a="1"/>
  <c r="AO22" i="5"/>
  <c r="AO22" i="5" a="1"/>
  <c r="AM22" i="5" a="1"/>
  <c r="AM22" i="5" s="1"/>
  <c r="AK22" i="5" a="1"/>
  <c r="AK22" i="5" s="1"/>
  <c r="AI22" i="5"/>
  <c r="AI22" i="5" a="1"/>
  <c r="AG22" i="5" a="1"/>
  <c r="AG22" i="5" s="1"/>
  <c r="AE22" i="5" a="1"/>
  <c r="AE22" i="5" s="1"/>
  <c r="AC22" i="5" a="1"/>
  <c r="AC22" i="5" s="1"/>
  <c r="AA22" i="5"/>
  <c r="AA22" i="5" a="1"/>
  <c r="Y22" i="5" a="1"/>
  <c r="Y22" i="5" s="1"/>
  <c r="W22" i="5" a="1"/>
  <c r="W22" i="5" s="1"/>
  <c r="U22" i="5" a="1"/>
  <c r="U22" i="5" s="1"/>
  <c r="CK21" i="5"/>
  <c r="CI21" i="5"/>
  <c r="CL21" i="5" s="1"/>
  <c r="CD21" i="5"/>
  <c r="CB21" i="5"/>
  <c r="CE21" i="5" s="1"/>
  <c r="BW21" i="5"/>
  <c r="BU21" i="5"/>
  <c r="BX21" i="5" s="1"/>
  <c r="BP21" i="5"/>
  <c r="BN21" i="5"/>
  <c r="BQ21" i="5" s="1"/>
  <c r="BI21" i="5"/>
  <c r="CN21" i="5" s="1"/>
  <c r="BG21" i="5"/>
  <c r="BJ21" i="5" s="1"/>
  <c r="BB21" i="5"/>
  <c r="AY21" i="5"/>
  <c r="AY21" i="5" a="1"/>
  <c r="AW21" i="5"/>
  <c r="AW21" i="5" a="1"/>
  <c r="AU21" i="5"/>
  <c r="AU21" i="5" a="1"/>
  <c r="AS21" i="5"/>
  <c r="AS21" i="5" a="1"/>
  <c r="AQ21" i="5"/>
  <c r="AQ21" i="5" a="1"/>
  <c r="AO21" i="5"/>
  <c r="AO21" i="5" a="1"/>
  <c r="AM21" i="5"/>
  <c r="AM21" i="5" a="1"/>
  <c r="AK21" i="5"/>
  <c r="AK21" i="5" a="1"/>
  <c r="AI21" i="5"/>
  <c r="AI21" i="5" a="1"/>
  <c r="AG21" i="5"/>
  <c r="AG21" i="5" a="1"/>
  <c r="AE21" i="5"/>
  <c r="AE21" i="5" a="1"/>
  <c r="AC21" i="5"/>
  <c r="AC21" i="5" a="1"/>
  <c r="AA21" i="5"/>
  <c r="AA21" i="5" a="1"/>
  <c r="Y21" i="5"/>
  <c r="Y21" i="5" a="1"/>
  <c r="W21" i="5"/>
  <c r="W21" i="5" a="1"/>
  <c r="U21" i="5" a="1"/>
  <c r="U21" i="5" s="1"/>
  <c r="AZ21" i="5" s="1"/>
  <c r="BB20" i="5"/>
  <c r="AY20" i="5"/>
  <c r="AY20" i="5" a="1"/>
  <c r="AW20" i="5"/>
  <c r="AW20" i="5" a="1"/>
  <c r="AU20" i="5" a="1"/>
  <c r="AU20" i="5" s="1"/>
  <c r="AS20" i="5"/>
  <c r="AS20" i="5" a="1"/>
  <c r="AQ20" i="5"/>
  <c r="AQ20" i="5" a="1"/>
  <c r="AO20" i="5"/>
  <c r="AO20" i="5" a="1"/>
  <c r="AM20" i="5" a="1"/>
  <c r="AM20" i="5" s="1"/>
  <c r="AK20" i="5"/>
  <c r="AK20" i="5" a="1"/>
  <c r="AI20" i="5"/>
  <c r="AI20" i="5" a="1"/>
  <c r="AG20" i="5"/>
  <c r="AG20" i="5" a="1"/>
  <c r="AE20" i="5" a="1"/>
  <c r="AE20" i="5" s="1"/>
  <c r="AC20" i="5"/>
  <c r="AC20" i="5" a="1"/>
  <c r="AA20" i="5"/>
  <c r="AA20" i="5" a="1"/>
  <c r="Y20" i="5"/>
  <c r="Y20" i="5" a="1"/>
  <c r="W20" i="5" a="1"/>
  <c r="W20" i="5" s="1"/>
  <c r="U20" i="5"/>
  <c r="AZ20" i="5" s="1"/>
  <c r="U20" i="5" a="1"/>
  <c r="BB19" i="5"/>
  <c r="AY19" i="5"/>
  <c r="AY19" i="5" a="1"/>
  <c r="AW19" i="5" a="1"/>
  <c r="AW19" i="5" s="1"/>
  <c r="AU19" i="5"/>
  <c r="AU19" i="5" a="1"/>
  <c r="AS19" i="5" a="1"/>
  <c r="AS19" i="5" s="1"/>
  <c r="AQ19" i="5"/>
  <c r="AQ19" i="5" a="1"/>
  <c r="AO19" i="5" a="1"/>
  <c r="AO19" i="5" s="1"/>
  <c r="AM19" i="5" a="1"/>
  <c r="AM19" i="5" s="1"/>
  <c r="AK19" i="5" a="1"/>
  <c r="AK19" i="5" s="1"/>
  <c r="AI19" i="5"/>
  <c r="AI19" i="5" a="1"/>
  <c r="AG19" i="5" a="1"/>
  <c r="AG19" i="5" s="1"/>
  <c r="AE19" i="5" a="1"/>
  <c r="AE19" i="5" s="1"/>
  <c r="AC19" i="5" a="1"/>
  <c r="AC19" i="5" s="1"/>
  <c r="AA19" i="5"/>
  <c r="AA19" i="5" a="1"/>
  <c r="Y19" i="5" a="1"/>
  <c r="Y19" i="5" s="1"/>
  <c r="W19" i="5" a="1"/>
  <c r="W19" i="5" s="1"/>
  <c r="U19" i="5" a="1"/>
  <c r="U19" i="5" s="1"/>
  <c r="CN18" i="5"/>
  <c r="CK18" i="5"/>
  <c r="CI18" i="5"/>
  <c r="CL18" i="5" s="1"/>
  <c r="CD18" i="5"/>
  <c r="CB18" i="5"/>
  <c r="CE18" i="5" s="1"/>
  <c r="BX18" i="5"/>
  <c r="BW18" i="5"/>
  <c r="BU18" i="5"/>
  <c r="BP18" i="5"/>
  <c r="BN18" i="5"/>
  <c r="BQ18" i="5" s="1"/>
  <c r="BI18" i="5"/>
  <c r="BG18" i="5"/>
  <c r="BJ18" i="5" s="1"/>
  <c r="BB18" i="5"/>
  <c r="AY18" i="5"/>
  <c r="AY18" i="5" a="1"/>
  <c r="AW18" i="5"/>
  <c r="AW18" i="5" a="1"/>
  <c r="AU18" i="5" a="1"/>
  <c r="AU18" i="5" s="1"/>
  <c r="AS18" i="5"/>
  <c r="AS18" i="5" a="1"/>
  <c r="AQ18" i="5"/>
  <c r="AQ18" i="5" a="1"/>
  <c r="AO18" i="5"/>
  <c r="AO18" i="5" a="1"/>
  <c r="AM18" i="5" a="1"/>
  <c r="AM18" i="5" s="1"/>
  <c r="AK18" i="5"/>
  <c r="AK18" i="5" a="1"/>
  <c r="AI18" i="5"/>
  <c r="AI18" i="5" a="1"/>
  <c r="AG18" i="5"/>
  <c r="AG18" i="5" a="1"/>
  <c r="AE18" i="5" a="1"/>
  <c r="AE18" i="5" s="1"/>
  <c r="AC18" i="5"/>
  <c r="AC18" i="5" a="1"/>
  <c r="AA18" i="5"/>
  <c r="AA18" i="5" a="1"/>
  <c r="Y18" i="5"/>
  <c r="Y18" i="5" a="1"/>
  <c r="W18" i="5" a="1"/>
  <c r="W18" i="5" s="1"/>
  <c r="U18" i="5"/>
  <c r="U18" i="5" a="1"/>
  <c r="AY17" i="5" a="1"/>
  <c r="AY17" i="5" s="1"/>
  <c r="AW17" i="5" a="1"/>
  <c r="AW17" i="5" s="1"/>
  <c r="AU17" i="5"/>
  <c r="AU17" i="5" a="1"/>
  <c r="AS17" i="5" a="1"/>
  <c r="AS17" i="5" s="1"/>
  <c r="AQ17" i="5" a="1"/>
  <c r="AQ17" i="5" s="1"/>
  <c r="AO17" i="5" a="1"/>
  <c r="AO17" i="5" s="1"/>
  <c r="AM17" i="5"/>
  <c r="AM17" i="5" a="1"/>
  <c r="AK17" i="5" a="1"/>
  <c r="AK17" i="5" s="1"/>
  <c r="AI17" i="5" a="1"/>
  <c r="AI17" i="5" s="1"/>
  <c r="AG17" i="5" a="1"/>
  <c r="AG17" i="5" s="1"/>
  <c r="AE17" i="5"/>
  <c r="AE17" i="5" a="1"/>
  <c r="AC17" i="5" a="1"/>
  <c r="AC17" i="5" s="1"/>
  <c r="AA17" i="5" a="1"/>
  <c r="AA17" i="5" s="1"/>
  <c r="Y17" i="5" a="1"/>
  <c r="Y17" i="5" s="1"/>
  <c r="W17" i="5" a="1"/>
  <c r="W17" i="5" s="1"/>
  <c r="U17" i="5" a="1"/>
  <c r="U17" i="5" s="1"/>
  <c r="BJ16" i="5"/>
  <c r="CM16" i="5" s="1"/>
  <c r="BG16" i="5"/>
  <c r="BB16" i="5"/>
  <c r="AY16" i="5"/>
  <c r="AY16" i="5" a="1"/>
  <c r="AW16" i="5"/>
  <c r="AW16" i="5" a="1"/>
  <c r="AU16" i="5"/>
  <c r="AU16" i="5" a="1"/>
  <c r="AS16" i="5" a="1"/>
  <c r="AS16" i="5" s="1"/>
  <c r="AQ16" i="5"/>
  <c r="AQ16" i="5" a="1"/>
  <c r="AO16" i="5"/>
  <c r="AO16" i="5" a="1"/>
  <c r="AM16" i="5"/>
  <c r="AM16" i="5" a="1"/>
  <c r="AK16" i="5" a="1"/>
  <c r="AK16" i="5" s="1"/>
  <c r="AI16" i="5"/>
  <c r="AI16" i="5" a="1"/>
  <c r="AG16" i="5"/>
  <c r="AG16" i="5" a="1"/>
  <c r="AE16" i="5"/>
  <c r="AE16" i="5" a="1"/>
  <c r="AC16" i="5" a="1"/>
  <c r="AC16" i="5" s="1"/>
  <c r="AA16" i="5"/>
  <c r="AA16" i="5" a="1"/>
  <c r="Y16" i="5"/>
  <c r="Y16" i="5" a="1"/>
  <c r="W16" i="5"/>
  <c r="W16" i="5" a="1"/>
  <c r="U16" i="5" a="1"/>
  <c r="U16" i="5" s="1"/>
  <c r="AZ16" i="5" s="1"/>
  <c r="BB15" i="5"/>
  <c r="AY15" i="5"/>
  <c r="AY15" i="5" a="1"/>
  <c r="AW15" i="5"/>
  <c r="AW15" i="5" a="1"/>
  <c r="AU15" i="5" a="1"/>
  <c r="AU15" i="5" s="1"/>
  <c r="AS15" i="5"/>
  <c r="AS15" i="5" a="1"/>
  <c r="AQ15" i="5"/>
  <c r="AQ15" i="5" a="1"/>
  <c r="AO15" i="5" a="1"/>
  <c r="AO15" i="5" s="1"/>
  <c r="AM15" i="5" a="1"/>
  <c r="AM15" i="5" s="1"/>
  <c r="AK15" i="5"/>
  <c r="AK15" i="5" a="1"/>
  <c r="AI15" i="5"/>
  <c r="AI15" i="5" a="1"/>
  <c r="AG15" i="5" a="1"/>
  <c r="AG15" i="5" s="1"/>
  <c r="AE15" i="5" a="1"/>
  <c r="AE15" i="5" s="1"/>
  <c r="AC15" i="5"/>
  <c r="AC15" i="5" a="1"/>
  <c r="AA15" i="5"/>
  <c r="AA15" i="5" a="1"/>
  <c r="Y15" i="5" a="1"/>
  <c r="Y15" i="5" s="1"/>
  <c r="W15" i="5" a="1"/>
  <c r="W15" i="5" s="1"/>
  <c r="U15" i="5"/>
  <c r="U15" i="5" a="1"/>
  <c r="BB14" i="5"/>
  <c r="AY14" i="5" a="1"/>
  <c r="AY14" i="5" s="1"/>
  <c r="AW14" i="5" a="1"/>
  <c r="AW14" i="5" s="1"/>
  <c r="AU14" i="5"/>
  <c r="AU14" i="5" a="1"/>
  <c r="AS14" i="5"/>
  <c r="AS14" i="5" a="1"/>
  <c r="AQ14" i="5" a="1"/>
  <c r="AQ14" i="5" s="1"/>
  <c r="AO14" i="5" a="1"/>
  <c r="AO14" i="5" s="1"/>
  <c r="AM14" i="5"/>
  <c r="AM14" i="5" a="1"/>
  <c r="AK14" i="5"/>
  <c r="AK14" i="5" a="1"/>
  <c r="AI14" i="5" a="1"/>
  <c r="AI14" i="5" s="1"/>
  <c r="AG14" i="5" a="1"/>
  <c r="AG14" i="5" s="1"/>
  <c r="AE14" i="5"/>
  <c r="AE14" i="5" a="1"/>
  <c r="AC14" i="5"/>
  <c r="AC14" i="5" a="1"/>
  <c r="AA14" i="5" a="1"/>
  <c r="AA14" i="5" s="1"/>
  <c r="Y14" i="5" a="1"/>
  <c r="Y14" i="5" s="1"/>
  <c r="W14" i="5"/>
  <c r="W14" i="5" a="1"/>
  <c r="U14" i="5"/>
  <c r="U14" i="5" a="1"/>
  <c r="AY13" i="5"/>
  <c r="AY13" i="5" a="1"/>
  <c r="AW13" i="5"/>
  <c r="AW13" i="5" a="1"/>
  <c r="AU13" i="5"/>
  <c r="AU13" i="5" a="1"/>
  <c r="AS13" i="5"/>
  <c r="AS13" i="5" a="1"/>
  <c r="AQ13" i="5"/>
  <c r="AQ13" i="5" a="1"/>
  <c r="AO13" i="5"/>
  <c r="AO13" i="5" a="1"/>
  <c r="AM13" i="5"/>
  <c r="AM13" i="5" a="1"/>
  <c r="AK13" i="5"/>
  <c r="AK13" i="5" a="1"/>
  <c r="AI13" i="5"/>
  <c r="AI13" i="5" a="1"/>
  <c r="AG13" i="5"/>
  <c r="AG13" i="5" a="1"/>
  <c r="AE13" i="5"/>
  <c r="AE13" i="5" a="1"/>
  <c r="AC13" i="5"/>
  <c r="AC13" i="5" a="1"/>
  <c r="AA13" i="5"/>
  <c r="AA13" i="5" a="1"/>
  <c r="Y13" i="5"/>
  <c r="Y13" i="5" a="1"/>
  <c r="W13" i="5"/>
  <c r="W13" i="5" a="1"/>
  <c r="U13" i="5"/>
  <c r="AZ13" i="5" s="1"/>
  <c r="U13" i="5" a="1"/>
  <c r="BB12" i="5"/>
  <c r="AY12" i="5"/>
  <c r="AY12" i="5" a="1"/>
  <c r="AW12" i="5"/>
  <c r="AW12" i="5" a="1"/>
  <c r="AU12" i="5"/>
  <c r="AU12" i="5" a="1"/>
  <c r="AS12" i="5"/>
  <c r="AS12" i="5" a="1"/>
  <c r="AQ12" i="5"/>
  <c r="AQ12" i="5" a="1"/>
  <c r="AO12" i="5"/>
  <c r="AO12" i="5" a="1"/>
  <c r="AM12" i="5"/>
  <c r="AM12" i="5" a="1"/>
  <c r="AK12" i="5"/>
  <c r="AK12" i="5" a="1"/>
  <c r="AI12" i="5"/>
  <c r="AI12" i="5" a="1"/>
  <c r="AG12" i="5" a="1"/>
  <c r="AG12" i="5" s="1"/>
  <c r="AE12" i="5"/>
  <c r="AE12" i="5" a="1"/>
  <c r="AC12" i="5"/>
  <c r="AC12" i="5" a="1"/>
  <c r="AA12" i="5"/>
  <c r="AA12" i="5" a="1"/>
  <c r="Y12" i="5" a="1"/>
  <c r="Y12" i="5" s="1"/>
  <c r="W12" i="5" a="1"/>
  <c r="W12" i="5" s="1"/>
  <c r="U12" i="5" a="1"/>
  <c r="U12" i="5" s="1"/>
  <c r="AZ12" i="5" s="1"/>
  <c r="BJ11" i="5"/>
  <c r="CM11" i="5" s="1"/>
  <c r="BG11" i="5"/>
  <c r="BB11" i="5"/>
  <c r="AY11" i="5"/>
  <c r="AY11" i="5" a="1"/>
  <c r="AW11" i="5" a="1"/>
  <c r="AW11" i="5" s="1"/>
  <c r="AU11" i="5"/>
  <c r="AU11" i="5" a="1"/>
  <c r="AS11" i="5"/>
  <c r="AS11" i="5" a="1"/>
  <c r="AQ11" i="5"/>
  <c r="AQ11" i="5" a="1"/>
  <c r="AO11" i="5" a="1"/>
  <c r="AO11" i="5" s="1"/>
  <c r="AM11" i="5"/>
  <c r="AM11" i="5" a="1"/>
  <c r="AK11" i="5"/>
  <c r="AK11" i="5" a="1"/>
  <c r="AI11" i="5"/>
  <c r="AI11" i="5" a="1"/>
  <c r="AG11" i="5" a="1"/>
  <c r="AG11" i="5" s="1"/>
  <c r="AE11" i="5"/>
  <c r="AE11" i="5" a="1"/>
  <c r="AC11" i="5"/>
  <c r="AC11" i="5" a="1"/>
  <c r="AA11" i="5" a="1"/>
  <c r="AA11" i="5" s="1"/>
  <c r="Y11" i="5" a="1"/>
  <c r="Y11" i="5" s="1"/>
  <c r="W11" i="5"/>
  <c r="W11" i="5" a="1"/>
  <c r="U11" i="5"/>
  <c r="U11" i="5" a="1"/>
  <c r="BN10" i="5"/>
  <c r="BQ10" i="5" s="1"/>
  <c r="BJ10" i="5"/>
  <c r="BG10" i="5"/>
  <c r="BB10" i="5"/>
  <c r="AY10" i="5"/>
  <c r="AY10" i="5" a="1"/>
  <c r="AW10" i="5"/>
  <c r="AW10" i="5" a="1"/>
  <c r="AU10" i="5"/>
  <c r="AU10" i="5" a="1"/>
  <c r="AS10" i="5" a="1"/>
  <c r="AS10" i="5" s="1"/>
  <c r="AQ10" i="5"/>
  <c r="AQ10" i="5" a="1"/>
  <c r="AO10" i="5"/>
  <c r="AO10" i="5" a="1"/>
  <c r="AM10" i="5"/>
  <c r="AM10" i="5" a="1"/>
  <c r="AK10" i="5" a="1"/>
  <c r="AK10" i="5" s="1"/>
  <c r="AI10" i="5"/>
  <c r="AI10" i="5" a="1"/>
  <c r="AG10" i="5"/>
  <c r="AG10" i="5" a="1"/>
  <c r="AE10" i="5"/>
  <c r="AE10" i="5" a="1"/>
  <c r="AC10" i="5" a="1"/>
  <c r="AC10" i="5" s="1"/>
  <c r="AA10" i="5" a="1"/>
  <c r="AA10" i="5" s="1"/>
  <c r="Y10" i="5"/>
  <c r="Y10" i="5" a="1"/>
  <c r="W10" i="5"/>
  <c r="W10" i="5" a="1"/>
  <c r="U10" i="5" a="1"/>
  <c r="U10" i="5" s="1"/>
  <c r="AZ10" i="5" s="1"/>
  <c r="AY9" i="5" a="1"/>
  <c r="AY9" i="5" s="1"/>
  <c r="AW9" i="5" a="1"/>
  <c r="AW9" i="5" s="1"/>
  <c r="AU9" i="5"/>
  <c r="AU9" i="5" a="1"/>
  <c r="AS9" i="5"/>
  <c r="AS9" i="5" a="1"/>
  <c r="AQ9" i="5" a="1"/>
  <c r="AQ9" i="5" s="1"/>
  <c r="AO9" i="5" a="1"/>
  <c r="AO9" i="5" s="1"/>
  <c r="AM9" i="5"/>
  <c r="AM9" i="5" a="1"/>
  <c r="AK9" i="5"/>
  <c r="AK9" i="5" a="1"/>
  <c r="AI9" i="5" a="1"/>
  <c r="AI9" i="5" s="1"/>
  <c r="AG9" i="5" a="1"/>
  <c r="AG9" i="5" s="1"/>
  <c r="AE9" i="5"/>
  <c r="AE9" i="5" a="1"/>
  <c r="AC9" i="5"/>
  <c r="AC9" i="5" a="1"/>
  <c r="AA9" i="5" a="1"/>
  <c r="AA9" i="5" s="1"/>
  <c r="Y9" i="5" a="1"/>
  <c r="Y9" i="5" s="1"/>
  <c r="W9" i="5"/>
  <c r="W9" i="5" a="1"/>
  <c r="U9" i="5"/>
  <c r="U9" i="5" a="1"/>
  <c r="BB8" i="5"/>
  <c r="AY8" i="5" a="1"/>
  <c r="AY8" i="5" s="1"/>
  <c r="AW8" i="5"/>
  <c r="AW8" i="5" a="1"/>
  <c r="AU8" i="5"/>
  <c r="AU8" i="5" a="1"/>
  <c r="AS8" i="5" a="1"/>
  <c r="AS8" i="5" s="1"/>
  <c r="AQ8" i="5" a="1"/>
  <c r="AQ8" i="5" s="1"/>
  <c r="AO8" i="5"/>
  <c r="AO8" i="5" a="1"/>
  <c r="AM8" i="5"/>
  <c r="AM8" i="5" a="1"/>
  <c r="AK8" i="5" a="1"/>
  <c r="AK8" i="5" s="1"/>
  <c r="AI8" i="5" a="1"/>
  <c r="AI8" i="5" s="1"/>
  <c r="AG8" i="5"/>
  <c r="AG8" i="5" a="1"/>
  <c r="AE8" i="5"/>
  <c r="AE8" i="5" a="1"/>
  <c r="AC8" i="5" a="1"/>
  <c r="AC8" i="5" s="1"/>
  <c r="AA8" i="5" a="1"/>
  <c r="AA8" i="5" s="1"/>
  <c r="Y8" i="5"/>
  <c r="Y8" i="5" a="1"/>
  <c r="W8" i="5"/>
  <c r="W8" i="5" a="1"/>
  <c r="U8" i="5" a="1"/>
  <c r="U8" i="5" s="1"/>
  <c r="AZ8" i="5" s="1"/>
  <c r="BG7" i="5"/>
  <c r="BJ7" i="5" s="1"/>
  <c r="CM7" i="5" s="1"/>
  <c r="BB7" i="5"/>
  <c r="AY7" i="5"/>
  <c r="AY7" i="5" a="1"/>
  <c r="AW7" i="5"/>
  <c r="AW7" i="5" a="1"/>
  <c r="AU7" i="5"/>
  <c r="AU7" i="5" a="1"/>
  <c r="AS7" i="5"/>
  <c r="AS7" i="5" a="1"/>
  <c r="AQ7" i="5"/>
  <c r="AQ7" i="5" a="1"/>
  <c r="AO7" i="5"/>
  <c r="AO7" i="5" a="1"/>
  <c r="AM7" i="5"/>
  <c r="AM7" i="5" a="1"/>
  <c r="AK7" i="5"/>
  <c r="AK7" i="5" a="1"/>
  <c r="AI7" i="5"/>
  <c r="AI7" i="5" a="1"/>
  <c r="AG7" i="5"/>
  <c r="AG7" i="5" a="1"/>
  <c r="AE7" i="5" a="1"/>
  <c r="AE7" i="5" s="1"/>
  <c r="AC7" i="5" a="1"/>
  <c r="AC7" i="5" s="1"/>
  <c r="AA7" i="5"/>
  <c r="AA7" i="5" a="1"/>
  <c r="Y7" i="5"/>
  <c r="Y7" i="5" a="1"/>
  <c r="W7" i="5" a="1"/>
  <c r="W7" i="5" s="1"/>
  <c r="U7" i="5" a="1"/>
  <c r="U7" i="5" s="1"/>
  <c r="BB6" i="5"/>
  <c r="AY6" i="5"/>
  <c r="AY6" i="5" a="1"/>
  <c r="AW6" i="5" a="1"/>
  <c r="AW6" i="5" s="1"/>
  <c r="AU6" i="5" a="1"/>
  <c r="AU6" i="5" s="1"/>
  <c r="AS6" i="5"/>
  <c r="AS6" i="5" a="1"/>
  <c r="AQ6" i="5"/>
  <c r="AQ6" i="5" a="1"/>
  <c r="AO6" i="5" a="1"/>
  <c r="AO6" i="5" s="1"/>
  <c r="AM6" i="5" a="1"/>
  <c r="AM6" i="5" s="1"/>
  <c r="AK6" i="5"/>
  <c r="AK6" i="5" a="1"/>
  <c r="AI6" i="5"/>
  <c r="AI6" i="5" a="1"/>
  <c r="AG6" i="5" a="1"/>
  <c r="AG6" i="5" s="1"/>
  <c r="AE6" i="5" a="1"/>
  <c r="AE6" i="5" s="1"/>
  <c r="AC6" i="5" a="1"/>
  <c r="AC6" i="5" s="1"/>
  <c r="AA6" i="5"/>
  <c r="AA6" i="5" a="1"/>
  <c r="Y6" i="5" a="1"/>
  <c r="Y6" i="5" s="1"/>
  <c r="W6" i="5" a="1"/>
  <c r="W6" i="5" s="1"/>
  <c r="U6" i="5" a="1"/>
  <c r="U6" i="5" s="1"/>
  <c r="BN5" i="5"/>
  <c r="BQ5" i="5" s="1"/>
  <c r="BG5" i="5"/>
  <c r="BJ5" i="5" s="1"/>
  <c r="CM5" i="5" s="1"/>
  <c r="BB5" i="5"/>
  <c r="AY5" i="5" a="1"/>
  <c r="AY5" i="5" s="1"/>
  <c r="AW5" i="5" a="1"/>
  <c r="AW5" i="5" s="1"/>
  <c r="AU5" i="5"/>
  <c r="AU5" i="5" a="1"/>
  <c r="AS5" i="5"/>
  <c r="AS5" i="5" a="1"/>
  <c r="AQ5" i="5" a="1"/>
  <c r="AQ5" i="5" s="1"/>
  <c r="AO5" i="5" a="1"/>
  <c r="AO5" i="5" s="1"/>
  <c r="AM5" i="5"/>
  <c r="AM5" i="5" a="1"/>
  <c r="AK5" i="5"/>
  <c r="AK5" i="5" a="1"/>
  <c r="AI5" i="5" a="1"/>
  <c r="AI5" i="5" s="1"/>
  <c r="AG5" i="5" a="1"/>
  <c r="AG5" i="5" s="1"/>
  <c r="AE5" i="5"/>
  <c r="AE5" i="5" a="1"/>
  <c r="AC5" i="5"/>
  <c r="AC5" i="5" a="1"/>
  <c r="AA5" i="5" a="1"/>
  <c r="AA5" i="5" s="1"/>
  <c r="Y5" i="5" a="1"/>
  <c r="Y5" i="5" s="1"/>
  <c r="W5" i="5"/>
  <c r="W5" i="5" a="1"/>
  <c r="U5" i="5"/>
  <c r="U5" i="5" a="1"/>
  <c r="CI4" i="5"/>
  <c r="CL4" i="5" s="1"/>
  <c r="CB4" i="5"/>
  <c r="CE4" i="5" s="1"/>
  <c r="BU4" i="5"/>
  <c r="BX4" i="5" s="1"/>
  <c r="BN4" i="5"/>
  <c r="BQ4" i="5" s="1"/>
  <c r="BG4" i="5"/>
  <c r="BJ4" i="5" s="1"/>
  <c r="BB4" i="5"/>
  <c r="AY4" i="5" a="1"/>
  <c r="AY4" i="5" s="1"/>
  <c r="AW4" i="5"/>
  <c r="AW4" i="5" a="1"/>
  <c r="AU4" i="5"/>
  <c r="AU4" i="5" a="1"/>
  <c r="AS4" i="5" a="1"/>
  <c r="AS4" i="5" s="1"/>
  <c r="AQ4" i="5" a="1"/>
  <c r="AQ4" i="5" s="1"/>
  <c r="AO4" i="5"/>
  <c r="AO4" i="5" a="1"/>
  <c r="AM4" i="5"/>
  <c r="AM4" i="5" a="1"/>
  <c r="AK4" i="5" a="1"/>
  <c r="AK4" i="5" s="1"/>
  <c r="AI4" i="5" a="1"/>
  <c r="AI4" i="5" s="1"/>
  <c r="AG4" i="5"/>
  <c r="AG4" i="5" a="1"/>
  <c r="AE4" i="5"/>
  <c r="AE4" i="5" a="1"/>
  <c r="AC4" i="5" a="1"/>
  <c r="AC4" i="5" s="1"/>
  <c r="AA4" i="5" a="1"/>
  <c r="AA4" i="5" s="1"/>
  <c r="Y4" i="5" a="1"/>
  <c r="Y4" i="5" s="1"/>
  <c r="W4" i="5"/>
  <c r="W4" i="5" a="1"/>
  <c r="U4" i="5" a="1"/>
  <c r="U4" i="5" s="1"/>
  <c r="BN3" i="5"/>
  <c r="BQ3" i="5" s="1"/>
  <c r="BG3" i="5"/>
  <c r="BJ3" i="5" s="1"/>
  <c r="BB3" i="5"/>
  <c r="AY3" i="5"/>
  <c r="AY3" i="5" a="1"/>
  <c r="AW3" i="5"/>
  <c r="AW3" i="5" a="1"/>
  <c r="AU3" i="5"/>
  <c r="AU3" i="5" a="1"/>
  <c r="AS3" i="5" a="1"/>
  <c r="AS3" i="5" s="1"/>
  <c r="AQ3" i="5"/>
  <c r="AQ3" i="5" a="1"/>
  <c r="AO3" i="5"/>
  <c r="AO3" i="5" a="1"/>
  <c r="AM3" i="5"/>
  <c r="AM3" i="5" a="1"/>
  <c r="AK3" i="5" a="1"/>
  <c r="AK3" i="5" s="1"/>
  <c r="AI3" i="5"/>
  <c r="AI3" i="5" a="1"/>
  <c r="AG3" i="5"/>
  <c r="AG3" i="5" a="1"/>
  <c r="AE3" i="5" a="1"/>
  <c r="AE3" i="5" s="1"/>
  <c r="AC3" i="5" a="1"/>
  <c r="AC3" i="5" s="1"/>
  <c r="AA3" i="5"/>
  <c r="AA3" i="5" a="1"/>
  <c r="Y3" i="5"/>
  <c r="Y3" i="5" a="1"/>
  <c r="W3" i="5" a="1"/>
  <c r="W3" i="5" s="1"/>
  <c r="U3" i="5" a="1"/>
  <c r="U3" i="5" s="1"/>
  <c r="BB2" i="5"/>
  <c r="AY2" i="5"/>
  <c r="AY2" i="5" a="1"/>
  <c r="AW2" i="5" a="1"/>
  <c r="AW2" i="5" s="1"/>
  <c r="AU2" i="5" a="1"/>
  <c r="AU2" i="5" s="1"/>
  <c r="AS2" i="5"/>
  <c r="AS2" i="5" a="1"/>
  <c r="AQ2" i="5"/>
  <c r="AQ2" i="5" a="1"/>
  <c r="AO2" i="5" a="1"/>
  <c r="AO2" i="5" s="1"/>
  <c r="AM2" i="5" a="1"/>
  <c r="AM2" i="5" s="1"/>
  <c r="AK2" i="5" a="1"/>
  <c r="AK2" i="5" s="1"/>
  <c r="AI2" i="5"/>
  <c r="AI2" i="5" a="1"/>
  <c r="AG2" i="5" a="1"/>
  <c r="AG2" i="5" s="1"/>
  <c r="AE2" i="5" a="1"/>
  <c r="AE2" i="5" s="1"/>
  <c r="AC2" i="5" a="1"/>
  <c r="AC2" i="5" s="1"/>
  <c r="AA2" i="5"/>
  <c r="AA2" i="5" a="1"/>
  <c r="Y2" i="5" a="1"/>
  <c r="Y2" i="5" s="1"/>
  <c r="W2" i="5" a="1"/>
  <c r="W2" i="5" s="1"/>
  <c r="U2" i="5" a="1"/>
  <c r="U2" i="5" s="1"/>
  <c r="CM45" i="5" l="1"/>
  <c r="CM44" i="5"/>
  <c r="CM3" i="5"/>
  <c r="CM111" i="5"/>
  <c r="CM101" i="5"/>
  <c r="CM59" i="5"/>
  <c r="CM202" i="5"/>
  <c r="CM10" i="5"/>
  <c r="CM18" i="5"/>
  <c r="CM123" i="5"/>
  <c r="CM21" i="5"/>
  <c r="CM24" i="5"/>
  <c r="CM25" i="5"/>
  <c r="CM27" i="5"/>
  <c r="CM54" i="5"/>
  <c r="CM69" i="5"/>
  <c r="CM93" i="5"/>
  <c r="CM188" i="5"/>
  <c r="CM86" i="5"/>
  <c r="CM23" i="5"/>
  <c r="CM70" i="5"/>
  <c r="CM99" i="5"/>
  <c r="CM130" i="5"/>
  <c r="CM58" i="5"/>
  <c r="CM107" i="5"/>
  <c r="CM119" i="5"/>
  <c r="CM55" i="5"/>
  <c r="CM191" i="5"/>
  <c r="CM36" i="5"/>
  <c r="AZ24" i="5"/>
  <c r="AZ29" i="5"/>
  <c r="CM34" i="5"/>
  <c r="AZ36" i="5"/>
  <c r="AZ43" i="5"/>
  <c r="AZ45" i="5"/>
  <c r="CM49" i="5"/>
  <c r="AZ19" i="5"/>
  <c r="AZ22" i="5"/>
  <c r="CM47" i="5"/>
  <c r="CM50" i="5"/>
  <c r="AZ4" i="5"/>
  <c r="AZ14" i="5"/>
  <c r="CM32" i="5"/>
  <c r="AZ37" i="5"/>
  <c r="AZ50" i="5"/>
  <c r="AZ3" i="5"/>
  <c r="CM4" i="5"/>
  <c r="AZ5" i="5"/>
  <c r="AZ15" i="5"/>
  <c r="AZ17" i="5"/>
  <c r="CM29" i="5"/>
  <c r="CM31" i="5"/>
  <c r="CM37" i="5"/>
  <c r="CM43" i="5"/>
  <c r="AZ51" i="5"/>
  <c r="AZ38" i="5"/>
  <c r="AZ44" i="5"/>
  <c r="AZ2" i="5"/>
  <c r="AZ7" i="5"/>
  <c r="CM33" i="5"/>
  <c r="CM38" i="5"/>
  <c r="AZ6" i="5"/>
  <c r="AZ9" i="5"/>
  <c r="AZ11" i="5"/>
  <c r="AZ39" i="5"/>
  <c r="AZ41" i="5"/>
  <c r="AZ18" i="5"/>
  <c r="AZ25" i="5"/>
  <c r="AZ26" i="5"/>
  <c r="AZ42" i="5"/>
  <c r="AZ47" i="5"/>
  <c r="AZ58" i="5"/>
  <c r="AZ54" i="5"/>
  <c r="AZ91" i="5"/>
  <c r="AZ93" i="5"/>
  <c r="CM71" i="5"/>
  <c r="AZ73" i="5"/>
  <c r="AZ98" i="5"/>
  <c r="AZ57" i="5"/>
  <c r="AZ60" i="5"/>
  <c r="CM62" i="5"/>
  <c r="CN73" i="5"/>
  <c r="AZ74" i="5"/>
  <c r="AZ80" i="5"/>
  <c r="AZ81" i="5"/>
  <c r="AZ85" i="5"/>
  <c r="AZ89" i="5"/>
  <c r="AZ101" i="5"/>
  <c r="AZ55" i="5"/>
  <c r="AZ75" i="5"/>
  <c r="AZ77" i="5"/>
  <c r="CM63" i="5"/>
  <c r="CM74" i="5"/>
  <c r="AZ82" i="5"/>
  <c r="CM91" i="5"/>
  <c r="AZ97" i="5"/>
  <c r="AZ59" i="5"/>
  <c r="AZ66" i="5"/>
  <c r="AZ84" i="5"/>
  <c r="CM84" i="5"/>
  <c r="AZ87" i="5"/>
  <c r="AZ123" i="5"/>
  <c r="AZ56" i="5"/>
  <c r="AZ65" i="5"/>
  <c r="AZ67" i="5"/>
  <c r="AZ69" i="5"/>
  <c r="CN74" i="5"/>
  <c r="AZ79" i="5"/>
  <c r="AZ88" i="5"/>
  <c r="CN80" i="5"/>
  <c r="AZ94" i="5"/>
  <c r="CN99" i="5"/>
  <c r="AZ130" i="5"/>
  <c r="AZ133" i="5"/>
  <c r="AZ145" i="5"/>
  <c r="CN94" i="5"/>
  <c r="AZ102" i="5"/>
  <c r="AZ127" i="5"/>
  <c r="AZ129" i="5"/>
  <c r="AZ113" i="5"/>
  <c r="AZ125" i="5"/>
  <c r="AZ140" i="5"/>
  <c r="AZ142" i="5"/>
  <c r="AZ90" i="5"/>
  <c r="AZ99" i="5"/>
  <c r="AZ105" i="5"/>
  <c r="AZ106" i="5"/>
  <c r="AZ116" i="5"/>
  <c r="AZ117" i="5"/>
  <c r="CM121" i="5"/>
  <c r="AZ139" i="5"/>
  <c r="AZ144" i="5"/>
  <c r="AZ173" i="5"/>
  <c r="CN89" i="5"/>
  <c r="AZ120" i="5"/>
  <c r="AZ134" i="5"/>
  <c r="AZ151" i="5"/>
  <c r="AZ121" i="5"/>
  <c r="AZ132" i="5"/>
  <c r="AZ135" i="5"/>
  <c r="AZ136" i="5"/>
  <c r="AZ138" i="5"/>
  <c r="AZ112" i="5"/>
  <c r="AZ114" i="5"/>
  <c r="CM127" i="5"/>
  <c r="AZ137" i="5"/>
  <c r="AZ143" i="5"/>
  <c r="AZ141" i="5"/>
  <c r="AZ153" i="5"/>
  <c r="AZ159" i="5"/>
  <c r="AZ167" i="5"/>
  <c r="AZ168" i="5"/>
  <c r="AZ171" i="5"/>
  <c r="AZ157" i="5"/>
  <c r="AZ160" i="5"/>
  <c r="AZ146" i="5"/>
  <c r="AZ147" i="5"/>
  <c r="AZ177" i="5"/>
  <c r="AZ150" i="5"/>
  <c r="AZ152" i="5"/>
  <c r="AZ155" i="5"/>
  <c r="AZ180" i="5"/>
  <c r="AZ184" i="5"/>
  <c r="AZ186" i="5"/>
  <c r="AZ161" i="5"/>
  <c r="AZ189" i="5"/>
  <c r="AZ190" i="5"/>
  <c r="AZ193" i="5"/>
  <c r="AZ148" i="5"/>
  <c r="AZ162" i="5"/>
  <c r="AZ175" i="5"/>
  <c r="AZ185" i="5"/>
  <c r="AZ187" i="5"/>
  <c r="AZ202" i="5"/>
  <c r="AZ207" i="5"/>
  <c r="AZ174" i="5"/>
  <c r="AZ196" i="5"/>
  <c r="AZ209" i="5"/>
  <c r="AZ172" i="5"/>
  <c r="AZ191" i="5"/>
  <c r="AZ194" i="5"/>
  <c r="AZ211" i="5"/>
  <c r="AZ170" i="5"/>
  <c r="AZ199" i="5"/>
  <c r="AZ208" i="5"/>
  <c r="AZ212" i="5"/>
  <c r="AZ176" i="5"/>
  <c r="AZ178" i="5"/>
  <c r="AZ200" i="5"/>
  <c r="AZ179" i="5"/>
  <c r="AZ182" i="5"/>
  <c r="AZ188" i="5"/>
  <c r="CM195" i="5"/>
  <c r="AZ198" i="5"/>
  <c r="AZ205" i="5"/>
  <c r="B18" i="3" l="1"/>
  <c r="BZ21" i="2"/>
  <c r="CA21" i="2" s="1"/>
  <c r="BZ18" i="2"/>
  <c r="CA18" i="2" s="1"/>
  <c r="BZ4" i="2"/>
  <c r="CA4" i="2" s="1"/>
  <c r="BZ188" i="2"/>
  <c r="CA188" i="2" s="1"/>
  <c r="BU63" i="2"/>
  <c r="BV63" i="2" s="1"/>
  <c r="BU62" i="2"/>
  <c r="BV62" i="2" s="1"/>
  <c r="BU61" i="2"/>
  <c r="BV61" i="2" s="1"/>
  <c r="BU59" i="2"/>
  <c r="BV59" i="2" s="1"/>
  <c r="BU202" i="2"/>
  <c r="BV202" i="2" s="1"/>
  <c r="BU58" i="2"/>
  <c r="BV58" i="2" s="1"/>
  <c r="BU188" i="2"/>
  <c r="BV188" i="2" s="1"/>
  <c r="BU21" i="2"/>
  <c r="BV21" i="2" s="1"/>
  <c r="BU55" i="2"/>
  <c r="BV55" i="2" s="1"/>
  <c r="BU54" i="2"/>
  <c r="BV54" i="2" s="1"/>
  <c r="BU50" i="2"/>
  <c r="BV50" i="2" s="1"/>
  <c r="BU49" i="2"/>
  <c r="BV49" i="2" s="1"/>
  <c r="BU204" i="2"/>
  <c r="BV204" i="2" s="1"/>
  <c r="BU47" i="2"/>
  <c r="BV47" i="2" s="1"/>
  <c r="BU45" i="2"/>
  <c r="BV45" i="2" s="1"/>
  <c r="BU44" i="2"/>
  <c r="BV44" i="2" s="1"/>
  <c r="BU43" i="2"/>
  <c r="BV43" i="2" s="1"/>
  <c r="BU38" i="2"/>
  <c r="BV38" i="2" s="1"/>
  <c r="BU37" i="2"/>
  <c r="BV37" i="2" s="1"/>
  <c r="BU36" i="2"/>
  <c r="BV36" i="2" s="1"/>
  <c r="BU34" i="2"/>
  <c r="BV34" i="2" s="1"/>
  <c r="BU33" i="2"/>
  <c r="BV33" i="2" s="1"/>
  <c r="BU32" i="2"/>
  <c r="BV32" i="2" s="1"/>
  <c r="BU31" i="2"/>
  <c r="BV31" i="2" s="1"/>
  <c r="BU29" i="2"/>
  <c r="BV29" i="2" s="1"/>
  <c r="BU27" i="2"/>
  <c r="BV27" i="2" s="1"/>
  <c r="BU4" i="2"/>
  <c r="BV4" i="2" s="1"/>
  <c r="BU25" i="2"/>
  <c r="BV25" i="2" s="1"/>
  <c r="BU18" i="2"/>
  <c r="BV18" i="2" s="1"/>
  <c r="BU24" i="2"/>
  <c r="BV24" i="2" s="1"/>
  <c r="BU23" i="2"/>
  <c r="BV23" i="2" s="1"/>
  <c r="BU22" i="2"/>
  <c r="BV22" i="2" s="1"/>
  <c r="BP80" i="2"/>
  <c r="BQ80" i="2" s="1"/>
  <c r="BP74" i="2"/>
  <c r="BQ74" i="2" s="1"/>
  <c r="BP24" i="2"/>
  <c r="BQ24" i="2" s="1"/>
  <c r="BP73" i="2"/>
  <c r="BQ73" i="2" s="1"/>
  <c r="BP21" i="2"/>
  <c r="BQ21" i="2" s="1"/>
  <c r="BP55" i="2"/>
  <c r="BQ55" i="2" s="1"/>
  <c r="BP54" i="2"/>
  <c r="BQ54" i="2" s="1"/>
  <c r="BP50" i="2"/>
  <c r="BQ50" i="2" s="1"/>
  <c r="BP49" i="2"/>
  <c r="BQ49" i="2" s="1"/>
  <c r="BP23" i="2"/>
  <c r="BQ23" i="2" s="1"/>
  <c r="BP72" i="2"/>
  <c r="BQ72" i="2" s="1"/>
  <c r="BP63" i="2"/>
  <c r="BQ63" i="2" s="1"/>
  <c r="BP18" i="2"/>
  <c r="BQ18" i="2" s="1"/>
  <c r="BP191" i="2"/>
  <c r="BQ191" i="2" s="1"/>
  <c r="BP32" i="2"/>
  <c r="BQ32" i="2" s="1"/>
  <c r="BP31" i="2"/>
  <c r="BQ31" i="2" s="1"/>
  <c r="BP71" i="2"/>
  <c r="BQ71" i="2" s="1"/>
  <c r="BP70" i="2"/>
  <c r="BQ70" i="2" s="1"/>
  <c r="BP29" i="2"/>
  <c r="BQ29" i="2" s="1"/>
  <c r="BP27" i="2"/>
  <c r="BQ27" i="2" s="1"/>
  <c r="BP69" i="2"/>
  <c r="BQ69" i="2" s="1"/>
  <c r="BP4" i="2"/>
  <c r="BQ4" i="2" s="1"/>
  <c r="BP62" i="2"/>
  <c r="BQ62" i="2" s="1"/>
  <c r="BP61" i="2"/>
  <c r="BQ61" i="2" s="1"/>
  <c r="BP59" i="2"/>
  <c r="BQ59" i="2" s="1"/>
  <c r="BP188" i="2"/>
  <c r="BQ188" i="2" s="1"/>
  <c r="BP22" i="2"/>
  <c r="BQ22" i="2" s="1"/>
  <c r="BP204" i="2"/>
  <c r="BQ204" i="2" s="1"/>
  <c r="BP47" i="2"/>
  <c r="BQ47" i="2" s="1"/>
  <c r="BP45" i="2"/>
  <c r="BQ45" i="2" s="1"/>
  <c r="BP44" i="2"/>
  <c r="BQ44" i="2" s="1"/>
  <c r="BP43" i="2"/>
  <c r="BQ43" i="2" s="1"/>
  <c r="BP38" i="2"/>
  <c r="BQ38" i="2" s="1"/>
  <c r="BP37" i="2"/>
  <c r="BQ37" i="2" s="1"/>
  <c r="BP36" i="2"/>
  <c r="BQ36" i="2" s="1"/>
  <c r="BP34" i="2"/>
  <c r="BQ34" i="2" s="1"/>
  <c r="BP33" i="2"/>
  <c r="BQ33" i="2" s="1"/>
  <c r="BP202" i="2"/>
  <c r="BQ202" i="2" s="1"/>
  <c r="BP25" i="2"/>
  <c r="BQ25" i="2" s="1"/>
  <c r="BP58" i="2"/>
  <c r="BQ58" i="2" s="1"/>
  <c r="BP64" i="2"/>
  <c r="BQ64" i="2" s="1"/>
  <c r="BK130" i="2"/>
  <c r="BL130" i="2" s="1"/>
  <c r="BK204" i="2"/>
  <c r="BL204" i="2" s="1"/>
  <c r="BK47" i="2"/>
  <c r="BL47" i="2" s="1"/>
  <c r="BK23" i="2"/>
  <c r="BL23" i="2" s="1"/>
  <c r="BK128" i="2"/>
  <c r="BL128" i="2" s="1"/>
  <c r="BK72" i="2"/>
  <c r="BL72" i="2" s="1"/>
  <c r="BK45" i="2"/>
  <c r="BL45" i="2" s="1"/>
  <c r="BK44" i="2"/>
  <c r="BL44" i="2" s="1"/>
  <c r="BK80" i="2"/>
  <c r="BL80" i="2" s="1"/>
  <c r="BK127" i="2"/>
  <c r="BL127" i="2" s="1"/>
  <c r="BK43" i="2"/>
  <c r="BL43" i="2" s="1"/>
  <c r="BK38" i="2"/>
  <c r="BL38" i="2" s="1"/>
  <c r="BK37" i="2"/>
  <c r="BL37" i="2" s="1"/>
  <c r="BK36" i="2"/>
  <c r="BL36" i="2" s="1"/>
  <c r="BK34" i="2"/>
  <c r="BL34" i="2" s="1"/>
  <c r="BK33" i="2"/>
  <c r="BL33" i="2" s="1"/>
  <c r="BK202" i="2"/>
  <c r="BL202" i="2" s="1"/>
  <c r="BK62" i="2"/>
  <c r="BL62" i="2" s="1"/>
  <c r="BK25" i="2"/>
  <c r="BL25" i="2" s="1"/>
  <c r="BK61" i="2"/>
  <c r="BL61" i="2" s="1"/>
  <c r="BK59" i="2"/>
  <c r="BL59" i="2" s="1"/>
  <c r="BK58" i="2"/>
  <c r="BL58" i="2" s="1"/>
  <c r="BK24" i="2"/>
  <c r="BL24" i="2" s="1"/>
  <c r="BK124" i="2"/>
  <c r="BL124" i="2" s="1"/>
  <c r="BK73" i="2"/>
  <c r="BL73" i="2" s="1"/>
  <c r="BK123" i="2"/>
  <c r="BL123" i="2" s="1"/>
  <c r="BK64" i="2"/>
  <c r="BL64" i="2" s="1"/>
  <c r="BK22" i="2"/>
  <c r="BL22" i="2" s="1"/>
  <c r="BK195" i="2"/>
  <c r="BL195" i="2" s="1"/>
  <c r="BK121" i="2"/>
  <c r="BL121" i="2" s="1"/>
  <c r="BK119" i="2"/>
  <c r="BL119" i="2" s="1"/>
  <c r="BK63" i="2"/>
  <c r="BL63" i="2" s="1"/>
  <c r="BK118" i="2"/>
  <c r="BL118" i="2" s="1"/>
  <c r="BK111" i="2"/>
  <c r="BL111" i="2" s="1"/>
  <c r="BK109" i="2"/>
  <c r="BL109" i="2" s="1"/>
  <c r="BK5" i="2"/>
  <c r="BL5" i="2" s="1"/>
  <c r="BK107" i="2"/>
  <c r="BL107" i="2" s="1"/>
  <c r="BK101" i="2"/>
  <c r="BL101" i="2" s="1"/>
  <c r="BK74" i="2"/>
  <c r="BL74" i="2" s="1"/>
  <c r="BK10" i="2"/>
  <c r="BL10" i="2" s="1"/>
  <c r="BK99" i="2"/>
  <c r="BL99" i="2" s="1"/>
  <c r="BK18" i="2"/>
  <c r="BL18" i="2" s="1"/>
  <c r="BK188" i="2"/>
  <c r="BL188" i="2" s="1"/>
  <c r="BK191" i="2"/>
  <c r="BL191" i="2" s="1"/>
  <c r="BK98" i="2"/>
  <c r="BL98" i="2" s="1"/>
  <c r="BK21" i="2"/>
  <c r="BL21" i="2" s="1"/>
  <c r="BK55" i="2"/>
  <c r="BL55" i="2" s="1"/>
  <c r="BK32" i="2"/>
  <c r="BL32" i="2" s="1"/>
  <c r="BK97" i="2"/>
  <c r="BL97" i="2" s="1"/>
  <c r="BK94" i="2"/>
  <c r="BL94" i="2" s="1"/>
  <c r="BK93" i="2"/>
  <c r="BL93" i="2" s="1"/>
  <c r="BK91" i="2"/>
  <c r="BL91" i="2" s="1"/>
  <c r="BK31" i="2"/>
  <c r="BL31" i="2" s="1"/>
  <c r="BK71" i="2"/>
  <c r="BL71" i="2" s="1"/>
  <c r="BK89" i="2"/>
  <c r="BL89" i="2" s="1"/>
  <c r="BK86" i="2"/>
  <c r="BL86" i="2" s="1"/>
  <c r="BK70" i="2"/>
  <c r="BL70" i="2" s="1"/>
  <c r="BK85" i="2"/>
  <c r="BL85" i="2" s="1"/>
  <c r="BK84" i="2"/>
  <c r="BL84" i="2" s="1"/>
  <c r="BK83" i="2"/>
  <c r="BL83" i="2" s="1"/>
  <c r="BK29" i="2"/>
  <c r="BL29" i="2" s="1"/>
  <c r="BK54" i="2"/>
  <c r="BL54" i="2" s="1"/>
  <c r="BK27" i="2"/>
  <c r="BL27" i="2" s="1"/>
  <c r="BK50" i="2"/>
  <c r="BL50" i="2" s="1"/>
  <c r="BK69" i="2"/>
  <c r="BL69" i="2" s="1"/>
  <c r="BK49" i="2"/>
  <c r="BL49" i="2" s="1"/>
  <c r="BK4" i="2"/>
  <c r="BL4" i="2" s="1"/>
  <c r="BK82" i="2"/>
  <c r="BL82" i="2" s="1"/>
  <c r="BK81" i="2"/>
  <c r="BL81" i="2" s="1"/>
  <c r="BK3" i="2"/>
  <c r="BL3" i="2" s="1"/>
  <c r="BF204" i="2"/>
  <c r="BG204" i="2" s="1"/>
  <c r="BF202" i="2"/>
  <c r="BG202" i="2" s="1"/>
  <c r="BF188" i="2"/>
  <c r="BG188" i="2" s="1"/>
  <c r="BF191" i="2"/>
  <c r="BG191" i="2" s="1"/>
  <c r="BF195" i="2"/>
  <c r="BG195" i="2" s="1"/>
  <c r="CB195" i="2" s="1"/>
  <c r="BF121" i="2"/>
  <c r="BG121" i="2" s="1"/>
  <c r="BF187" i="2"/>
  <c r="BG187" i="2" s="1"/>
  <c r="CB187" i="2" s="1"/>
  <c r="BF62" i="2"/>
  <c r="BG62" i="2" s="1"/>
  <c r="BF119" i="2"/>
  <c r="BG119" i="2" s="1"/>
  <c r="CB119" i="2" s="1"/>
  <c r="BF47" i="2"/>
  <c r="BG47" i="2" s="1"/>
  <c r="CB47" i="2" s="1"/>
  <c r="BF25" i="2"/>
  <c r="BG25" i="2" s="1"/>
  <c r="BF99" i="2"/>
  <c r="BG99" i="2" s="1"/>
  <c r="BF23" i="2"/>
  <c r="BG23" i="2" s="1"/>
  <c r="BF61" i="2"/>
  <c r="BG61" i="2" s="1"/>
  <c r="BF172" i="2"/>
  <c r="BG172" i="2" s="1"/>
  <c r="CB172" i="2" s="1"/>
  <c r="BF63" i="2"/>
  <c r="BG63" i="2" s="1"/>
  <c r="BF59" i="2"/>
  <c r="BG59" i="2" s="1"/>
  <c r="BF98" i="2"/>
  <c r="BG98" i="2" s="1"/>
  <c r="CB98" i="2" s="1"/>
  <c r="BF171" i="2"/>
  <c r="BG171" i="2" s="1"/>
  <c r="CB171" i="2" s="1"/>
  <c r="BF82" i="2"/>
  <c r="BG82" i="2" s="1"/>
  <c r="BF21" i="2"/>
  <c r="BG21" i="2" s="1"/>
  <c r="BF128" i="2"/>
  <c r="BG128" i="2" s="1"/>
  <c r="CB128" i="2" s="1"/>
  <c r="BF72" i="2"/>
  <c r="BG72" i="2" s="1"/>
  <c r="BF45" i="2"/>
  <c r="BG45" i="2" s="1"/>
  <c r="CB45" i="2" s="1"/>
  <c r="BF55" i="2"/>
  <c r="BG55" i="2" s="1"/>
  <c r="BF166" i="2"/>
  <c r="BG166" i="2" s="1"/>
  <c r="CB166" i="2" s="1"/>
  <c r="BF32" i="2"/>
  <c r="BG32" i="2" s="1"/>
  <c r="BF165" i="2"/>
  <c r="BG165" i="2" s="1"/>
  <c r="CB165" i="2" s="1"/>
  <c r="BF162" i="2"/>
  <c r="BG162" i="2" s="1"/>
  <c r="CB162" i="2" s="1"/>
  <c r="BF97" i="2"/>
  <c r="BG97" i="2" s="1"/>
  <c r="BF94" i="2"/>
  <c r="BG94" i="2" s="1"/>
  <c r="BF93" i="2"/>
  <c r="BG93" i="2" s="1"/>
  <c r="CB93" i="2" s="1"/>
  <c r="BF91" i="2"/>
  <c r="BG91" i="2" s="1"/>
  <c r="BF118" i="2"/>
  <c r="BG118" i="2" s="1"/>
  <c r="BF161" i="2"/>
  <c r="BG161" i="2" s="1"/>
  <c r="CB161" i="2" s="1"/>
  <c r="BF160" i="2"/>
  <c r="BG160" i="2" s="1"/>
  <c r="CB160" i="2" s="1"/>
  <c r="BF155" i="2"/>
  <c r="BG155" i="2" s="1"/>
  <c r="CB155" i="2" s="1"/>
  <c r="BF31" i="2"/>
  <c r="BG31" i="2" s="1"/>
  <c r="BF154" i="2"/>
  <c r="BG154" i="2" s="1"/>
  <c r="CB154" i="2" s="1"/>
  <c r="BF153" i="2"/>
  <c r="BG153" i="2" s="1"/>
  <c r="CB153" i="2" s="1"/>
  <c r="BF152" i="2"/>
  <c r="BG152" i="2" s="1"/>
  <c r="CB152" i="2" s="1"/>
  <c r="BF130" i="2"/>
  <c r="BG130" i="2" s="1"/>
  <c r="BF58" i="2"/>
  <c r="BG58" i="2" s="1"/>
  <c r="BF71" i="2"/>
  <c r="BG71" i="2" s="1"/>
  <c r="BF111" i="2"/>
  <c r="BG111" i="2" s="1"/>
  <c r="BF151" i="2"/>
  <c r="BG151" i="2" s="1"/>
  <c r="CB151" i="2" s="1"/>
  <c r="BF150" i="2"/>
  <c r="BG150" i="2" s="1"/>
  <c r="CB150" i="2" s="1"/>
  <c r="BF149" i="2"/>
  <c r="BG149" i="2" s="1"/>
  <c r="CB149" i="2" s="1"/>
  <c r="BF44" i="2"/>
  <c r="BG44" i="2" s="1"/>
  <c r="BF89" i="2"/>
  <c r="BG89" i="2" s="1"/>
  <c r="BF81" i="2"/>
  <c r="BG81" i="2" s="1"/>
  <c r="CB81" i="2" s="1"/>
  <c r="BF80" i="2"/>
  <c r="BG80" i="2" s="1"/>
  <c r="BF145" i="2"/>
  <c r="BG145" i="2" s="1"/>
  <c r="CB145" i="2" s="1"/>
  <c r="BF142" i="2"/>
  <c r="BG142" i="2" s="1"/>
  <c r="CB142" i="2" s="1"/>
  <c r="BF86" i="2"/>
  <c r="BG86" i="2" s="1"/>
  <c r="BF127" i="2"/>
  <c r="BG127" i="2" s="1"/>
  <c r="BF109" i="2"/>
  <c r="BG109" i="2" s="1"/>
  <c r="CB109" i="2" s="1"/>
  <c r="BF70" i="2"/>
  <c r="BG70" i="2" s="1"/>
  <c r="BF43" i="2"/>
  <c r="BG43" i="2" s="1"/>
  <c r="BF141" i="2"/>
  <c r="BG141" i="2" s="1"/>
  <c r="CB141" i="2" s="1"/>
  <c r="BF24" i="2"/>
  <c r="BG24" i="2" s="1"/>
  <c r="BF124" i="2"/>
  <c r="BG124" i="2" s="1"/>
  <c r="CB124" i="2" s="1"/>
  <c r="BF38" i="2"/>
  <c r="BG38" i="2" s="1"/>
  <c r="BF85" i="2"/>
  <c r="BG85" i="2" s="1"/>
  <c r="BF73" i="2"/>
  <c r="BG73" i="2" s="1"/>
  <c r="BF37" i="2"/>
  <c r="BG37" i="2" s="1"/>
  <c r="BF137" i="2"/>
  <c r="BG137" i="2" s="1"/>
  <c r="CB137" i="2" s="1"/>
  <c r="BF107" i="2"/>
  <c r="BG107" i="2" s="1"/>
  <c r="CB107" i="2" s="1"/>
  <c r="BF101" i="2"/>
  <c r="BG101" i="2" s="1"/>
  <c r="BF136" i="2"/>
  <c r="BG136" i="2" s="1"/>
  <c r="CB136" i="2" s="1"/>
  <c r="BF84" i="2"/>
  <c r="BG84" i="2" s="1"/>
  <c r="CB84" i="2" s="1"/>
  <c r="BF83" i="2"/>
  <c r="BG83" i="2" s="1"/>
  <c r="BF134" i="2"/>
  <c r="BG134" i="2" s="1"/>
  <c r="CB134" i="2" s="1"/>
  <c r="BF36" i="2"/>
  <c r="BG36" i="2" s="1"/>
  <c r="BF123" i="2"/>
  <c r="BG123" i="2" s="1"/>
  <c r="BF64" i="2"/>
  <c r="BG64" i="2" s="1"/>
  <c r="BF132" i="2"/>
  <c r="BG132" i="2" s="1"/>
  <c r="CB132" i="2" s="1"/>
  <c r="BF74" i="2"/>
  <c r="BG74" i="2" s="1"/>
  <c r="BF22" i="2"/>
  <c r="BG22" i="2" s="1"/>
  <c r="BF29" i="2"/>
  <c r="BG29" i="2" s="1"/>
  <c r="BF54" i="2"/>
  <c r="BG54" i="2" s="1"/>
  <c r="BF27" i="2"/>
  <c r="BG27" i="2" s="1"/>
  <c r="BF131" i="2"/>
  <c r="BG131" i="2" s="1"/>
  <c r="CB131" i="2" s="1"/>
  <c r="BF50" i="2"/>
  <c r="BG50" i="2" s="1"/>
  <c r="BF69" i="2"/>
  <c r="BG69" i="2" s="1"/>
  <c r="BF18" i="2"/>
  <c r="BG18" i="2" s="1"/>
  <c r="BF34" i="2"/>
  <c r="BG34" i="2" s="1"/>
  <c r="BF33" i="2"/>
  <c r="BG33" i="2" s="1"/>
  <c r="BF49" i="2"/>
  <c r="BG49" i="2" s="1"/>
  <c r="BF16" i="2"/>
  <c r="BG16" i="2" s="1"/>
  <c r="CB16" i="2" s="1"/>
  <c r="BF10" i="2"/>
  <c r="BG10" i="2" s="1"/>
  <c r="BF11" i="2"/>
  <c r="BG11" i="2" s="1"/>
  <c r="CB11" i="2" s="1"/>
  <c r="BF5" i="2"/>
  <c r="BG5" i="2" s="1"/>
  <c r="BF4" i="2"/>
  <c r="BG4" i="2" s="1"/>
  <c r="BF7" i="2"/>
  <c r="BG7" i="2" s="1"/>
  <c r="CB7" i="2" s="1"/>
  <c r="BF3" i="2"/>
  <c r="BG3" i="2" s="1"/>
  <c r="CB3" i="2" s="1"/>
  <c r="AX212" i="2" a="1"/>
  <c r="AX212" i="2" s="1"/>
  <c r="AV212" i="2" a="1"/>
  <c r="AV212" i="2" s="1"/>
  <c r="AT212" i="2" a="1"/>
  <c r="AT212" i="2" s="1"/>
  <c r="AR212" i="2" a="1"/>
  <c r="AR212" i="2" s="1"/>
  <c r="AP212" i="2" a="1"/>
  <c r="AP212" i="2" s="1"/>
  <c r="AN212" i="2" a="1"/>
  <c r="AN212" i="2" s="1"/>
  <c r="AL212" i="2" a="1"/>
  <c r="AL212" i="2" s="1"/>
  <c r="AJ212" i="2" a="1"/>
  <c r="AJ212" i="2" s="1"/>
  <c r="AH212" i="2" a="1"/>
  <c r="AH212" i="2" s="1"/>
  <c r="AF212" i="2" a="1"/>
  <c r="AF212" i="2" s="1"/>
  <c r="AD212" i="2" a="1"/>
  <c r="AD212" i="2" s="1"/>
  <c r="AB212" i="2" a="1"/>
  <c r="AB212" i="2" s="1"/>
  <c r="Z212" i="2" a="1"/>
  <c r="Z212" i="2" s="1"/>
  <c r="X212" i="2" a="1"/>
  <c r="X212" i="2" s="1"/>
  <c r="V212" i="2" a="1"/>
  <c r="V212" i="2" s="1"/>
  <c r="T212" i="2" a="1"/>
  <c r="T212" i="2" s="1"/>
  <c r="AX211" i="2" a="1"/>
  <c r="AX211" i="2" s="1"/>
  <c r="AV211" i="2" a="1"/>
  <c r="AV211" i="2" s="1"/>
  <c r="AT211" i="2" a="1"/>
  <c r="AT211" i="2" s="1"/>
  <c r="AR211" i="2" a="1"/>
  <c r="AR211" i="2" s="1"/>
  <c r="AP211" i="2" a="1"/>
  <c r="AP211" i="2" s="1"/>
  <c r="AN211" i="2" a="1"/>
  <c r="AN211" i="2" s="1"/>
  <c r="AL211" i="2" a="1"/>
  <c r="AL211" i="2" s="1"/>
  <c r="AJ211" i="2" a="1"/>
  <c r="AJ211" i="2" s="1"/>
  <c r="AH211" i="2" a="1"/>
  <c r="AH211" i="2" s="1"/>
  <c r="AF211" i="2" a="1"/>
  <c r="AF211" i="2" s="1"/>
  <c r="AD211" i="2" a="1"/>
  <c r="AD211" i="2" s="1"/>
  <c r="AB211" i="2" a="1"/>
  <c r="AB211" i="2" s="1"/>
  <c r="Z211" i="2" a="1"/>
  <c r="Z211" i="2" s="1"/>
  <c r="X211" i="2" a="1"/>
  <c r="X211" i="2" s="1"/>
  <c r="V211" i="2" a="1"/>
  <c r="V211" i="2" s="1"/>
  <c r="T211" i="2" a="1"/>
  <c r="T211" i="2" s="1"/>
  <c r="AX210" i="2" a="1"/>
  <c r="AX210" i="2" s="1"/>
  <c r="AV210" i="2" a="1"/>
  <c r="AV210" i="2" s="1"/>
  <c r="AT210" i="2" a="1"/>
  <c r="AT210" i="2" s="1"/>
  <c r="AR210" i="2" a="1"/>
  <c r="AR210" i="2" s="1"/>
  <c r="AP210" i="2" a="1"/>
  <c r="AP210" i="2" s="1"/>
  <c r="AN210" i="2" a="1"/>
  <c r="AN210" i="2" s="1"/>
  <c r="AL210" i="2" a="1"/>
  <c r="AL210" i="2" s="1"/>
  <c r="AJ210" i="2" a="1"/>
  <c r="AJ210" i="2" s="1"/>
  <c r="AH210" i="2" a="1"/>
  <c r="AH210" i="2" s="1"/>
  <c r="AF210" i="2" a="1"/>
  <c r="AF210" i="2" s="1"/>
  <c r="AD210" i="2" a="1"/>
  <c r="AD210" i="2" s="1"/>
  <c r="AB210" i="2" a="1"/>
  <c r="AB210" i="2" s="1"/>
  <c r="Z210" i="2" a="1"/>
  <c r="Z210" i="2" s="1"/>
  <c r="X210" i="2" a="1"/>
  <c r="X210" i="2" s="1"/>
  <c r="V210" i="2" a="1"/>
  <c r="V210" i="2" s="1"/>
  <c r="T210" i="2" a="1"/>
  <c r="T210" i="2" s="1"/>
  <c r="BA209" i="2"/>
  <c r="AX209" i="2" a="1"/>
  <c r="AX209" i="2" s="1"/>
  <c r="AV209" i="2" a="1"/>
  <c r="AV209" i="2" s="1"/>
  <c r="AT209" i="2" a="1"/>
  <c r="AT209" i="2" s="1"/>
  <c r="AR209" i="2" a="1"/>
  <c r="AR209" i="2" s="1"/>
  <c r="AP209" i="2" a="1"/>
  <c r="AP209" i="2" s="1"/>
  <c r="AN209" i="2" a="1"/>
  <c r="AN209" i="2" s="1"/>
  <c r="AL209" i="2" a="1"/>
  <c r="AL209" i="2" s="1"/>
  <c r="AJ209" i="2" a="1"/>
  <c r="AJ209" i="2" s="1"/>
  <c r="AH209" i="2" a="1"/>
  <c r="AH209" i="2" s="1"/>
  <c r="AF209" i="2" a="1"/>
  <c r="AF209" i="2" s="1"/>
  <c r="AD209" i="2" a="1"/>
  <c r="AD209" i="2" s="1"/>
  <c r="AB209" i="2" a="1"/>
  <c r="AB209" i="2" s="1"/>
  <c r="Z209" i="2" a="1"/>
  <c r="Z209" i="2" s="1"/>
  <c r="X209" i="2" a="1"/>
  <c r="X209" i="2" s="1"/>
  <c r="V209" i="2" a="1"/>
  <c r="V209" i="2" s="1"/>
  <c r="T209" i="2" a="1"/>
  <c r="T209" i="2" s="1"/>
  <c r="BA208" i="2"/>
  <c r="AX208" i="2" a="1"/>
  <c r="AX208" i="2" s="1"/>
  <c r="AV208" i="2" a="1"/>
  <c r="AV208" i="2" s="1"/>
  <c r="AT208" i="2" a="1"/>
  <c r="AT208" i="2" s="1"/>
  <c r="AR208" i="2" a="1"/>
  <c r="AR208" i="2" s="1"/>
  <c r="AP208" i="2" a="1"/>
  <c r="AP208" i="2" s="1"/>
  <c r="AN208" i="2" a="1"/>
  <c r="AN208" i="2" s="1"/>
  <c r="AL208" i="2" a="1"/>
  <c r="AL208" i="2" s="1"/>
  <c r="AJ208" i="2" a="1"/>
  <c r="AJ208" i="2" s="1"/>
  <c r="AH208" i="2" a="1"/>
  <c r="AH208" i="2" s="1"/>
  <c r="AF208" i="2" a="1"/>
  <c r="AF208" i="2" s="1"/>
  <c r="AD208" i="2" a="1"/>
  <c r="AD208" i="2" s="1"/>
  <c r="AB208" i="2" a="1"/>
  <c r="AB208" i="2" s="1"/>
  <c r="Z208" i="2" a="1"/>
  <c r="Z208" i="2" s="1"/>
  <c r="X208" i="2" a="1"/>
  <c r="X208" i="2" s="1"/>
  <c r="V208" i="2" a="1"/>
  <c r="V208" i="2" s="1"/>
  <c r="T208" i="2" a="1"/>
  <c r="T208" i="2" s="1"/>
  <c r="AX207" i="2" a="1"/>
  <c r="AX207" i="2" s="1"/>
  <c r="AV207" i="2" a="1"/>
  <c r="AV207" i="2" s="1"/>
  <c r="AT207" i="2" a="1"/>
  <c r="AT207" i="2" s="1"/>
  <c r="AR207" i="2" a="1"/>
  <c r="AR207" i="2" s="1"/>
  <c r="AP207" i="2" a="1"/>
  <c r="AP207" i="2" s="1"/>
  <c r="AN207" i="2" a="1"/>
  <c r="AN207" i="2" s="1"/>
  <c r="AL207" i="2" a="1"/>
  <c r="AL207" i="2" s="1"/>
  <c r="AJ207" i="2" a="1"/>
  <c r="AJ207" i="2" s="1"/>
  <c r="AH207" i="2" a="1"/>
  <c r="AH207" i="2" s="1"/>
  <c r="AF207" i="2" a="1"/>
  <c r="AF207" i="2" s="1"/>
  <c r="AD207" i="2" a="1"/>
  <c r="AD207" i="2" s="1"/>
  <c r="AB207" i="2" a="1"/>
  <c r="AB207" i="2" s="1"/>
  <c r="Z207" i="2" a="1"/>
  <c r="Z207" i="2" s="1"/>
  <c r="X207" i="2" a="1"/>
  <c r="X207" i="2" s="1"/>
  <c r="V207" i="2" a="1"/>
  <c r="V207" i="2" s="1"/>
  <c r="T207" i="2" a="1"/>
  <c r="T207" i="2" s="1"/>
  <c r="BA206" i="2"/>
  <c r="AX206" i="2" a="1"/>
  <c r="AX206" i="2" s="1"/>
  <c r="AV206" i="2" a="1"/>
  <c r="AV206" i="2" s="1"/>
  <c r="AT206" i="2" a="1"/>
  <c r="AT206" i="2" s="1"/>
  <c r="AR206" i="2" a="1"/>
  <c r="AR206" i="2" s="1"/>
  <c r="AP206" i="2" a="1"/>
  <c r="AP206" i="2" s="1"/>
  <c r="AN206" i="2" a="1"/>
  <c r="AN206" i="2" s="1"/>
  <c r="AL206" i="2" a="1"/>
  <c r="AL206" i="2" s="1"/>
  <c r="AJ206" i="2" a="1"/>
  <c r="AJ206" i="2" s="1"/>
  <c r="AH206" i="2" a="1"/>
  <c r="AH206" i="2" s="1"/>
  <c r="AF206" i="2" a="1"/>
  <c r="AF206" i="2" s="1"/>
  <c r="AD206" i="2" a="1"/>
  <c r="AD206" i="2" s="1"/>
  <c r="AB206" i="2" a="1"/>
  <c r="AB206" i="2" s="1"/>
  <c r="Z206" i="2" a="1"/>
  <c r="Z206" i="2" s="1"/>
  <c r="X206" i="2" a="1"/>
  <c r="X206" i="2" s="1"/>
  <c r="V206" i="2" a="1"/>
  <c r="V206" i="2" s="1"/>
  <c r="T206" i="2" a="1"/>
  <c r="T206" i="2" s="1"/>
  <c r="AX205" i="2" a="1"/>
  <c r="AX205" i="2" s="1"/>
  <c r="AV205" i="2" a="1"/>
  <c r="AV205" i="2" s="1"/>
  <c r="AT205" i="2" a="1"/>
  <c r="AT205" i="2" s="1"/>
  <c r="AR205" i="2" a="1"/>
  <c r="AR205" i="2" s="1"/>
  <c r="AP205" i="2" a="1"/>
  <c r="AP205" i="2" s="1"/>
  <c r="AN205" i="2" a="1"/>
  <c r="AN205" i="2" s="1"/>
  <c r="AL205" i="2" a="1"/>
  <c r="AL205" i="2" s="1"/>
  <c r="AJ205" i="2" a="1"/>
  <c r="AJ205" i="2" s="1"/>
  <c r="AH205" i="2" a="1"/>
  <c r="AH205" i="2" s="1"/>
  <c r="AF205" i="2" a="1"/>
  <c r="AF205" i="2" s="1"/>
  <c r="AD205" i="2" a="1"/>
  <c r="AD205" i="2" s="1"/>
  <c r="AB205" i="2" a="1"/>
  <c r="AB205" i="2" s="1"/>
  <c r="Z205" i="2" a="1"/>
  <c r="Z205" i="2" s="1"/>
  <c r="X205" i="2" a="1"/>
  <c r="X205" i="2" s="1"/>
  <c r="V205" i="2" a="1"/>
  <c r="V205" i="2" s="1"/>
  <c r="T205" i="2" a="1"/>
  <c r="T205" i="2" s="1"/>
  <c r="BA121" i="2"/>
  <c r="AX121" i="2" a="1"/>
  <c r="AX121" i="2" s="1"/>
  <c r="AV121" i="2" a="1"/>
  <c r="AV121" i="2" s="1"/>
  <c r="AT121" i="2" a="1"/>
  <c r="AT121" i="2" s="1"/>
  <c r="AR121" i="2" a="1"/>
  <c r="AR121" i="2" s="1"/>
  <c r="AP121" i="2" a="1"/>
  <c r="AP121" i="2" s="1"/>
  <c r="AN121" i="2" a="1"/>
  <c r="AN121" i="2" s="1"/>
  <c r="AL121" i="2" a="1"/>
  <c r="AL121" i="2" s="1"/>
  <c r="AJ121" i="2" a="1"/>
  <c r="AJ121" i="2" s="1"/>
  <c r="AH121" i="2" a="1"/>
  <c r="AH121" i="2" s="1"/>
  <c r="AF121" i="2" a="1"/>
  <c r="AF121" i="2" s="1"/>
  <c r="AD121" i="2" a="1"/>
  <c r="AD121" i="2" s="1"/>
  <c r="AB121" i="2" a="1"/>
  <c r="AB121" i="2" s="1"/>
  <c r="Z121" i="2" a="1"/>
  <c r="Z121" i="2" s="1"/>
  <c r="X121" i="2" a="1"/>
  <c r="X121" i="2" s="1"/>
  <c r="V121" i="2" a="1"/>
  <c r="V121" i="2" s="1"/>
  <c r="T121" i="2" a="1"/>
  <c r="T121" i="2" s="1"/>
  <c r="AX203" i="2" a="1"/>
  <c r="AX203" i="2" s="1"/>
  <c r="AV203" i="2" a="1"/>
  <c r="AV203" i="2" s="1"/>
  <c r="AT203" i="2" a="1"/>
  <c r="AT203" i="2" s="1"/>
  <c r="AR203" i="2" a="1"/>
  <c r="AR203" i="2" s="1"/>
  <c r="AP203" i="2" a="1"/>
  <c r="AP203" i="2" s="1"/>
  <c r="AN203" i="2" a="1"/>
  <c r="AN203" i="2" s="1"/>
  <c r="AL203" i="2" a="1"/>
  <c r="AL203" i="2" s="1"/>
  <c r="AJ203" i="2" a="1"/>
  <c r="AJ203" i="2" s="1"/>
  <c r="AH203" i="2" a="1"/>
  <c r="AH203" i="2" s="1"/>
  <c r="AF203" i="2" a="1"/>
  <c r="AF203" i="2" s="1"/>
  <c r="AD203" i="2" a="1"/>
  <c r="AD203" i="2" s="1"/>
  <c r="AB203" i="2" a="1"/>
  <c r="AB203" i="2" s="1"/>
  <c r="Z203" i="2" a="1"/>
  <c r="Z203" i="2" s="1"/>
  <c r="X203" i="2" a="1"/>
  <c r="X203" i="2" s="1"/>
  <c r="V203" i="2" a="1"/>
  <c r="V203" i="2" s="1"/>
  <c r="T203" i="2" a="1"/>
  <c r="T203" i="2" s="1"/>
  <c r="BA188" i="2"/>
  <c r="AX188" i="2" a="1"/>
  <c r="AX188" i="2" s="1"/>
  <c r="AV188" i="2" a="1"/>
  <c r="AV188" i="2" s="1"/>
  <c r="AT188" i="2" a="1"/>
  <c r="AT188" i="2" s="1"/>
  <c r="AR188" i="2" a="1"/>
  <c r="AR188" i="2" s="1"/>
  <c r="AP188" i="2" a="1"/>
  <c r="AP188" i="2" s="1"/>
  <c r="AN188" i="2" a="1"/>
  <c r="AN188" i="2" s="1"/>
  <c r="AL188" i="2" a="1"/>
  <c r="AL188" i="2" s="1"/>
  <c r="AJ188" i="2" a="1"/>
  <c r="AJ188" i="2" s="1"/>
  <c r="AH188" i="2" a="1"/>
  <c r="AH188" i="2" s="1"/>
  <c r="AF188" i="2" a="1"/>
  <c r="AF188" i="2" s="1"/>
  <c r="AD188" i="2" a="1"/>
  <c r="AD188" i="2" s="1"/>
  <c r="AB188" i="2" a="1"/>
  <c r="AB188" i="2" s="1"/>
  <c r="Z188" i="2" a="1"/>
  <c r="Z188" i="2" s="1"/>
  <c r="X188" i="2" a="1"/>
  <c r="X188" i="2" s="1"/>
  <c r="V188" i="2" a="1"/>
  <c r="V188" i="2" s="1"/>
  <c r="T188" i="2" a="1"/>
  <c r="T188" i="2" s="1"/>
  <c r="AX201" i="2" a="1"/>
  <c r="AX201" i="2" s="1"/>
  <c r="AV201" i="2" a="1"/>
  <c r="AV201" i="2" s="1"/>
  <c r="AT201" i="2" a="1"/>
  <c r="AT201" i="2" s="1"/>
  <c r="AR201" i="2" a="1"/>
  <c r="AR201" i="2" s="1"/>
  <c r="AP201" i="2" a="1"/>
  <c r="AP201" i="2" s="1"/>
  <c r="AN201" i="2" a="1"/>
  <c r="AN201" i="2" s="1"/>
  <c r="AL201" i="2" a="1"/>
  <c r="AL201" i="2" s="1"/>
  <c r="AJ201" i="2" a="1"/>
  <c r="AJ201" i="2" s="1"/>
  <c r="AH201" i="2" a="1"/>
  <c r="AH201" i="2" s="1"/>
  <c r="AF201" i="2" a="1"/>
  <c r="AF201" i="2" s="1"/>
  <c r="AD201" i="2" a="1"/>
  <c r="AD201" i="2" s="1"/>
  <c r="AB201" i="2" a="1"/>
  <c r="AB201" i="2" s="1"/>
  <c r="Z201" i="2" a="1"/>
  <c r="Z201" i="2" s="1"/>
  <c r="X201" i="2" a="1"/>
  <c r="X201" i="2" s="1"/>
  <c r="V201" i="2" a="1"/>
  <c r="V201" i="2" s="1"/>
  <c r="T201" i="2" a="1"/>
  <c r="T201" i="2" s="1"/>
  <c r="AX200" i="2" a="1"/>
  <c r="AX200" i="2" s="1"/>
  <c r="AV200" i="2" a="1"/>
  <c r="AV200" i="2" s="1"/>
  <c r="AT200" i="2" a="1"/>
  <c r="AT200" i="2" s="1"/>
  <c r="AR200" i="2" a="1"/>
  <c r="AR200" i="2" s="1"/>
  <c r="AP200" i="2" a="1"/>
  <c r="AP200" i="2" s="1"/>
  <c r="AN200" i="2" a="1"/>
  <c r="AN200" i="2" s="1"/>
  <c r="AL200" i="2" a="1"/>
  <c r="AL200" i="2" s="1"/>
  <c r="AJ200" i="2" a="1"/>
  <c r="AJ200" i="2" s="1"/>
  <c r="AH200" i="2" a="1"/>
  <c r="AH200" i="2" s="1"/>
  <c r="AF200" i="2" a="1"/>
  <c r="AF200" i="2" s="1"/>
  <c r="AD200" i="2" a="1"/>
  <c r="AD200" i="2" s="1"/>
  <c r="AB200" i="2" a="1"/>
  <c r="AB200" i="2" s="1"/>
  <c r="Z200" i="2" a="1"/>
  <c r="Z200" i="2" s="1"/>
  <c r="X200" i="2" a="1"/>
  <c r="X200" i="2" s="1"/>
  <c r="V200" i="2" a="1"/>
  <c r="V200" i="2" s="1"/>
  <c r="T200" i="2" a="1"/>
  <c r="T200" i="2" s="1"/>
  <c r="BA199" i="2"/>
  <c r="AX199" i="2" a="1"/>
  <c r="AX199" i="2" s="1"/>
  <c r="AV199" i="2" a="1"/>
  <c r="AV199" i="2" s="1"/>
  <c r="AT199" i="2" a="1"/>
  <c r="AT199" i="2" s="1"/>
  <c r="AR199" i="2" a="1"/>
  <c r="AR199" i="2" s="1"/>
  <c r="AP199" i="2" a="1"/>
  <c r="AP199" i="2" s="1"/>
  <c r="AN199" i="2" a="1"/>
  <c r="AN199" i="2" s="1"/>
  <c r="AL199" i="2" a="1"/>
  <c r="AL199" i="2" s="1"/>
  <c r="AJ199" i="2" a="1"/>
  <c r="AJ199" i="2" s="1"/>
  <c r="AH199" i="2" a="1"/>
  <c r="AH199" i="2" s="1"/>
  <c r="AF199" i="2" a="1"/>
  <c r="AF199" i="2" s="1"/>
  <c r="AD199" i="2" a="1"/>
  <c r="AD199" i="2" s="1"/>
  <c r="AB199" i="2" a="1"/>
  <c r="AB199" i="2" s="1"/>
  <c r="Z199" i="2" a="1"/>
  <c r="Z199" i="2" s="1"/>
  <c r="X199" i="2" a="1"/>
  <c r="X199" i="2" s="1"/>
  <c r="V199" i="2" a="1"/>
  <c r="V199" i="2" s="1"/>
  <c r="T199" i="2" a="1"/>
  <c r="T199" i="2" s="1"/>
  <c r="AX198" i="2" a="1"/>
  <c r="AX198" i="2" s="1"/>
  <c r="AV198" i="2" a="1"/>
  <c r="AV198" i="2" s="1"/>
  <c r="AT198" i="2" a="1"/>
  <c r="AT198" i="2" s="1"/>
  <c r="AR198" i="2" a="1"/>
  <c r="AR198" i="2" s="1"/>
  <c r="AP198" i="2" a="1"/>
  <c r="AP198" i="2" s="1"/>
  <c r="AN198" i="2" a="1"/>
  <c r="AN198" i="2" s="1"/>
  <c r="AL198" i="2" a="1"/>
  <c r="AL198" i="2" s="1"/>
  <c r="AJ198" i="2" a="1"/>
  <c r="AJ198" i="2" s="1"/>
  <c r="AH198" i="2" a="1"/>
  <c r="AH198" i="2" s="1"/>
  <c r="AF198" i="2" a="1"/>
  <c r="AF198" i="2" s="1"/>
  <c r="AD198" i="2" a="1"/>
  <c r="AD198" i="2" s="1"/>
  <c r="AB198" i="2" a="1"/>
  <c r="AB198" i="2" s="1"/>
  <c r="Z198" i="2" a="1"/>
  <c r="Z198" i="2" s="1"/>
  <c r="X198" i="2" a="1"/>
  <c r="X198" i="2" s="1"/>
  <c r="V198" i="2" a="1"/>
  <c r="V198" i="2" s="1"/>
  <c r="T198" i="2" a="1"/>
  <c r="T198" i="2" s="1"/>
  <c r="AX197" i="2" a="1"/>
  <c r="AX197" i="2" s="1"/>
  <c r="AV197" i="2" a="1"/>
  <c r="AV197" i="2" s="1"/>
  <c r="AT197" i="2" a="1"/>
  <c r="AT197" i="2" s="1"/>
  <c r="AR197" i="2" a="1"/>
  <c r="AR197" i="2" s="1"/>
  <c r="AP197" i="2" a="1"/>
  <c r="AP197" i="2" s="1"/>
  <c r="AN197" i="2" a="1"/>
  <c r="AN197" i="2" s="1"/>
  <c r="AL197" i="2" a="1"/>
  <c r="AL197" i="2" s="1"/>
  <c r="AJ197" i="2" a="1"/>
  <c r="AJ197" i="2" s="1"/>
  <c r="AH197" i="2" a="1"/>
  <c r="AH197" i="2" s="1"/>
  <c r="AF197" i="2" a="1"/>
  <c r="AF197" i="2" s="1"/>
  <c r="AD197" i="2" a="1"/>
  <c r="AD197" i="2" s="1"/>
  <c r="AB197" i="2" a="1"/>
  <c r="AB197" i="2" s="1"/>
  <c r="Z197" i="2" a="1"/>
  <c r="Z197" i="2" s="1"/>
  <c r="X197" i="2" a="1"/>
  <c r="X197" i="2" s="1"/>
  <c r="V197" i="2" a="1"/>
  <c r="V197" i="2" s="1"/>
  <c r="T197" i="2" a="1"/>
  <c r="T197" i="2" s="1"/>
  <c r="AX196" i="2" a="1"/>
  <c r="AX196" i="2" s="1"/>
  <c r="AV196" i="2" a="1"/>
  <c r="AV196" i="2" s="1"/>
  <c r="AT196" i="2" a="1"/>
  <c r="AT196" i="2" s="1"/>
  <c r="AR196" i="2" a="1"/>
  <c r="AR196" i="2" s="1"/>
  <c r="AP196" i="2" a="1"/>
  <c r="AP196" i="2" s="1"/>
  <c r="AN196" i="2" a="1"/>
  <c r="AN196" i="2" s="1"/>
  <c r="AL196" i="2" a="1"/>
  <c r="AL196" i="2" s="1"/>
  <c r="AJ196" i="2" a="1"/>
  <c r="AJ196" i="2" s="1"/>
  <c r="AH196" i="2" a="1"/>
  <c r="AH196" i="2" s="1"/>
  <c r="AF196" i="2" a="1"/>
  <c r="AF196" i="2" s="1"/>
  <c r="AD196" i="2" a="1"/>
  <c r="AD196" i="2" s="1"/>
  <c r="AB196" i="2" a="1"/>
  <c r="AB196" i="2" s="1"/>
  <c r="Z196" i="2" a="1"/>
  <c r="Z196" i="2" s="1"/>
  <c r="X196" i="2" a="1"/>
  <c r="X196" i="2" s="1"/>
  <c r="V196" i="2" a="1"/>
  <c r="V196" i="2" s="1"/>
  <c r="T196" i="2" a="1"/>
  <c r="T196" i="2" s="1"/>
  <c r="BA191" i="2"/>
  <c r="AX191" i="2" a="1"/>
  <c r="AX191" i="2" s="1"/>
  <c r="AV191" i="2" a="1"/>
  <c r="AV191" i="2" s="1"/>
  <c r="AT191" i="2" a="1"/>
  <c r="AT191" i="2" s="1"/>
  <c r="AR191" i="2" a="1"/>
  <c r="AR191" i="2" s="1"/>
  <c r="AP191" i="2" a="1"/>
  <c r="AP191" i="2" s="1"/>
  <c r="AN191" i="2" a="1"/>
  <c r="AN191" i="2" s="1"/>
  <c r="AL191" i="2" a="1"/>
  <c r="AL191" i="2" s="1"/>
  <c r="AJ191" i="2" a="1"/>
  <c r="AJ191" i="2" s="1"/>
  <c r="AH191" i="2" a="1"/>
  <c r="AH191" i="2" s="1"/>
  <c r="AF191" i="2" a="1"/>
  <c r="AF191" i="2" s="1"/>
  <c r="AD191" i="2" a="1"/>
  <c r="AD191" i="2" s="1"/>
  <c r="AB191" i="2" a="1"/>
  <c r="AB191" i="2" s="1"/>
  <c r="Z191" i="2" a="1"/>
  <c r="Z191" i="2" s="1"/>
  <c r="X191" i="2" a="1"/>
  <c r="X191" i="2" s="1"/>
  <c r="V191" i="2" a="1"/>
  <c r="V191" i="2" s="1"/>
  <c r="T191" i="2" a="1"/>
  <c r="T191" i="2" s="1"/>
  <c r="AX194" i="2" a="1"/>
  <c r="AX194" i="2" s="1"/>
  <c r="AV194" i="2" a="1"/>
  <c r="AV194" i="2" s="1"/>
  <c r="AT194" i="2" a="1"/>
  <c r="AT194" i="2" s="1"/>
  <c r="AR194" i="2" a="1"/>
  <c r="AR194" i="2" s="1"/>
  <c r="AP194" i="2" a="1"/>
  <c r="AP194" i="2" s="1"/>
  <c r="AN194" i="2" a="1"/>
  <c r="AN194" i="2" s="1"/>
  <c r="AL194" i="2" a="1"/>
  <c r="AL194" i="2" s="1"/>
  <c r="AJ194" i="2" a="1"/>
  <c r="AJ194" i="2" s="1"/>
  <c r="AH194" i="2" a="1"/>
  <c r="AH194" i="2" s="1"/>
  <c r="AF194" i="2" a="1"/>
  <c r="AF194" i="2" s="1"/>
  <c r="AD194" i="2" a="1"/>
  <c r="AD194" i="2" s="1"/>
  <c r="AB194" i="2" a="1"/>
  <c r="AB194" i="2" s="1"/>
  <c r="Z194" i="2" a="1"/>
  <c r="Z194" i="2" s="1"/>
  <c r="X194" i="2" a="1"/>
  <c r="X194" i="2" s="1"/>
  <c r="V194" i="2" a="1"/>
  <c r="V194" i="2" s="1"/>
  <c r="T194" i="2" a="1"/>
  <c r="T194" i="2" s="1"/>
  <c r="AX193" i="2" a="1"/>
  <c r="AX193" i="2" s="1"/>
  <c r="AV193" i="2" a="1"/>
  <c r="AV193" i="2" s="1"/>
  <c r="AT193" i="2" a="1"/>
  <c r="AT193" i="2" s="1"/>
  <c r="AR193" i="2" a="1"/>
  <c r="AR193" i="2" s="1"/>
  <c r="AP193" i="2" a="1"/>
  <c r="AP193" i="2" s="1"/>
  <c r="AN193" i="2" a="1"/>
  <c r="AN193" i="2" s="1"/>
  <c r="AL193" i="2" a="1"/>
  <c r="AL193" i="2" s="1"/>
  <c r="AJ193" i="2" a="1"/>
  <c r="AJ193" i="2" s="1"/>
  <c r="AH193" i="2" a="1"/>
  <c r="AH193" i="2" s="1"/>
  <c r="AF193" i="2" a="1"/>
  <c r="AF193" i="2" s="1"/>
  <c r="AD193" i="2" a="1"/>
  <c r="AD193" i="2" s="1"/>
  <c r="AB193" i="2" a="1"/>
  <c r="AB193" i="2" s="1"/>
  <c r="Z193" i="2" a="1"/>
  <c r="Z193" i="2" s="1"/>
  <c r="X193" i="2" a="1"/>
  <c r="X193" i="2" s="1"/>
  <c r="V193" i="2" a="1"/>
  <c r="V193" i="2" s="1"/>
  <c r="T193" i="2" a="1"/>
  <c r="T193" i="2" s="1"/>
  <c r="AX192" i="2" a="1"/>
  <c r="AX192" i="2" s="1"/>
  <c r="AV192" i="2" a="1"/>
  <c r="AV192" i="2" s="1"/>
  <c r="AT192" i="2" a="1"/>
  <c r="AT192" i="2" s="1"/>
  <c r="AR192" i="2" a="1"/>
  <c r="AR192" i="2" s="1"/>
  <c r="AP192" i="2" a="1"/>
  <c r="AP192" i="2" s="1"/>
  <c r="AN192" i="2" a="1"/>
  <c r="AN192" i="2" s="1"/>
  <c r="AL192" i="2" a="1"/>
  <c r="AL192" i="2" s="1"/>
  <c r="AJ192" i="2" a="1"/>
  <c r="AJ192" i="2" s="1"/>
  <c r="AH192" i="2" a="1"/>
  <c r="AH192" i="2" s="1"/>
  <c r="AF192" i="2" a="1"/>
  <c r="AF192" i="2" s="1"/>
  <c r="AD192" i="2" a="1"/>
  <c r="AD192" i="2" s="1"/>
  <c r="AB192" i="2" a="1"/>
  <c r="AB192" i="2" s="1"/>
  <c r="Z192" i="2" a="1"/>
  <c r="Z192" i="2" s="1"/>
  <c r="X192" i="2" a="1"/>
  <c r="X192" i="2" s="1"/>
  <c r="V192" i="2" a="1"/>
  <c r="V192" i="2" s="1"/>
  <c r="T192" i="2" a="1"/>
  <c r="T192" i="2" s="1"/>
  <c r="BA187" i="2"/>
  <c r="AX187" i="2" a="1"/>
  <c r="AX187" i="2" s="1"/>
  <c r="AV187" i="2" a="1"/>
  <c r="AV187" i="2" s="1"/>
  <c r="AT187" i="2" a="1"/>
  <c r="AT187" i="2" s="1"/>
  <c r="AR187" i="2" a="1"/>
  <c r="AR187" i="2" s="1"/>
  <c r="AP187" i="2" a="1"/>
  <c r="AP187" i="2" s="1"/>
  <c r="AN187" i="2" a="1"/>
  <c r="AN187" i="2" s="1"/>
  <c r="AL187" i="2" a="1"/>
  <c r="AL187" i="2" s="1"/>
  <c r="AJ187" i="2" a="1"/>
  <c r="AJ187" i="2" s="1"/>
  <c r="AH187" i="2" a="1"/>
  <c r="AH187" i="2" s="1"/>
  <c r="AF187" i="2" a="1"/>
  <c r="AF187" i="2" s="1"/>
  <c r="AD187" i="2" a="1"/>
  <c r="AD187" i="2" s="1"/>
  <c r="AB187" i="2" a="1"/>
  <c r="AB187" i="2" s="1"/>
  <c r="Z187" i="2" a="1"/>
  <c r="Z187" i="2" s="1"/>
  <c r="X187" i="2" a="1"/>
  <c r="X187" i="2" s="1"/>
  <c r="V187" i="2" a="1"/>
  <c r="V187" i="2" s="1"/>
  <c r="T187" i="2" a="1"/>
  <c r="T187" i="2" s="1"/>
  <c r="BA190" i="2"/>
  <c r="AX190" i="2" a="1"/>
  <c r="AX190" i="2" s="1"/>
  <c r="AV190" i="2" a="1"/>
  <c r="AV190" i="2" s="1"/>
  <c r="AT190" i="2" a="1"/>
  <c r="AT190" i="2" s="1"/>
  <c r="AR190" i="2" a="1"/>
  <c r="AR190" i="2" s="1"/>
  <c r="AP190" i="2" a="1"/>
  <c r="AP190" i="2" s="1"/>
  <c r="AN190" i="2" a="1"/>
  <c r="AN190" i="2" s="1"/>
  <c r="AL190" i="2" a="1"/>
  <c r="AL190" i="2" s="1"/>
  <c r="AJ190" i="2" a="1"/>
  <c r="AJ190" i="2" s="1"/>
  <c r="AH190" i="2" a="1"/>
  <c r="AH190" i="2" s="1"/>
  <c r="AF190" i="2" a="1"/>
  <c r="AF190" i="2" s="1"/>
  <c r="AD190" i="2" a="1"/>
  <c r="AD190" i="2" s="1"/>
  <c r="AB190" i="2" a="1"/>
  <c r="AB190" i="2" s="1"/>
  <c r="Z190" i="2" a="1"/>
  <c r="Z190" i="2" s="1"/>
  <c r="X190" i="2" a="1"/>
  <c r="X190" i="2" s="1"/>
  <c r="V190" i="2" a="1"/>
  <c r="V190" i="2" s="1"/>
  <c r="T190" i="2" a="1"/>
  <c r="T190" i="2" s="1"/>
  <c r="BA189" i="2"/>
  <c r="AX189" i="2" a="1"/>
  <c r="AX189" i="2" s="1"/>
  <c r="AV189" i="2" a="1"/>
  <c r="AV189" i="2" s="1"/>
  <c r="AT189" i="2" a="1"/>
  <c r="AT189" i="2" s="1"/>
  <c r="AR189" i="2" a="1"/>
  <c r="AR189" i="2" s="1"/>
  <c r="AP189" i="2" a="1"/>
  <c r="AP189" i="2" s="1"/>
  <c r="AN189" i="2" a="1"/>
  <c r="AN189" i="2" s="1"/>
  <c r="AL189" i="2" a="1"/>
  <c r="AL189" i="2" s="1"/>
  <c r="AJ189" i="2" a="1"/>
  <c r="AJ189" i="2" s="1"/>
  <c r="AH189" i="2" a="1"/>
  <c r="AH189" i="2" s="1"/>
  <c r="AF189" i="2" a="1"/>
  <c r="AF189" i="2" s="1"/>
  <c r="AD189" i="2" a="1"/>
  <c r="AD189" i="2" s="1"/>
  <c r="AB189" i="2" a="1"/>
  <c r="AB189" i="2" s="1"/>
  <c r="Z189" i="2" a="1"/>
  <c r="Z189" i="2" s="1"/>
  <c r="X189" i="2" a="1"/>
  <c r="X189" i="2" s="1"/>
  <c r="V189" i="2" a="1"/>
  <c r="V189" i="2" s="1"/>
  <c r="T189" i="2" a="1"/>
  <c r="T189" i="2" s="1"/>
  <c r="BA62" i="2"/>
  <c r="AX62" i="2" a="1"/>
  <c r="AX62" i="2" s="1"/>
  <c r="AV62" i="2" a="1"/>
  <c r="AV62" i="2" s="1"/>
  <c r="AT62" i="2" a="1"/>
  <c r="AT62" i="2" s="1"/>
  <c r="AR62" i="2" a="1"/>
  <c r="AR62" i="2" s="1"/>
  <c r="AP62" i="2" a="1"/>
  <c r="AP62" i="2" s="1"/>
  <c r="AN62" i="2" a="1"/>
  <c r="AN62" i="2" s="1"/>
  <c r="AL62" i="2" a="1"/>
  <c r="AL62" i="2" s="1"/>
  <c r="AJ62" i="2" a="1"/>
  <c r="AJ62" i="2" s="1"/>
  <c r="AH62" i="2" a="1"/>
  <c r="AH62" i="2" s="1"/>
  <c r="AF62" i="2" a="1"/>
  <c r="AF62" i="2" s="1"/>
  <c r="AD62" i="2" a="1"/>
  <c r="AD62" i="2" s="1"/>
  <c r="AB62" i="2" a="1"/>
  <c r="AB62" i="2" s="1"/>
  <c r="Z62" i="2" a="1"/>
  <c r="Z62" i="2" s="1"/>
  <c r="X62" i="2" a="1"/>
  <c r="X62" i="2" s="1"/>
  <c r="V62" i="2" a="1"/>
  <c r="V62" i="2" s="1"/>
  <c r="T62" i="2" a="1"/>
  <c r="T62" i="2" s="1"/>
  <c r="BA195" i="2"/>
  <c r="AX195" i="2" a="1"/>
  <c r="AX195" i="2" s="1"/>
  <c r="AV195" i="2" a="1"/>
  <c r="AV195" i="2" s="1"/>
  <c r="AT195" i="2" a="1"/>
  <c r="AT195" i="2" s="1"/>
  <c r="AR195" i="2" a="1"/>
  <c r="AR195" i="2" s="1"/>
  <c r="AP195" i="2" a="1"/>
  <c r="AP195" i="2" s="1"/>
  <c r="AN195" i="2" a="1"/>
  <c r="AN195" i="2" s="1"/>
  <c r="AL195" i="2" a="1"/>
  <c r="AL195" i="2" s="1"/>
  <c r="AJ195" i="2" a="1"/>
  <c r="AJ195" i="2" s="1"/>
  <c r="AH195" i="2" a="1"/>
  <c r="AH195" i="2" s="1"/>
  <c r="AF195" i="2" a="1"/>
  <c r="AF195" i="2" s="1"/>
  <c r="AD195" i="2" a="1"/>
  <c r="AD195" i="2" s="1"/>
  <c r="AB195" i="2" a="1"/>
  <c r="AB195" i="2" s="1"/>
  <c r="Z195" i="2" a="1"/>
  <c r="Z195" i="2" s="1"/>
  <c r="X195" i="2" a="1"/>
  <c r="X195" i="2" s="1"/>
  <c r="V195" i="2" a="1"/>
  <c r="V195" i="2" s="1"/>
  <c r="T195" i="2" a="1"/>
  <c r="T195" i="2" s="1"/>
  <c r="BA186" i="2"/>
  <c r="AX186" i="2" a="1"/>
  <c r="AX186" i="2" s="1"/>
  <c r="AV186" i="2" a="1"/>
  <c r="AV186" i="2" s="1"/>
  <c r="AT186" i="2" a="1"/>
  <c r="AT186" i="2" s="1"/>
  <c r="AR186" i="2" a="1"/>
  <c r="AR186" i="2" s="1"/>
  <c r="AP186" i="2" a="1"/>
  <c r="AP186" i="2" s="1"/>
  <c r="AN186" i="2" a="1"/>
  <c r="AN186" i="2" s="1"/>
  <c r="AL186" i="2" a="1"/>
  <c r="AL186" i="2" s="1"/>
  <c r="AJ186" i="2" a="1"/>
  <c r="AJ186" i="2" s="1"/>
  <c r="AH186" i="2" a="1"/>
  <c r="AH186" i="2" s="1"/>
  <c r="AF186" i="2" a="1"/>
  <c r="AF186" i="2" s="1"/>
  <c r="AD186" i="2" a="1"/>
  <c r="AD186" i="2" s="1"/>
  <c r="AB186" i="2" a="1"/>
  <c r="AB186" i="2" s="1"/>
  <c r="Z186" i="2" a="1"/>
  <c r="Z186" i="2" s="1"/>
  <c r="X186" i="2" a="1"/>
  <c r="X186" i="2" s="1"/>
  <c r="V186" i="2" a="1"/>
  <c r="V186" i="2" s="1"/>
  <c r="T186" i="2" a="1"/>
  <c r="T186" i="2" s="1"/>
  <c r="AX185" i="2" a="1"/>
  <c r="AX185" i="2" s="1"/>
  <c r="AV185" i="2" a="1"/>
  <c r="AV185" i="2" s="1"/>
  <c r="AT185" i="2" a="1"/>
  <c r="AT185" i="2" s="1"/>
  <c r="AR185" i="2" a="1"/>
  <c r="AR185" i="2" s="1"/>
  <c r="AP185" i="2" a="1"/>
  <c r="AP185" i="2" s="1"/>
  <c r="AN185" i="2" a="1"/>
  <c r="AN185" i="2" s="1"/>
  <c r="AL185" i="2" a="1"/>
  <c r="AL185" i="2" s="1"/>
  <c r="AJ185" i="2" a="1"/>
  <c r="AJ185" i="2" s="1"/>
  <c r="AH185" i="2" a="1"/>
  <c r="AH185" i="2" s="1"/>
  <c r="AF185" i="2" a="1"/>
  <c r="AF185" i="2" s="1"/>
  <c r="AD185" i="2" a="1"/>
  <c r="AD185" i="2" s="1"/>
  <c r="AB185" i="2" a="1"/>
  <c r="AB185" i="2" s="1"/>
  <c r="Z185" i="2" a="1"/>
  <c r="Z185" i="2" s="1"/>
  <c r="X185" i="2" a="1"/>
  <c r="X185" i="2" s="1"/>
  <c r="V185" i="2" a="1"/>
  <c r="V185" i="2" s="1"/>
  <c r="T185" i="2" a="1"/>
  <c r="T185" i="2" s="1"/>
  <c r="AX184" i="2" a="1"/>
  <c r="AX184" i="2" s="1"/>
  <c r="AV184" i="2" a="1"/>
  <c r="AV184" i="2" s="1"/>
  <c r="AT184" i="2" a="1"/>
  <c r="AT184" i="2" s="1"/>
  <c r="AR184" i="2" a="1"/>
  <c r="AR184" i="2" s="1"/>
  <c r="AP184" i="2" a="1"/>
  <c r="AP184" i="2" s="1"/>
  <c r="AN184" i="2" a="1"/>
  <c r="AN184" i="2" s="1"/>
  <c r="AL184" i="2" a="1"/>
  <c r="AL184" i="2" s="1"/>
  <c r="AJ184" i="2" a="1"/>
  <c r="AJ184" i="2" s="1"/>
  <c r="AH184" i="2" a="1"/>
  <c r="AH184" i="2" s="1"/>
  <c r="AF184" i="2" a="1"/>
  <c r="AF184" i="2" s="1"/>
  <c r="AD184" i="2" a="1"/>
  <c r="AD184" i="2" s="1"/>
  <c r="AB184" i="2" a="1"/>
  <c r="AB184" i="2" s="1"/>
  <c r="Z184" i="2" a="1"/>
  <c r="Z184" i="2" s="1"/>
  <c r="X184" i="2" a="1"/>
  <c r="X184" i="2" s="1"/>
  <c r="V184" i="2" a="1"/>
  <c r="V184" i="2" s="1"/>
  <c r="T184" i="2" a="1"/>
  <c r="T184" i="2" s="1"/>
  <c r="AX183" i="2" a="1"/>
  <c r="AX183" i="2" s="1"/>
  <c r="AV183" i="2" a="1"/>
  <c r="AV183" i="2" s="1"/>
  <c r="AT183" i="2" a="1"/>
  <c r="AT183" i="2" s="1"/>
  <c r="AR183" i="2" a="1"/>
  <c r="AR183" i="2" s="1"/>
  <c r="AP183" i="2" a="1"/>
  <c r="AP183" i="2" s="1"/>
  <c r="AN183" i="2" a="1"/>
  <c r="AN183" i="2" s="1"/>
  <c r="AL183" i="2" a="1"/>
  <c r="AL183" i="2" s="1"/>
  <c r="AJ183" i="2" a="1"/>
  <c r="AJ183" i="2" s="1"/>
  <c r="AH183" i="2" a="1"/>
  <c r="AH183" i="2" s="1"/>
  <c r="AF183" i="2" a="1"/>
  <c r="AF183" i="2" s="1"/>
  <c r="AD183" i="2" a="1"/>
  <c r="AD183" i="2" s="1"/>
  <c r="AB183" i="2" a="1"/>
  <c r="AB183" i="2" s="1"/>
  <c r="Z183" i="2" a="1"/>
  <c r="Z183" i="2" s="1"/>
  <c r="X183" i="2" a="1"/>
  <c r="X183" i="2" s="1"/>
  <c r="V183" i="2" a="1"/>
  <c r="V183" i="2" s="1"/>
  <c r="T183" i="2" a="1"/>
  <c r="T183" i="2" s="1"/>
  <c r="AX182" i="2" a="1"/>
  <c r="AX182" i="2" s="1"/>
  <c r="AV182" i="2" a="1"/>
  <c r="AV182" i="2" s="1"/>
  <c r="AT182" i="2" a="1"/>
  <c r="AT182" i="2" s="1"/>
  <c r="AR182" i="2" a="1"/>
  <c r="AR182" i="2" s="1"/>
  <c r="AP182" i="2" a="1"/>
  <c r="AP182" i="2" s="1"/>
  <c r="AN182" i="2" a="1"/>
  <c r="AN182" i="2" s="1"/>
  <c r="AL182" i="2" a="1"/>
  <c r="AL182" i="2" s="1"/>
  <c r="AJ182" i="2" a="1"/>
  <c r="AJ182" i="2" s="1"/>
  <c r="AH182" i="2" a="1"/>
  <c r="AH182" i="2" s="1"/>
  <c r="AF182" i="2" a="1"/>
  <c r="AF182" i="2" s="1"/>
  <c r="AD182" i="2" a="1"/>
  <c r="AD182" i="2" s="1"/>
  <c r="AB182" i="2" a="1"/>
  <c r="AB182" i="2" s="1"/>
  <c r="Z182" i="2" a="1"/>
  <c r="Z182" i="2" s="1"/>
  <c r="X182" i="2" a="1"/>
  <c r="X182" i="2" s="1"/>
  <c r="V182" i="2" a="1"/>
  <c r="V182" i="2" s="1"/>
  <c r="T182" i="2" a="1"/>
  <c r="T182" i="2" s="1"/>
  <c r="AX181" i="2" a="1"/>
  <c r="AX181" i="2" s="1"/>
  <c r="AV181" i="2" a="1"/>
  <c r="AV181" i="2" s="1"/>
  <c r="AT181" i="2" a="1"/>
  <c r="AT181" i="2" s="1"/>
  <c r="AR181" i="2" a="1"/>
  <c r="AR181" i="2" s="1"/>
  <c r="AP181" i="2" a="1"/>
  <c r="AP181" i="2" s="1"/>
  <c r="AN181" i="2" a="1"/>
  <c r="AN181" i="2" s="1"/>
  <c r="AL181" i="2" a="1"/>
  <c r="AL181" i="2" s="1"/>
  <c r="AJ181" i="2" a="1"/>
  <c r="AJ181" i="2" s="1"/>
  <c r="AH181" i="2" a="1"/>
  <c r="AH181" i="2" s="1"/>
  <c r="AF181" i="2" a="1"/>
  <c r="AF181" i="2" s="1"/>
  <c r="AD181" i="2" a="1"/>
  <c r="AD181" i="2" s="1"/>
  <c r="AB181" i="2" a="1"/>
  <c r="AB181" i="2" s="1"/>
  <c r="Z181" i="2" a="1"/>
  <c r="Z181" i="2" s="1"/>
  <c r="X181" i="2" a="1"/>
  <c r="X181" i="2" s="1"/>
  <c r="V181" i="2" a="1"/>
  <c r="V181" i="2" s="1"/>
  <c r="T181" i="2" a="1"/>
  <c r="T181" i="2" s="1"/>
  <c r="AX180" i="2" a="1"/>
  <c r="AX180" i="2" s="1"/>
  <c r="AV180" i="2" a="1"/>
  <c r="AV180" i="2" s="1"/>
  <c r="AT180" i="2" a="1"/>
  <c r="AT180" i="2" s="1"/>
  <c r="AR180" i="2" a="1"/>
  <c r="AR180" i="2" s="1"/>
  <c r="AP180" i="2" a="1"/>
  <c r="AP180" i="2" s="1"/>
  <c r="AN180" i="2" a="1"/>
  <c r="AN180" i="2" s="1"/>
  <c r="AL180" i="2" a="1"/>
  <c r="AL180" i="2" s="1"/>
  <c r="AJ180" i="2" a="1"/>
  <c r="AJ180" i="2" s="1"/>
  <c r="AH180" i="2" a="1"/>
  <c r="AH180" i="2" s="1"/>
  <c r="AF180" i="2" a="1"/>
  <c r="AF180" i="2" s="1"/>
  <c r="AD180" i="2" a="1"/>
  <c r="AD180" i="2" s="1"/>
  <c r="AB180" i="2" a="1"/>
  <c r="AB180" i="2" s="1"/>
  <c r="Z180" i="2" a="1"/>
  <c r="Z180" i="2" s="1"/>
  <c r="X180" i="2" a="1"/>
  <c r="X180" i="2" s="1"/>
  <c r="V180" i="2" a="1"/>
  <c r="V180" i="2" s="1"/>
  <c r="T180" i="2" a="1"/>
  <c r="T180" i="2" s="1"/>
  <c r="AX179" i="2" a="1"/>
  <c r="AX179" i="2" s="1"/>
  <c r="AV179" i="2" a="1"/>
  <c r="AV179" i="2" s="1"/>
  <c r="AT179" i="2" a="1"/>
  <c r="AT179" i="2" s="1"/>
  <c r="AR179" i="2" a="1"/>
  <c r="AR179" i="2" s="1"/>
  <c r="AP179" i="2" a="1"/>
  <c r="AP179" i="2" s="1"/>
  <c r="AN179" i="2" a="1"/>
  <c r="AN179" i="2" s="1"/>
  <c r="AL179" i="2" a="1"/>
  <c r="AL179" i="2" s="1"/>
  <c r="AJ179" i="2" a="1"/>
  <c r="AJ179" i="2" s="1"/>
  <c r="AH179" i="2" a="1"/>
  <c r="AH179" i="2" s="1"/>
  <c r="AF179" i="2" a="1"/>
  <c r="AF179" i="2" s="1"/>
  <c r="AD179" i="2" a="1"/>
  <c r="AD179" i="2" s="1"/>
  <c r="AB179" i="2" a="1"/>
  <c r="AB179" i="2" s="1"/>
  <c r="Z179" i="2" a="1"/>
  <c r="Z179" i="2" s="1"/>
  <c r="X179" i="2" a="1"/>
  <c r="X179" i="2" s="1"/>
  <c r="V179" i="2" a="1"/>
  <c r="V179" i="2" s="1"/>
  <c r="T179" i="2" a="1"/>
  <c r="T179" i="2" s="1"/>
  <c r="AX178" i="2" a="1"/>
  <c r="AX178" i="2" s="1"/>
  <c r="AV178" i="2" a="1"/>
  <c r="AV178" i="2" s="1"/>
  <c r="AT178" i="2" a="1"/>
  <c r="AT178" i="2" s="1"/>
  <c r="AR178" i="2" a="1"/>
  <c r="AR178" i="2" s="1"/>
  <c r="AP178" i="2" a="1"/>
  <c r="AP178" i="2" s="1"/>
  <c r="AN178" i="2" a="1"/>
  <c r="AN178" i="2" s="1"/>
  <c r="AL178" i="2" a="1"/>
  <c r="AL178" i="2" s="1"/>
  <c r="AJ178" i="2" a="1"/>
  <c r="AJ178" i="2" s="1"/>
  <c r="AH178" i="2" a="1"/>
  <c r="AH178" i="2" s="1"/>
  <c r="AF178" i="2" a="1"/>
  <c r="AF178" i="2" s="1"/>
  <c r="AD178" i="2" a="1"/>
  <c r="AD178" i="2" s="1"/>
  <c r="AB178" i="2" a="1"/>
  <c r="AB178" i="2" s="1"/>
  <c r="Z178" i="2" a="1"/>
  <c r="Z178" i="2" s="1"/>
  <c r="X178" i="2" a="1"/>
  <c r="X178" i="2" s="1"/>
  <c r="V178" i="2" a="1"/>
  <c r="V178" i="2" s="1"/>
  <c r="T178" i="2" a="1"/>
  <c r="T178" i="2" s="1"/>
  <c r="BA177" i="2"/>
  <c r="AX177" i="2" a="1"/>
  <c r="AX177" i="2" s="1"/>
  <c r="AV177" i="2" a="1"/>
  <c r="AV177" i="2" s="1"/>
  <c r="AT177" i="2" a="1"/>
  <c r="AT177" i="2" s="1"/>
  <c r="AR177" i="2" a="1"/>
  <c r="AR177" i="2" s="1"/>
  <c r="AP177" i="2" a="1"/>
  <c r="AP177" i="2" s="1"/>
  <c r="AN177" i="2" a="1"/>
  <c r="AN177" i="2" s="1"/>
  <c r="AL177" i="2" a="1"/>
  <c r="AL177" i="2" s="1"/>
  <c r="AJ177" i="2" a="1"/>
  <c r="AJ177" i="2" s="1"/>
  <c r="AH177" i="2" a="1"/>
  <c r="AH177" i="2" s="1"/>
  <c r="AF177" i="2" a="1"/>
  <c r="AF177" i="2" s="1"/>
  <c r="AD177" i="2" a="1"/>
  <c r="AD177" i="2" s="1"/>
  <c r="AB177" i="2" a="1"/>
  <c r="AB177" i="2" s="1"/>
  <c r="Z177" i="2" a="1"/>
  <c r="Z177" i="2" s="1"/>
  <c r="X177" i="2" a="1"/>
  <c r="X177" i="2" s="1"/>
  <c r="V177" i="2" a="1"/>
  <c r="V177" i="2" s="1"/>
  <c r="T177" i="2" a="1"/>
  <c r="T177" i="2" s="1"/>
  <c r="AX176" i="2" a="1"/>
  <c r="AX176" i="2" s="1"/>
  <c r="AV176" i="2" a="1"/>
  <c r="AV176" i="2" s="1"/>
  <c r="AT176" i="2" a="1"/>
  <c r="AT176" i="2" s="1"/>
  <c r="AR176" i="2" a="1"/>
  <c r="AR176" i="2" s="1"/>
  <c r="AP176" i="2" a="1"/>
  <c r="AP176" i="2" s="1"/>
  <c r="AN176" i="2" a="1"/>
  <c r="AN176" i="2" s="1"/>
  <c r="AL176" i="2" a="1"/>
  <c r="AL176" i="2" s="1"/>
  <c r="AJ176" i="2" a="1"/>
  <c r="AJ176" i="2" s="1"/>
  <c r="AH176" i="2" a="1"/>
  <c r="AH176" i="2" s="1"/>
  <c r="AF176" i="2" a="1"/>
  <c r="AF176" i="2" s="1"/>
  <c r="AD176" i="2" a="1"/>
  <c r="AD176" i="2" s="1"/>
  <c r="AB176" i="2" a="1"/>
  <c r="AB176" i="2" s="1"/>
  <c r="Z176" i="2" a="1"/>
  <c r="Z176" i="2" s="1"/>
  <c r="X176" i="2" a="1"/>
  <c r="X176" i="2" s="1"/>
  <c r="V176" i="2" a="1"/>
  <c r="V176" i="2" s="1"/>
  <c r="T176" i="2" a="1"/>
  <c r="T176" i="2" s="1"/>
  <c r="AX175" i="2" a="1"/>
  <c r="AX175" i="2" s="1"/>
  <c r="AV175" i="2" a="1"/>
  <c r="AV175" i="2" s="1"/>
  <c r="AT175" i="2" a="1"/>
  <c r="AT175" i="2" s="1"/>
  <c r="AR175" i="2" a="1"/>
  <c r="AR175" i="2" s="1"/>
  <c r="AP175" i="2" a="1"/>
  <c r="AP175" i="2" s="1"/>
  <c r="AN175" i="2" a="1"/>
  <c r="AN175" i="2" s="1"/>
  <c r="AL175" i="2" a="1"/>
  <c r="AL175" i="2" s="1"/>
  <c r="AJ175" i="2" a="1"/>
  <c r="AJ175" i="2" s="1"/>
  <c r="AH175" i="2" a="1"/>
  <c r="AH175" i="2" s="1"/>
  <c r="AF175" i="2" a="1"/>
  <c r="AF175" i="2" s="1"/>
  <c r="AD175" i="2" a="1"/>
  <c r="AD175" i="2" s="1"/>
  <c r="AB175" i="2" a="1"/>
  <c r="AB175" i="2" s="1"/>
  <c r="Z175" i="2" a="1"/>
  <c r="Z175" i="2" s="1"/>
  <c r="X175" i="2" a="1"/>
  <c r="X175" i="2" s="1"/>
  <c r="V175" i="2" a="1"/>
  <c r="V175" i="2" s="1"/>
  <c r="T175" i="2" a="1"/>
  <c r="T175" i="2" s="1"/>
  <c r="AX174" i="2" a="1"/>
  <c r="AX174" i="2" s="1"/>
  <c r="AV174" i="2" a="1"/>
  <c r="AV174" i="2" s="1"/>
  <c r="AT174" i="2" a="1"/>
  <c r="AT174" i="2" s="1"/>
  <c r="AR174" i="2" a="1"/>
  <c r="AR174" i="2" s="1"/>
  <c r="AP174" i="2" a="1"/>
  <c r="AP174" i="2" s="1"/>
  <c r="AN174" i="2" a="1"/>
  <c r="AN174" i="2" s="1"/>
  <c r="AL174" i="2" a="1"/>
  <c r="AL174" i="2" s="1"/>
  <c r="AJ174" i="2" a="1"/>
  <c r="AJ174" i="2" s="1"/>
  <c r="AH174" i="2" a="1"/>
  <c r="AH174" i="2" s="1"/>
  <c r="AF174" i="2" a="1"/>
  <c r="AF174" i="2" s="1"/>
  <c r="AD174" i="2" a="1"/>
  <c r="AD174" i="2" s="1"/>
  <c r="AB174" i="2" a="1"/>
  <c r="AB174" i="2" s="1"/>
  <c r="Z174" i="2" a="1"/>
  <c r="Z174" i="2" s="1"/>
  <c r="X174" i="2" a="1"/>
  <c r="X174" i="2" s="1"/>
  <c r="V174" i="2" a="1"/>
  <c r="V174" i="2" s="1"/>
  <c r="T174" i="2" a="1"/>
  <c r="T174" i="2" s="1"/>
  <c r="AX173" i="2" a="1"/>
  <c r="AX173" i="2" s="1"/>
  <c r="AV173" i="2" a="1"/>
  <c r="AV173" i="2" s="1"/>
  <c r="AT173" i="2" a="1"/>
  <c r="AT173" i="2" s="1"/>
  <c r="AR173" i="2" a="1"/>
  <c r="AR173" i="2" s="1"/>
  <c r="AP173" i="2" a="1"/>
  <c r="AP173" i="2" s="1"/>
  <c r="AN173" i="2" a="1"/>
  <c r="AN173" i="2" s="1"/>
  <c r="AL173" i="2" a="1"/>
  <c r="AL173" i="2" s="1"/>
  <c r="AJ173" i="2" a="1"/>
  <c r="AJ173" i="2" s="1"/>
  <c r="AH173" i="2" a="1"/>
  <c r="AH173" i="2" s="1"/>
  <c r="AF173" i="2" a="1"/>
  <c r="AF173" i="2" s="1"/>
  <c r="AD173" i="2" a="1"/>
  <c r="AD173" i="2" s="1"/>
  <c r="AB173" i="2" a="1"/>
  <c r="AB173" i="2" s="1"/>
  <c r="Z173" i="2" a="1"/>
  <c r="Z173" i="2" s="1"/>
  <c r="X173" i="2" a="1"/>
  <c r="X173" i="2" s="1"/>
  <c r="V173" i="2" a="1"/>
  <c r="V173" i="2" s="1"/>
  <c r="T173" i="2" a="1"/>
  <c r="T173" i="2" s="1"/>
  <c r="BA119" i="2"/>
  <c r="AX119" i="2" a="1"/>
  <c r="AX119" i="2" s="1"/>
  <c r="AV119" i="2" a="1"/>
  <c r="AV119" i="2" s="1"/>
  <c r="AT119" i="2" a="1"/>
  <c r="AT119" i="2" s="1"/>
  <c r="AR119" i="2" a="1"/>
  <c r="AR119" i="2" s="1"/>
  <c r="AP119" i="2" a="1"/>
  <c r="AP119" i="2" s="1"/>
  <c r="AN119" i="2" a="1"/>
  <c r="AN119" i="2" s="1"/>
  <c r="AL119" i="2" a="1"/>
  <c r="AL119" i="2" s="1"/>
  <c r="AJ119" i="2" a="1"/>
  <c r="AJ119" i="2" s="1"/>
  <c r="AH119" i="2" a="1"/>
  <c r="AH119" i="2" s="1"/>
  <c r="AF119" i="2" a="1"/>
  <c r="AF119" i="2" s="1"/>
  <c r="AD119" i="2" a="1"/>
  <c r="AD119" i="2" s="1"/>
  <c r="AB119" i="2" a="1"/>
  <c r="AB119" i="2" s="1"/>
  <c r="Z119" i="2" a="1"/>
  <c r="Z119" i="2" s="1"/>
  <c r="X119" i="2" a="1"/>
  <c r="X119" i="2" s="1"/>
  <c r="V119" i="2" a="1"/>
  <c r="V119" i="2" s="1"/>
  <c r="T119" i="2" a="1"/>
  <c r="T119" i="2" s="1"/>
  <c r="BA47" i="2"/>
  <c r="AX47" i="2" a="1"/>
  <c r="AX47" i="2" s="1"/>
  <c r="AV47" i="2" a="1"/>
  <c r="AV47" i="2" s="1"/>
  <c r="AT47" i="2" a="1"/>
  <c r="AT47" i="2" s="1"/>
  <c r="AR47" i="2" a="1"/>
  <c r="AR47" i="2" s="1"/>
  <c r="AP47" i="2" a="1"/>
  <c r="AP47" i="2" s="1"/>
  <c r="AN47" i="2" a="1"/>
  <c r="AN47" i="2" s="1"/>
  <c r="AL47" i="2" a="1"/>
  <c r="AL47" i="2" s="1"/>
  <c r="AJ47" i="2" a="1"/>
  <c r="AJ47" i="2" s="1"/>
  <c r="AH47" i="2" a="1"/>
  <c r="AH47" i="2" s="1"/>
  <c r="AF47" i="2" a="1"/>
  <c r="AF47" i="2" s="1"/>
  <c r="AD47" i="2" a="1"/>
  <c r="AD47" i="2" s="1"/>
  <c r="AB47" i="2" a="1"/>
  <c r="AB47" i="2" s="1"/>
  <c r="Z47" i="2" a="1"/>
  <c r="Z47" i="2" s="1"/>
  <c r="X47" i="2" a="1"/>
  <c r="X47" i="2" s="1"/>
  <c r="V47" i="2" a="1"/>
  <c r="V47" i="2" s="1"/>
  <c r="T47" i="2" a="1"/>
  <c r="T47" i="2" s="1"/>
  <c r="AX170" i="2" a="1"/>
  <c r="AX170" i="2" s="1"/>
  <c r="AV170" i="2" a="1"/>
  <c r="AV170" i="2" s="1"/>
  <c r="AT170" i="2" a="1"/>
  <c r="AT170" i="2" s="1"/>
  <c r="AR170" i="2" a="1"/>
  <c r="AR170" i="2" s="1"/>
  <c r="AP170" i="2" a="1"/>
  <c r="AP170" i="2" s="1"/>
  <c r="AN170" i="2" a="1"/>
  <c r="AN170" i="2" s="1"/>
  <c r="AL170" i="2" a="1"/>
  <c r="AL170" i="2" s="1"/>
  <c r="AJ170" i="2" a="1"/>
  <c r="AJ170" i="2" s="1"/>
  <c r="AH170" i="2" a="1"/>
  <c r="AH170" i="2" s="1"/>
  <c r="AF170" i="2" a="1"/>
  <c r="AF170" i="2" s="1"/>
  <c r="AD170" i="2" a="1"/>
  <c r="AD170" i="2" s="1"/>
  <c r="AB170" i="2" a="1"/>
  <c r="AB170" i="2" s="1"/>
  <c r="Z170" i="2" a="1"/>
  <c r="Z170" i="2" s="1"/>
  <c r="X170" i="2" a="1"/>
  <c r="X170" i="2" s="1"/>
  <c r="V170" i="2" a="1"/>
  <c r="V170" i="2" s="1"/>
  <c r="T170" i="2" a="1"/>
  <c r="T170" i="2" s="1"/>
  <c r="AX169" i="2" a="1"/>
  <c r="AX169" i="2" s="1"/>
  <c r="AV169" i="2" a="1"/>
  <c r="AV169" i="2" s="1"/>
  <c r="AT169" i="2" a="1"/>
  <c r="AT169" i="2" s="1"/>
  <c r="AR169" i="2" a="1"/>
  <c r="AR169" i="2" s="1"/>
  <c r="AP169" i="2" a="1"/>
  <c r="AP169" i="2" s="1"/>
  <c r="AN169" i="2" a="1"/>
  <c r="AN169" i="2" s="1"/>
  <c r="AL169" i="2" a="1"/>
  <c r="AL169" i="2" s="1"/>
  <c r="AJ169" i="2" a="1"/>
  <c r="AJ169" i="2" s="1"/>
  <c r="AH169" i="2" a="1"/>
  <c r="AH169" i="2" s="1"/>
  <c r="AF169" i="2" a="1"/>
  <c r="AF169" i="2" s="1"/>
  <c r="AD169" i="2" a="1"/>
  <c r="AD169" i="2" s="1"/>
  <c r="AB169" i="2" a="1"/>
  <c r="AB169" i="2" s="1"/>
  <c r="Z169" i="2" a="1"/>
  <c r="Z169" i="2" s="1"/>
  <c r="X169" i="2" a="1"/>
  <c r="X169" i="2" s="1"/>
  <c r="V169" i="2" a="1"/>
  <c r="V169" i="2" s="1"/>
  <c r="T169" i="2" a="1"/>
  <c r="T169" i="2" s="1"/>
  <c r="AX168" i="2" a="1"/>
  <c r="AX168" i="2" s="1"/>
  <c r="AV168" i="2" a="1"/>
  <c r="AV168" i="2" s="1"/>
  <c r="AT168" i="2" a="1"/>
  <c r="AT168" i="2" s="1"/>
  <c r="AR168" i="2" a="1"/>
  <c r="AR168" i="2" s="1"/>
  <c r="AP168" i="2" a="1"/>
  <c r="AP168" i="2" s="1"/>
  <c r="AN168" i="2" a="1"/>
  <c r="AN168" i="2" s="1"/>
  <c r="AL168" i="2" a="1"/>
  <c r="AL168" i="2" s="1"/>
  <c r="AJ168" i="2" a="1"/>
  <c r="AJ168" i="2" s="1"/>
  <c r="AH168" i="2" a="1"/>
  <c r="AH168" i="2" s="1"/>
  <c r="AF168" i="2" a="1"/>
  <c r="AF168" i="2" s="1"/>
  <c r="AD168" i="2" a="1"/>
  <c r="AD168" i="2" s="1"/>
  <c r="AB168" i="2" a="1"/>
  <c r="AB168" i="2" s="1"/>
  <c r="Z168" i="2" a="1"/>
  <c r="Z168" i="2" s="1"/>
  <c r="X168" i="2" a="1"/>
  <c r="X168" i="2" s="1"/>
  <c r="V168" i="2" a="1"/>
  <c r="V168" i="2" s="1"/>
  <c r="T168" i="2" a="1"/>
  <c r="T168" i="2" s="1"/>
  <c r="BA167" i="2"/>
  <c r="AX167" i="2" a="1"/>
  <c r="AX167" i="2" s="1"/>
  <c r="AV167" i="2" a="1"/>
  <c r="AV167" i="2" s="1"/>
  <c r="AT167" i="2" a="1"/>
  <c r="AT167" i="2" s="1"/>
  <c r="AR167" i="2" a="1"/>
  <c r="AR167" i="2" s="1"/>
  <c r="AP167" i="2" a="1"/>
  <c r="AP167" i="2" s="1"/>
  <c r="AN167" i="2" a="1"/>
  <c r="AN167" i="2" s="1"/>
  <c r="AL167" i="2" a="1"/>
  <c r="AL167" i="2" s="1"/>
  <c r="AJ167" i="2" a="1"/>
  <c r="AJ167" i="2" s="1"/>
  <c r="AH167" i="2" a="1"/>
  <c r="AH167" i="2" s="1"/>
  <c r="AF167" i="2" a="1"/>
  <c r="AF167" i="2" s="1"/>
  <c r="AD167" i="2" a="1"/>
  <c r="AD167" i="2" s="1"/>
  <c r="AB167" i="2" a="1"/>
  <c r="AB167" i="2" s="1"/>
  <c r="Z167" i="2" a="1"/>
  <c r="Z167" i="2" s="1"/>
  <c r="X167" i="2" a="1"/>
  <c r="X167" i="2" s="1"/>
  <c r="V167" i="2" a="1"/>
  <c r="V167" i="2" s="1"/>
  <c r="T167" i="2" a="1"/>
  <c r="T167" i="2" s="1"/>
  <c r="BA25" i="2"/>
  <c r="AX25" i="2" a="1"/>
  <c r="AX25" i="2" s="1"/>
  <c r="AV25" i="2" a="1"/>
  <c r="AV25" i="2" s="1"/>
  <c r="AT25" i="2" a="1"/>
  <c r="AT25" i="2" s="1"/>
  <c r="AR25" i="2" a="1"/>
  <c r="AR25" i="2" s="1"/>
  <c r="AP25" i="2" a="1"/>
  <c r="AP25" i="2" s="1"/>
  <c r="AN25" i="2" a="1"/>
  <c r="AN25" i="2" s="1"/>
  <c r="AL25" i="2" a="1"/>
  <c r="AL25" i="2" s="1"/>
  <c r="AJ25" i="2" a="1"/>
  <c r="AJ25" i="2" s="1"/>
  <c r="AH25" i="2" a="1"/>
  <c r="AH25" i="2" s="1"/>
  <c r="AF25" i="2" a="1"/>
  <c r="AF25" i="2" s="1"/>
  <c r="AD25" i="2" a="1"/>
  <c r="AD25" i="2" s="1"/>
  <c r="AB25" i="2" a="1"/>
  <c r="AB25" i="2" s="1"/>
  <c r="Z25" i="2" a="1"/>
  <c r="Z25" i="2" s="1"/>
  <c r="X25" i="2" a="1"/>
  <c r="X25" i="2" s="1"/>
  <c r="V25" i="2" a="1"/>
  <c r="V25" i="2" s="1"/>
  <c r="T25" i="2" a="1"/>
  <c r="T25" i="2" s="1"/>
  <c r="BA16" i="2"/>
  <c r="AX16" i="2" a="1"/>
  <c r="AX16" i="2" s="1"/>
  <c r="AV16" i="2" a="1"/>
  <c r="AV16" i="2" s="1"/>
  <c r="AT16" i="2" a="1"/>
  <c r="AT16" i="2" s="1"/>
  <c r="AR16" i="2" a="1"/>
  <c r="AR16" i="2" s="1"/>
  <c r="AP16" i="2" a="1"/>
  <c r="AP16" i="2" s="1"/>
  <c r="AN16" i="2" a="1"/>
  <c r="AN16" i="2" s="1"/>
  <c r="AL16" i="2" a="1"/>
  <c r="AL16" i="2" s="1"/>
  <c r="AJ16" i="2" a="1"/>
  <c r="AJ16" i="2" s="1"/>
  <c r="AH16" i="2" a="1"/>
  <c r="AH16" i="2" s="1"/>
  <c r="AF16" i="2" a="1"/>
  <c r="AF16" i="2" s="1"/>
  <c r="AD16" i="2" a="1"/>
  <c r="AD16" i="2" s="1"/>
  <c r="AB16" i="2" a="1"/>
  <c r="AB16" i="2" s="1"/>
  <c r="Z16" i="2" a="1"/>
  <c r="Z16" i="2" s="1"/>
  <c r="X16" i="2" a="1"/>
  <c r="X16" i="2" s="1"/>
  <c r="V16" i="2" a="1"/>
  <c r="V16" i="2" s="1"/>
  <c r="T16" i="2" a="1"/>
  <c r="T16" i="2" s="1"/>
  <c r="AX164" i="2" a="1"/>
  <c r="AX164" i="2" s="1"/>
  <c r="AV164" i="2" a="1"/>
  <c r="AV164" i="2" s="1"/>
  <c r="AT164" i="2" a="1"/>
  <c r="AT164" i="2" s="1"/>
  <c r="AR164" i="2" a="1"/>
  <c r="AR164" i="2" s="1"/>
  <c r="AP164" i="2" a="1"/>
  <c r="AP164" i="2" s="1"/>
  <c r="AN164" i="2" a="1"/>
  <c r="AN164" i="2" s="1"/>
  <c r="AL164" i="2" a="1"/>
  <c r="AL164" i="2" s="1"/>
  <c r="AJ164" i="2" a="1"/>
  <c r="AJ164" i="2" s="1"/>
  <c r="AH164" i="2" a="1"/>
  <c r="AH164" i="2" s="1"/>
  <c r="AF164" i="2" a="1"/>
  <c r="AF164" i="2" s="1"/>
  <c r="AD164" i="2" a="1"/>
  <c r="AD164" i="2" s="1"/>
  <c r="AB164" i="2" a="1"/>
  <c r="AB164" i="2" s="1"/>
  <c r="Z164" i="2" a="1"/>
  <c r="Z164" i="2" s="1"/>
  <c r="X164" i="2" a="1"/>
  <c r="X164" i="2" s="1"/>
  <c r="V164" i="2" a="1"/>
  <c r="V164" i="2" s="1"/>
  <c r="T164" i="2" a="1"/>
  <c r="T164" i="2" s="1"/>
  <c r="AX163" i="2" a="1"/>
  <c r="AX163" i="2" s="1"/>
  <c r="AV163" i="2" a="1"/>
  <c r="AV163" i="2" s="1"/>
  <c r="AT163" i="2" a="1"/>
  <c r="AT163" i="2" s="1"/>
  <c r="AR163" i="2" a="1"/>
  <c r="AR163" i="2" s="1"/>
  <c r="AP163" i="2" a="1"/>
  <c r="AP163" i="2" s="1"/>
  <c r="AN163" i="2" a="1"/>
  <c r="AN163" i="2" s="1"/>
  <c r="AL163" i="2" a="1"/>
  <c r="AL163" i="2" s="1"/>
  <c r="AJ163" i="2" a="1"/>
  <c r="AJ163" i="2" s="1"/>
  <c r="AH163" i="2" a="1"/>
  <c r="AH163" i="2" s="1"/>
  <c r="AF163" i="2" a="1"/>
  <c r="AF163" i="2" s="1"/>
  <c r="AD163" i="2" a="1"/>
  <c r="AD163" i="2" s="1"/>
  <c r="AB163" i="2" a="1"/>
  <c r="AB163" i="2" s="1"/>
  <c r="Z163" i="2" a="1"/>
  <c r="Z163" i="2" s="1"/>
  <c r="X163" i="2" a="1"/>
  <c r="X163" i="2" s="1"/>
  <c r="V163" i="2" a="1"/>
  <c r="V163" i="2" s="1"/>
  <c r="T163" i="2" a="1"/>
  <c r="T163" i="2" s="1"/>
  <c r="BA99" i="2"/>
  <c r="AX99" i="2" a="1"/>
  <c r="AX99" i="2" s="1"/>
  <c r="AV99" i="2" a="1"/>
  <c r="AV99" i="2" s="1"/>
  <c r="AT99" i="2" a="1"/>
  <c r="AT99" i="2" s="1"/>
  <c r="AR99" i="2" a="1"/>
  <c r="AR99" i="2" s="1"/>
  <c r="AP99" i="2" a="1"/>
  <c r="AP99" i="2" s="1"/>
  <c r="AN99" i="2" a="1"/>
  <c r="AN99" i="2" s="1"/>
  <c r="AL99" i="2" a="1"/>
  <c r="AL99" i="2" s="1"/>
  <c r="AJ99" i="2" a="1"/>
  <c r="AJ99" i="2" s="1"/>
  <c r="AH99" i="2" a="1"/>
  <c r="AH99" i="2" s="1"/>
  <c r="AF99" i="2" a="1"/>
  <c r="AF99" i="2" s="1"/>
  <c r="AD99" i="2" a="1"/>
  <c r="AD99" i="2" s="1"/>
  <c r="AB99" i="2" a="1"/>
  <c r="AB99" i="2" s="1"/>
  <c r="Z99" i="2" a="1"/>
  <c r="Z99" i="2" s="1"/>
  <c r="X99" i="2" a="1"/>
  <c r="X99" i="2" s="1"/>
  <c r="V99" i="2" a="1"/>
  <c r="V99" i="2" s="1"/>
  <c r="T99" i="2" a="1"/>
  <c r="T99" i="2" s="1"/>
  <c r="BA23" i="2"/>
  <c r="AX23" i="2" a="1"/>
  <c r="AX23" i="2" s="1"/>
  <c r="AV23" i="2" a="1"/>
  <c r="AV23" i="2" s="1"/>
  <c r="AT23" i="2" a="1"/>
  <c r="AT23" i="2" s="1"/>
  <c r="AR23" i="2" a="1"/>
  <c r="AR23" i="2" s="1"/>
  <c r="AP23" i="2" a="1"/>
  <c r="AP23" i="2" s="1"/>
  <c r="AN23" i="2" a="1"/>
  <c r="AN23" i="2" s="1"/>
  <c r="AL23" i="2" a="1"/>
  <c r="AL23" i="2" s="1"/>
  <c r="AJ23" i="2" a="1"/>
  <c r="AJ23" i="2" s="1"/>
  <c r="AH23" i="2" a="1"/>
  <c r="AH23" i="2" s="1"/>
  <c r="AF23" i="2" a="1"/>
  <c r="AF23" i="2" s="1"/>
  <c r="AD23" i="2" a="1"/>
  <c r="AD23" i="2" s="1"/>
  <c r="AB23" i="2" a="1"/>
  <c r="AB23" i="2" s="1"/>
  <c r="Z23" i="2" a="1"/>
  <c r="Z23" i="2" s="1"/>
  <c r="X23" i="2" a="1"/>
  <c r="X23" i="2" s="1"/>
  <c r="V23" i="2" a="1"/>
  <c r="V23" i="2" s="1"/>
  <c r="T23" i="2" a="1"/>
  <c r="T23" i="2" s="1"/>
  <c r="BA61" i="2"/>
  <c r="AX61" i="2" a="1"/>
  <c r="AX61" i="2" s="1"/>
  <c r="AV61" i="2" a="1"/>
  <c r="AV61" i="2" s="1"/>
  <c r="AT61" i="2" a="1"/>
  <c r="AT61" i="2" s="1"/>
  <c r="AR61" i="2" a="1"/>
  <c r="AR61" i="2" s="1"/>
  <c r="AP61" i="2" a="1"/>
  <c r="AP61" i="2" s="1"/>
  <c r="AN61" i="2" a="1"/>
  <c r="AN61" i="2" s="1"/>
  <c r="AL61" i="2" a="1"/>
  <c r="AL61" i="2" s="1"/>
  <c r="AJ61" i="2" a="1"/>
  <c r="AJ61" i="2" s="1"/>
  <c r="AH61" i="2" a="1"/>
  <c r="AH61" i="2" s="1"/>
  <c r="AF61" i="2" a="1"/>
  <c r="AF61" i="2" s="1"/>
  <c r="AD61" i="2" a="1"/>
  <c r="AD61" i="2" s="1"/>
  <c r="AB61" i="2" a="1"/>
  <c r="AB61" i="2" s="1"/>
  <c r="Z61" i="2" a="1"/>
  <c r="Z61" i="2" s="1"/>
  <c r="X61" i="2" a="1"/>
  <c r="X61" i="2" s="1"/>
  <c r="V61" i="2" a="1"/>
  <c r="V61" i="2" s="1"/>
  <c r="T61" i="2" a="1"/>
  <c r="T61" i="2" s="1"/>
  <c r="BA159" i="2"/>
  <c r="AX159" i="2" a="1"/>
  <c r="AX159" i="2" s="1"/>
  <c r="AV159" i="2" a="1"/>
  <c r="AV159" i="2" s="1"/>
  <c r="AT159" i="2" a="1"/>
  <c r="AT159" i="2" s="1"/>
  <c r="AR159" i="2" a="1"/>
  <c r="AR159" i="2" s="1"/>
  <c r="AP159" i="2" a="1"/>
  <c r="AP159" i="2" s="1"/>
  <c r="AN159" i="2" a="1"/>
  <c r="AN159" i="2" s="1"/>
  <c r="AL159" i="2" a="1"/>
  <c r="AL159" i="2" s="1"/>
  <c r="AJ159" i="2" a="1"/>
  <c r="AJ159" i="2" s="1"/>
  <c r="AH159" i="2" a="1"/>
  <c r="AH159" i="2" s="1"/>
  <c r="AF159" i="2" a="1"/>
  <c r="AF159" i="2" s="1"/>
  <c r="AD159" i="2" a="1"/>
  <c r="AD159" i="2" s="1"/>
  <c r="AB159" i="2" a="1"/>
  <c r="AB159" i="2" s="1"/>
  <c r="Z159" i="2" a="1"/>
  <c r="Z159" i="2" s="1"/>
  <c r="X159" i="2" a="1"/>
  <c r="X159" i="2" s="1"/>
  <c r="V159" i="2" a="1"/>
  <c r="V159" i="2" s="1"/>
  <c r="T159" i="2" a="1"/>
  <c r="T159" i="2" s="1"/>
  <c r="AX158" i="2" a="1"/>
  <c r="AX158" i="2" s="1"/>
  <c r="AV158" i="2" a="1"/>
  <c r="AV158" i="2" s="1"/>
  <c r="AT158" i="2" a="1"/>
  <c r="AT158" i="2" s="1"/>
  <c r="AR158" i="2" a="1"/>
  <c r="AR158" i="2" s="1"/>
  <c r="AP158" i="2" a="1"/>
  <c r="AP158" i="2" s="1"/>
  <c r="AN158" i="2" a="1"/>
  <c r="AN158" i="2" s="1"/>
  <c r="AL158" i="2" a="1"/>
  <c r="AL158" i="2" s="1"/>
  <c r="AJ158" i="2" a="1"/>
  <c r="AJ158" i="2" s="1"/>
  <c r="AH158" i="2" a="1"/>
  <c r="AH158" i="2" s="1"/>
  <c r="AF158" i="2" a="1"/>
  <c r="AF158" i="2" s="1"/>
  <c r="AD158" i="2" a="1"/>
  <c r="AD158" i="2" s="1"/>
  <c r="AB158" i="2" a="1"/>
  <c r="AB158" i="2" s="1"/>
  <c r="Z158" i="2" a="1"/>
  <c r="Z158" i="2" s="1"/>
  <c r="X158" i="2" a="1"/>
  <c r="X158" i="2" s="1"/>
  <c r="V158" i="2" a="1"/>
  <c r="V158" i="2" s="1"/>
  <c r="T158" i="2" a="1"/>
  <c r="T158" i="2" s="1"/>
  <c r="AX157" i="2" a="1"/>
  <c r="AX157" i="2" s="1"/>
  <c r="AV157" i="2" a="1"/>
  <c r="AV157" i="2" s="1"/>
  <c r="AT157" i="2" a="1"/>
  <c r="AT157" i="2" s="1"/>
  <c r="AR157" i="2" a="1"/>
  <c r="AR157" i="2" s="1"/>
  <c r="AP157" i="2" a="1"/>
  <c r="AP157" i="2" s="1"/>
  <c r="AN157" i="2" a="1"/>
  <c r="AN157" i="2" s="1"/>
  <c r="AL157" i="2" a="1"/>
  <c r="AL157" i="2" s="1"/>
  <c r="AJ157" i="2" a="1"/>
  <c r="AJ157" i="2" s="1"/>
  <c r="AH157" i="2" a="1"/>
  <c r="AH157" i="2" s="1"/>
  <c r="AF157" i="2" a="1"/>
  <c r="AF157" i="2" s="1"/>
  <c r="AD157" i="2" a="1"/>
  <c r="AD157" i="2" s="1"/>
  <c r="AB157" i="2" a="1"/>
  <c r="AB157" i="2" s="1"/>
  <c r="Z157" i="2" a="1"/>
  <c r="Z157" i="2" s="1"/>
  <c r="X157" i="2" a="1"/>
  <c r="X157" i="2" s="1"/>
  <c r="V157" i="2" a="1"/>
  <c r="V157" i="2" s="1"/>
  <c r="T157" i="2" a="1"/>
  <c r="T157" i="2" s="1"/>
  <c r="AX156" i="2" a="1"/>
  <c r="AX156" i="2" s="1"/>
  <c r="AV156" i="2" a="1"/>
  <c r="AV156" i="2" s="1"/>
  <c r="AT156" i="2" a="1"/>
  <c r="AT156" i="2" s="1"/>
  <c r="AR156" i="2" a="1"/>
  <c r="AR156" i="2" s="1"/>
  <c r="AP156" i="2" a="1"/>
  <c r="AP156" i="2" s="1"/>
  <c r="AN156" i="2" a="1"/>
  <c r="AN156" i="2" s="1"/>
  <c r="AL156" i="2" a="1"/>
  <c r="AL156" i="2" s="1"/>
  <c r="AJ156" i="2" a="1"/>
  <c r="AJ156" i="2" s="1"/>
  <c r="AH156" i="2" a="1"/>
  <c r="AH156" i="2" s="1"/>
  <c r="AF156" i="2" a="1"/>
  <c r="AF156" i="2" s="1"/>
  <c r="AD156" i="2" a="1"/>
  <c r="AD156" i="2" s="1"/>
  <c r="AB156" i="2" a="1"/>
  <c r="AB156" i="2" s="1"/>
  <c r="Z156" i="2" a="1"/>
  <c r="Z156" i="2" s="1"/>
  <c r="X156" i="2" a="1"/>
  <c r="X156" i="2" s="1"/>
  <c r="V156" i="2" a="1"/>
  <c r="V156" i="2" s="1"/>
  <c r="T156" i="2" a="1"/>
  <c r="T156" i="2" s="1"/>
  <c r="BA172" i="2"/>
  <c r="AX172" i="2" a="1"/>
  <c r="AX172" i="2" s="1"/>
  <c r="AV172" i="2" a="1"/>
  <c r="AV172" i="2" s="1"/>
  <c r="AT172" i="2" a="1"/>
  <c r="AT172" i="2" s="1"/>
  <c r="AR172" i="2" a="1"/>
  <c r="AR172" i="2" s="1"/>
  <c r="AP172" i="2" a="1"/>
  <c r="AP172" i="2" s="1"/>
  <c r="AN172" i="2" a="1"/>
  <c r="AN172" i="2" s="1"/>
  <c r="AL172" i="2" a="1"/>
  <c r="AL172" i="2" s="1"/>
  <c r="AJ172" i="2" a="1"/>
  <c r="AJ172" i="2" s="1"/>
  <c r="AH172" i="2" a="1"/>
  <c r="AH172" i="2" s="1"/>
  <c r="AF172" i="2" a="1"/>
  <c r="AF172" i="2" s="1"/>
  <c r="AD172" i="2" a="1"/>
  <c r="AD172" i="2" s="1"/>
  <c r="AB172" i="2" a="1"/>
  <c r="AB172" i="2" s="1"/>
  <c r="Z172" i="2" a="1"/>
  <c r="Z172" i="2" s="1"/>
  <c r="X172" i="2" a="1"/>
  <c r="X172" i="2" s="1"/>
  <c r="V172" i="2" a="1"/>
  <c r="V172" i="2" s="1"/>
  <c r="T172" i="2" a="1"/>
  <c r="T172" i="2" s="1"/>
  <c r="BA63" i="2"/>
  <c r="AX63" i="2" a="1"/>
  <c r="AX63" i="2" s="1"/>
  <c r="AV63" i="2" a="1"/>
  <c r="AV63" i="2" s="1"/>
  <c r="AT63" i="2" a="1"/>
  <c r="AT63" i="2" s="1"/>
  <c r="AR63" i="2" a="1"/>
  <c r="AR63" i="2" s="1"/>
  <c r="AP63" i="2" a="1"/>
  <c r="AP63" i="2" s="1"/>
  <c r="AN63" i="2" a="1"/>
  <c r="AN63" i="2" s="1"/>
  <c r="AL63" i="2" a="1"/>
  <c r="AL63" i="2" s="1"/>
  <c r="AJ63" i="2" a="1"/>
  <c r="AJ63" i="2" s="1"/>
  <c r="AH63" i="2" a="1"/>
  <c r="AH63" i="2" s="1"/>
  <c r="AF63" i="2" a="1"/>
  <c r="AF63" i="2" s="1"/>
  <c r="AD63" i="2" a="1"/>
  <c r="AD63" i="2" s="1"/>
  <c r="AB63" i="2" a="1"/>
  <c r="AB63" i="2" s="1"/>
  <c r="Z63" i="2" a="1"/>
  <c r="Z63" i="2" s="1"/>
  <c r="X63" i="2" a="1"/>
  <c r="X63" i="2" s="1"/>
  <c r="V63" i="2" a="1"/>
  <c r="V63" i="2" s="1"/>
  <c r="T63" i="2" a="1"/>
  <c r="T63" i="2" s="1"/>
  <c r="BA10" i="2"/>
  <c r="AX10" i="2" a="1"/>
  <c r="AX10" i="2" s="1"/>
  <c r="AV10" i="2" a="1"/>
  <c r="AV10" i="2" s="1"/>
  <c r="AT10" i="2" a="1"/>
  <c r="AT10" i="2" s="1"/>
  <c r="AR10" i="2" a="1"/>
  <c r="AR10" i="2" s="1"/>
  <c r="AP10" i="2" a="1"/>
  <c r="AP10" i="2" s="1"/>
  <c r="AN10" i="2" a="1"/>
  <c r="AN10" i="2" s="1"/>
  <c r="AL10" i="2" a="1"/>
  <c r="AL10" i="2" s="1"/>
  <c r="AJ10" i="2" a="1"/>
  <c r="AJ10" i="2" s="1"/>
  <c r="AH10" i="2" a="1"/>
  <c r="AH10" i="2" s="1"/>
  <c r="AF10" i="2" a="1"/>
  <c r="AF10" i="2" s="1"/>
  <c r="AD10" i="2" a="1"/>
  <c r="AD10" i="2" s="1"/>
  <c r="AB10" i="2" a="1"/>
  <c r="AB10" i="2" s="1"/>
  <c r="Z10" i="2" a="1"/>
  <c r="Z10" i="2" s="1"/>
  <c r="X10" i="2" a="1"/>
  <c r="X10" i="2" s="1"/>
  <c r="V10" i="2" a="1"/>
  <c r="V10" i="2" s="1"/>
  <c r="T10" i="2" a="1"/>
  <c r="T10" i="2" s="1"/>
  <c r="BA59" i="2"/>
  <c r="AX59" i="2" a="1"/>
  <c r="AX59" i="2" s="1"/>
  <c r="AV59" i="2" a="1"/>
  <c r="AV59" i="2" s="1"/>
  <c r="AT59" i="2" a="1"/>
  <c r="AT59" i="2" s="1"/>
  <c r="AR59" i="2" a="1"/>
  <c r="AR59" i="2" s="1"/>
  <c r="AP59" i="2" a="1"/>
  <c r="AP59" i="2" s="1"/>
  <c r="AN59" i="2" a="1"/>
  <c r="AN59" i="2" s="1"/>
  <c r="AL59" i="2" a="1"/>
  <c r="AL59" i="2" s="1"/>
  <c r="AJ59" i="2" a="1"/>
  <c r="AJ59" i="2" s="1"/>
  <c r="AH59" i="2" a="1"/>
  <c r="AH59" i="2" s="1"/>
  <c r="AF59" i="2" a="1"/>
  <c r="AF59" i="2" s="1"/>
  <c r="AD59" i="2" a="1"/>
  <c r="AD59" i="2" s="1"/>
  <c r="AB59" i="2" a="1"/>
  <c r="AB59" i="2" s="1"/>
  <c r="Z59" i="2" a="1"/>
  <c r="Z59" i="2" s="1"/>
  <c r="X59" i="2" a="1"/>
  <c r="X59" i="2" s="1"/>
  <c r="V59" i="2" a="1"/>
  <c r="V59" i="2" s="1"/>
  <c r="T59" i="2" a="1"/>
  <c r="T59" i="2" s="1"/>
  <c r="BA98" i="2"/>
  <c r="AX98" i="2" a="1"/>
  <c r="AX98" i="2" s="1"/>
  <c r="AV98" i="2" a="1"/>
  <c r="AV98" i="2" s="1"/>
  <c r="AT98" i="2" a="1"/>
  <c r="AT98" i="2" s="1"/>
  <c r="AR98" i="2" a="1"/>
  <c r="AR98" i="2" s="1"/>
  <c r="AP98" i="2" a="1"/>
  <c r="AP98" i="2" s="1"/>
  <c r="AN98" i="2" a="1"/>
  <c r="AN98" i="2" s="1"/>
  <c r="AL98" i="2" a="1"/>
  <c r="AL98" i="2" s="1"/>
  <c r="AJ98" i="2" a="1"/>
  <c r="AJ98" i="2" s="1"/>
  <c r="AH98" i="2" a="1"/>
  <c r="AH98" i="2" s="1"/>
  <c r="AF98" i="2" a="1"/>
  <c r="AF98" i="2" s="1"/>
  <c r="AD98" i="2" a="1"/>
  <c r="AD98" i="2" s="1"/>
  <c r="AB98" i="2" a="1"/>
  <c r="AB98" i="2" s="1"/>
  <c r="Z98" i="2" a="1"/>
  <c r="Z98" i="2" s="1"/>
  <c r="X98" i="2" a="1"/>
  <c r="X98" i="2" s="1"/>
  <c r="V98" i="2" a="1"/>
  <c r="V98" i="2" s="1"/>
  <c r="T98" i="2" a="1"/>
  <c r="T98" i="2" s="1"/>
  <c r="BA171" i="2"/>
  <c r="AX171" i="2" a="1"/>
  <c r="AX171" i="2" s="1"/>
  <c r="AV171" i="2" a="1"/>
  <c r="AV171" i="2" s="1"/>
  <c r="AT171" i="2" a="1"/>
  <c r="AT171" i="2" s="1"/>
  <c r="AR171" i="2" a="1"/>
  <c r="AR171" i="2" s="1"/>
  <c r="AP171" i="2" a="1"/>
  <c r="AP171" i="2" s="1"/>
  <c r="AN171" i="2" a="1"/>
  <c r="AN171" i="2" s="1"/>
  <c r="AL171" i="2" a="1"/>
  <c r="AL171" i="2" s="1"/>
  <c r="AJ171" i="2" a="1"/>
  <c r="AJ171" i="2" s="1"/>
  <c r="AH171" i="2" a="1"/>
  <c r="AH171" i="2" s="1"/>
  <c r="AF171" i="2" a="1"/>
  <c r="AF171" i="2" s="1"/>
  <c r="AD171" i="2" a="1"/>
  <c r="AD171" i="2" s="1"/>
  <c r="AB171" i="2" a="1"/>
  <c r="AB171" i="2" s="1"/>
  <c r="Z171" i="2" a="1"/>
  <c r="Z171" i="2" s="1"/>
  <c r="X171" i="2" a="1"/>
  <c r="X171" i="2" s="1"/>
  <c r="V171" i="2" a="1"/>
  <c r="V171" i="2" s="1"/>
  <c r="T171" i="2" a="1"/>
  <c r="T171" i="2" s="1"/>
  <c r="BA82" i="2"/>
  <c r="AX82" i="2" a="1"/>
  <c r="AX82" i="2" s="1"/>
  <c r="AV82" i="2" a="1"/>
  <c r="AV82" i="2" s="1"/>
  <c r="AT82" i="2" a="1"/>
  <c r="AT82" i="2" s="1"/>
  <c r="AR82" i="2" a="1"/>
  <c r="AR82" i="2" s="1"/>
  <c r="AP82" i="2" a="1"/>
  <c r="AP82" i="2" s="1"/>
  <c r="AN82" i="2" a="1"/>
  <c r="AN82" i="2" s="1"/>
  <c r="AL82" i="2" a="1"/>
  <c r="AL82" i="2" s="1"/>
  <c r="AJ82" i="2" a="1"/>
  <c r="AJ82" i="2" s="1"/>
  <c r="AH82" i="2" a="1"/>
  <c r="AH82" i="2" s="1"/>
  <c r="AF82" i="2" a="1"/>
  <c r="AF82" i="2" s="1"/>
  <c r="AD82" i="2" a="1"/>
  <c r="AD82" i="2" s="1"/>
  <c r="AB82" i="2" a="1"/>
  <c r="AB82" i="2" s="1"/>
  <c r="Z82" i="2" a="1"/>
  <c r="Z82" i="2" s="1"/>
  <c r="X82" i="2" a="1"/>
  <c r="X82" i="2" s="1"/>
  <c r="V82" i="2" a="1"/>
  <c r="V82" i="2" s="1"/>
  <c r="T82" i="2" a="1"/>
  <c r="T82" i="2" s="1"/>
  <c r="BA148" i="2"/>
  <c r="AX148" i="2" a="1"/>
  <c r="AX148" i="2" s="1"/>
  <c r="AV148" i="2" a="1"/>
  <c r="AV148" i="2" s="1"/>
  <c r="AT148" i="2" a="1"/>
  <c r="AT148" i="2" s="1"/>
  <c r="AR148" i="2" a="1"/>
  <c r="AR148" i="2" s="1"/>
  <c r="AP148" i="2" a="1"/>
  <c r="AP148" i="2" s="1"/>
  <c r="AN148" i="2" a="1"/>
  <c r="AN148" i="2" s="1"/>
  <c r="AL148" i="2" a="1"/>
  <c r="AL148" i="2" s="1"/>
  <c r="AJ148" i="2" a="1"/>
  <c r="AJ148" i="2" s="1"/>
  <c r="AH148" i="2" a="1"/>
  <c r="AH148" i="2" s="1"/>
  <c r="AF148" i="2" a="1"/>
  <c r="AF148" i="2" s="1"/>
  <c r="AD148" i="2" a="1"/>
  <c r="AD148" i="2" s="1"/>
  <c r="AB148" i="2" a="1"/>
  <c r="AB148" i="2" s="1"/>
  <c r="Z148" i="2" a="1"/>
  <c r="Z148" i="2" s="1"/>
  <c r="X148" i="2" a="1"/>
  <c r="X148" i="2" s="1"/>
  <c r="V148" i="2" a="1"/>
  <c r="V148" i="2" s="1"/>
  <c r="T148" i="2" a="1"/>
  <c r="T148" i="2" s="1"/>
  <c r="AX147" i="2" a="1"/>
  <c r="AX147" i="2" s="1"/>
  <c r="AV147" i="2" a="1"/>
  <c r="AV147" i="2" s="1"/>
  <c r="AT147" i="2" a="1"/>
  <c r="AT147" i="2" s="1"/>
  <c r="AR147" i="2" a="1"/>
  <c r="AR147" i="2" s="1"/>
  <c r="AP147" i="2" a="1"/>
  <c r="AP147" i="2" s="1"/>
  <c r="AN147" i="2" a="1"/>
  <c r="AN147" i="2" s="1"/>
  <c r="AL147" i="2" a="1"/>
  <c r="AL147" i="2" s="1"/>
  <c r="AJ147" i="2" a="1"/>
  <c r="AJ147" i="2" s="1"/>
  <c r="AH147" i="2" a="1"/>
  <c r="AH147" i="2" s="1"/>
  <c r="AF147" i="2" a="1"/>
  <c r="AF147" i="2" s="1"/>
  <c r="AD147" i="2" a="1"/>
  <c r="AD147" i="2" s="1"/>
  <c r="AB147" i="2" a="1"/>
  <c r="AB147" i="2" s="1"/>
  <c r="Z147" i="2" a="1"/>
  <c r="Z147" i="2" s="1"/>
  <c r="X147" i="2" a="1"/>
  <c r="X147" i="2" s="1"/>
  <c r="V147" i="2" a="1"/>
  <c r="V147" i="2" s="1"/>
  <c r="T147" i="2" a="1"/>
  <c r="T147" i="2" s="1"/>
  <c r="AX146" i="2" a="1"/>
  <c r="AX146" i="2" s="1"/>
  <c r="AV146" i="2" a="1"/>
  <c r="AV146" i="2" s="1"/>
  <c r="AT146" i="2" a="1"/>
  <c r="AT146" i="2" s="1"/>
  <c r="AR146" i="2" a="1"/>
  <c r="AR146" i="2" s="1"/>
  <c r="AP146" i="2" a="1"/>
  <c r="AP146" i="2" s="1"/>
  <c r="AN146" i="2" a="1"/>
  <c r="AN146" i="2" s="1"/>
  <c r="AL146" i="2" a="1"/>
  <c r="AL146" i="2" s="1"/>
  <c r="AJ146" i="2" a="1"/>
  <c r="AJ146" i="2" s="1"/>
  <c r="AH146" i="2" a="1"/>
  <c r="AH146" i="2" s="1"/>
  <c r="AF146" i="2" a="1"/>
  <c r="AF146" i="2" s="1"/>
  <c r="AD146" i="2" a="1"/>
  <c r="AD146" i="2" s="1"/>
  <c r="AB146" i="2" a="1"/>
  <c r="AB146" i="2" s="1"/>
  <c r="Z146" i="2" a="1"/>
  <c r="Z146" i="2" s="1"/>
  <c r="X146" i="2" a="1"/>
  <c r="X146" i="2" s="1"/>
  <c r="V146" i="2" a="1"/>
  <c r="V146" i="2" s="1"/>
  <c r="T146" i="2" a="1"/>
  <c r="T146" i="2" s="1"/>
  <c r="BA21" i="2"/>
  <c r="AX21" i="2" a="1"/>
  <c r="AX21" i="2" s="1"/>
  <c r="AV21" i="2" a="1"/>
  <c r="AV21" i="2" s="1"/>
  <c r="AT21" i="2" a="1"/>
  <c r="AT21" i="2" s="1"/>
  <c r="AR21" i="2" a="1"/>
  <c r="AR21" i="2" s="1"/>
  <c r="AP21" i="2" a="1"/>
  <c r="AP21" i="2" s="1"/>
  <c r="AN21" i="2" a="1"/>
  <c r="AN21" i="2" s="1"/>
  <c r="AL21" i="2" a="1"/>
  <c r="AL21" i="2" s="1"/>
  <c r="AJ21" i="2" a="1"/>
  <c r="AJ21" i="2" s="1"/>
  <c r="AH21" i="2" a="1"/>
  <c r="AH21" i="2" s="1"/>
  <c r="AF21" i="2" a="1"/>
  <c r="AF21" i="2" s="1"/>
  <c r="AD21" i="2" a="1"/>
  <c r="AD21" i="2" s="1"/>
  <c r="AB21" i="2" a="1"/>
  <c r="AB21" i="2" s="1"/>
  <c r="Z21" i="2" a="1"/>
  <c r="Z21" i="2" s="1"/>
  <c r="X21" i="2" a="1"/>
  <c r="X21" i="2" s="1"/>
  <c r="V21" i="2" a="1"/>
  <c r="V21" i="2" s="1"/>
  <c r="T21" i="2" a="1"/>
  <c r="T21" i="2" s="1"/>
  <c r="BA144" i="2"/>
  <c r="AX144" i="2" a="1"/>
  <c r="AX144" i="2" s="1"/>
  <c r="AV144" i="2" a="1"/>
  <c r="AV144" i="2" s="1"/>
  <c r="AT144" i="2" a="1"/>
  <c r="AT144" i="2" s="1"/>
  <c r="AR144" i="2" a="1"/>
  <c r="AR144" i="2" s="1"/>
  <c r="AP144" i="2" a="1"/>
  <c r="AP144" i="2" s="1"/>
  <c r="AN144" i="2" a="1"/>
  <c r="AN144" i="2" s="1"/>
  <c r="AL144" i="2" a="1"/>
  <c r="AL144" i="2" s="1"/>
  <c r="AJ144" i="2" a="1"/>
  <c r="AJ144" i="2" s="1"/>
  <c r="AH144" i="2" a="1"/>
  <c r="AH144" i="2" s="1"/>
  <c r="AF144" i="2" a="1"/>
  <c r="AF144" i="2" s="1"/>
  <c r="AD144" i="2" a="1"/>
  <c r="AD144" i="2" s="1"/>
  <c r="AB144" i="2" a="1"/>
  <c r="AB144" i="2" s="1"/>
  <c r="Z144" i="2" a="1"/>
  <c r="Z144" i="2" s="1"/>
  <c r="X144" i="2" a="1"/>
  <c r="X144" i="2" s="1"/>
  <c r="V144" i="2" a="1"/>
  <c r="V144" i="2" s="1"/>
  <c r="T144" i="2" a="1"/>
  <c r="T144" i="2" s="1"/>
  <c r="AX143" i="2" a="1"/>
  <c r="AX143" i="2" s="1"/>
  <c r="AV143" i="2" a="1"/>
  <c r="AV143" i="2" s="1"/>
  <c r="AT143" i="2" a="1"/>
  <c r="AT143" i="2" s="1"/>
  <c r="AR143" i="2" a="1"/>
  <c r="AR143" i="2" s="1"/>
  <c r="AP143" i="2" a="1"/>
  <c r="AP143" i="2" s="1"/>
  <c r="AN143" i="2" a="1"/>
  <c r="AN143" i="2" s="1"/>
  <c r="AL143" i="2" a="1"/>
  <c r="AL143" i="2" s="1"/>
  <c r="AJ143" i="2" a="1"/>
  <c r="AJ143" i="2" s="1"/>
  <c r="AH143" i="2" a="1"/>
  <c r="AH143" i="2" s="1"/>
  <c r="AF143" i="2" a="1"/>
  <c r="AF143" i="2" s="1"/>
  <c r="AD143" i="2" a="1"/>
  <c r="AD143" i="2" s="1"/>
  <c r="AB143" i="2" a="1"/>
  <c r="AB143" i="2" s="1"/>
  <c r="Z143" i="2" a="1"/>
  <c r="Z143" i="2" s="1"/>
  <c r="X143" i="2" a="1"/>
  <c r="X143" i="2" s="1"/>
  <c r="V143" i="2" a="1"/>
  <c r="V143" i="2" s="1"/>
  <c r="T143" i="2" a="1"/>
  <c r="T143" i="2" s="1"/>
  <c r="BA128" i="2"/>
  <c r="AX128" i="2" a="1"/>
  <c r="AX128" i="2" s="1"/>
  <c r="AV128" i="2" a="1"/>
  <c r="AV128" i="2" s="1"/>
  <c r="AT128" i="2" a="1"/>
  <c r="AT128" i="2" s="1"/>
  <c r="AR128" i="2" a="1"/>
  <c r="AR128" i="2" s="1"/>
  <c r="AP128" i="2" a="1"/>
  <c r="AP128" i="2" s="1"/>
  <c r="AN128" i="2" a="1"/>
  <c r="AN128" i="2" s="1"/>
  <c r="AL128" i="2" a="1"/>
  <c r="AL128" i="2" s="1"/>
  <c r="AJ128" i="2" a="1"/>
  <c r="AJ128" i="2" s="1"/>
  <c r="AH128" i="2" a="1"/>
  <c r="AH128" i="2" s="1"/>
  <c r="AF128" i="2" a="1"/>
  <c r="AF128" i="2" s="1"/>
  <c r="AD128" i="2" a="1"/>
  <c r="AD128" i="2" s="1"/>
  <c r="AB128" i="2" a="1"/>
  <c r="AB128" i="2" s="1"/>
  <c r="Z128" i="2" a="1"/>
  <c r="Z128" i="2" s="1"/>
  <c r="X128" i="2" a="1"/>
  <c r="X128" i="2" s="1"/>
  <c r="V128" i="2" a="1"/>
  <c r="V128" i="2" s="1"/>
  <c r="T128" i="2" a="1"/>
  <c r="T128" i="2" s="1"/>
  <c r="BA72" i="2"/>
  <c r="AX72" i="2" a="1"/>
  <c r="AX72" i="2" s="1"/>
  <c r="AV72" i="2" a="1"/>
  <c r="AV72" i="2" s="1"/>
  <c r="AT72" i="2" a="1"/>
  <c r="AT72" i="2" s="1"/>
  <c r="AR72" i="2" a="1"/>
  <c r="AR72" i="2" s="1"/>
  <c r="AP72" i="2" a="1"/>
  <c r="AP72" i="2" s="1"/>
  <c r="AN72" i="2" a="1"/>
  <c r="AN72" i="2" s="1"/>
  <c r="AL72" i="2" a="1"/>
  <c r="AL72" i="2" s="1"/>
  <c r="AJ72" i="2" a="1"/>
  <c r="AJ72" i="2" s="1"/>
  <c r="AH72" i="2" a="1"/>
  <c r="AH72" i="2" s="1"/>
  <c r="AF72" i="2" a="1"/>
  <c r="AF72" i="2" s="1"/>
  <c r="AD72" i="2" a="1"/>
  <c r="AD72" i="2" s="1"/>
  <c r="AB72" i="2" a="1"/>
  <c r="AB72" i="2" s="1"/>
  <c r="Z72" i="2" a="1"/>
  <c r="Z72" i="2" s="1"/>
  <c r="X72" i="2" a="1"/>
  <c r="X72" i="2" s="1"/>
  <c r="V72" i="2" a="1"/>
  <c r="V72" i="2" s="1"/>
  <c r="T72" i="2" a="1"/>
  <c r="T72" i="2" s="1"/>
  <c r="AX140" i="2" a="1"/>
  <c r="AX140" i="2" s="1"/>
  <c r="AV140" i="2" a="1"/>
  <c r="AV140" i="2" s="1"/>
  <c r="AT140" i="2" a="1"/>
  <c r="AT140" i="2" s="1"/>
  <c r="AR140" i="2" a="1"/>
  <c r="AR140" i="2" s="1"/>
  <c r="AP140" i="2" a="1"/>
  <c r="AP140" i="2" s="1"/>
  <c r="AN140" i="2" a="1"/>
  <c r="AN140" i="2" s="1"/>
  <c r="AL140" i="2" a="1"/>
  <c r="AL140" i="2" s="1"/>
  <c r="AJ140" i="2" a="1"/>
  <c r="AJ140" i="2" s="1"/>
  <c r="AH140" i="2" a="1"/>
  <c r="AH140" i="2" s="1"/>
  <c r="AF140" i="2" a="1"/>
  <c r="AF140" i="2" s="1"/>
  <c r="AD140" i="2" a="1"/>
  <c r="AD140" i="2" s="1"/>
  <c r="AB140" i="2" a="1"/>
  <c r="AB140" i="2" s="1"/>
  <c r="Z140" i="2" a="1"/>
  <c r="Z140" i="2" s="1"/>
  <c r="X140" i="2" a="1"/>
  <c r="X140" i="2" s="1"/>
  <c r="V140" i="2" a="1"/>
  <c r="V140" i="2" s="1"/>
  <c r="T140" i="2" a="1"/>
  <c r="T140" i="2" s="1"/>
  <c r="AX139" i="2" a="1"/>
  <c r="AX139" i="2" s="1"/>
  <c r="AV139" i="2" a="1"/>
  <c r="AV139" i="2" s="1"/>
  <c r="AT139" i="2" a="1"/>
  <c r="AT139" i="2" s="1"/>
  <c r="AR139" i="2" a="1"/>
  <c r="AR139" i="2" s="1"/>
  <c r="AP139" i="2" a="1"/>
  <c r="AP139" i="2" s="1"/>
  <c r="AN139" i="2" a="1"/>
  <c r="AN139" i="2" s="1"/>
  <c r="AL139" i="2" a="1"/>
  <c r="AL139" i="2" s="1"/>
  <c r="AJ139" i="2" a="1"/>
  <c r="AJ139" i="2" s="1"/>
  <c r="AH139" i="2" a="1"/>
  <c r="AH139" i="2" s="1"/>
  <c r="AF139" i="2" a="1"/>
  <c r="AF139" i="2" s="1"/>
  <c r="AD139" i="2" a="1"/>
  <c r="AD139" i="2" s="1"/>
  <c r="AB139" i="2" a="1"/>
  <c r="AB139" i="2" s="1"/>
  <c r="Z139" i="2" a="1"/>
  <c r="Z139" i="2" s="1"/>
  <c r="X139" i="2" a="1"/>
  <c r="X139" i="2" s="1"/>
  <c r="V139" i="2" a="1"/>
  <c r="V139" i="2" s="1"/>
  <c r="T139" i="2" a="1"/>
  <c r="T139" i="2" s="1"/>
  <c r="AX138" i="2" a="1"/>
  <c r="AX138" i="2" s="1"/>
  <c r="AV138" i="2" a="1"/>
  <c r="AV138" i="2" s="1"/>
  <c r="AT138" i="2" a="1"/>
  <c r="AT138" i="2" s="1"/>
  <c r="AR138" i="2" a="1"/>
  <c r="AR138" i="2" s="1"/>
  <c r="AP138" i="2" a="1"/>
  <c r="AP138" i="2" s="1"/>
  <c r="AN138" i="2" a="1"/>
  <c r="AN138" i="2" s="1"/>
  <c r="AL138" i="2" a="1"/>
  <c r="AL138" i="2" s="1"/>
  <c r="AJ138" i="2" a="1"/>
  <c r="AJ138" i="2" s="1"/>
  <c r="AH138" i="2" a="1"/>
  <c r="AH138" i="2" s="1"/>
  <c r="AF138" i="2" a="1"/>
  <c r="AF138" i="2" s="1"/>
  <c r="AD138" i="2" a="1"/>
  <c r="AD138" i="2" s="1"/>
  <c r="AB138" i="2" a="1"/>
  <c r="AB138" i="2" s="1"/>
  <c r="Z138" i="2" a="1"/>
  <c r="Z138" i="2" s="1"/>
  <c r="X138" i="2" a="1"/>
  <c r="X138" i="2" s="1"/>
  <c r="V138" i="2" a="1"/>
  <c r="V138" i="2" s="1"/>
  <c r="T138" i="2" a="1"/>
  <c r="T138" i="2" s="1"/>
  <c r="BA45" i="2"/>
  <c r="AX45" i="2" a="1"/>
  <c r="AX45" i="2" s="1"/>
  <c r="AV45" i="2" a="1"/>
  <c r="AV45" i="2" s="1"/>
  <c r="AT45" i="2" a="1"/>
  <c r="AT45" i="2" s="1"/>
  <c r="AR45" i="2" a="1"/>
  <c r="AR45" i="2" s="1"/>
  <c r="AP45" i="2" a="1"/>
  <c r="AP45" i="2" s="1"/>
  <c r="AN45" i="2" a="1"/>
  <c r="AN45" i="2" s="1"/>
  <c r="AL45" i="2" a="1"/>
  <c r="AL45" i="2" s="1"/>
  <c r="AJ45" i="2" a="1"/>
  <c r="AJ45" i="2" s="1"/>
  <c r="AH45" i="2" a="1"/>
  <c r="AH45" i="2" s="1"/>
  <c r="AF45" i="2" a="1"/>
  <c r="AF45" i="2" s="1"/>
  <c r="AD45" i="2" a="1"/>
  <c r="AD45" i="2" s="1"/>
  <c r="AB45" i="2" a="1"/>
  <c r="AB45" i="2" s="1"/>
  <c r="Z45" i="2" a="1"/>
  <c r="Z45" i="2" s="1"/>
  <c r="X45" i="2" a="1"/>
  <c r="X45" i="2" s="1"/>
  <c r="V45" i="2" a="1"/>
  <c r="V45" i="2" s="1"/>
  <c r="T45" i="2" a="1"/>
  <c r="T45" i="2" s="1"/>
  <c r="BA55" i="2"/>
  <c r="AX55" i="2" a="1"/>
  <c r="AX55" i="2" s="1"/>
  <c r="AV55" i="2" a="1"/>
  <c r="AV55" i="2" s="1"/>
  <c r="AT55" i="2" a="1"/>
  <c r="AT55" i="2" s="1"/>
  <c r="AR55" i="2" a="1"/>
  <c r="AR55" i="2" s="1"/>
  <c r="AP55" i="2" a="1"/>
  <c r="AP55" i="2" s="1"/>
  <c r="AN55" i="2" a="1"/>
  <c r="AN55" i="2" s="1"/>
  <c r="AL55" i="2" a="1"/>
  <c r="AL55" i="2" s="1"/>
  <c r="AJ55" i="2" a="1"/>
  <c r="AJ55" i="2" s="1"/>
  <c r="AH55" i="2" a="1"/>
  <c r="AH55" i="2" s="1"/>
  <c r="AF55" i="2" a="1"/>
  <c r="AF55" i="2" s="1"/>
  <c r="AD55" i="2" a="1"/>
  <c r="AD55" i="2" s="1"/>
  <c r="AB55" i="2" a="1"/>
  <c r="AB55" i="2" s="1"/>
  <c r="Z55" i="2" a="1"/>
  <c r="Z55" i="2" s="1"/>
  <c r="X55" i="2" a="1"/>
  <c r="X55" i="2" s="1"/>
  <c r="V55" i="2" a="1"/>
  <c r="V55" i="2" s="1"/>
  <c r="T55" i="2" a="1"/>
  <c r="T55" i="2" s="1"/>
  <c r="AX135" i="2" a="1"/>
  <c r="AX135" i="2" s="1"/>
  <c r="AV135" i="2" a="1"/>
  <c r="AV135" i="2" s="1"/>
  <c r="AT135" i="2" a="1"/>
  <c r="AT135" i="2" s="1"/>
  <c r="AR135" i="2" a="1"/>
  <c r="AR135" i="2" s="1"/>
  <c r="AP135" i="2" a="1"/>
  <c r="AP135" i="2" s="1"/>
  <c r="AN135" i="2" a="1"/>
  <c r="AN135" i="2" s="1"/>
  <c r="AL135" i="2" a="1"/>
  <c r="AL135" i="2" s="1"/>
  <c r="AJ135" i="2" a="1"/>
  <c r="AJ135" i="2" s="1"/>
  <c r="AH135" i="2" a="1"/>
  <c r="AH135" i="2" s="1"/>
  <c r="AF135" i="2" a="1"/>
  <c r="AF135" i="2" s="1"/>
  <c r="AD135" i="2" a="1"/>
  <c r="AD135" i="2" s="1"/>
  <c r="AB135" i="2" a="1"/>
  <c r="AB135" i="2" s="1"/>
  <c r="Z135" i="2" a="1"/>
  <c r="Z135" i="2" s="1"/>
  <c r="X135" i="2" a="1"/>
  <c r="X135" i="2" s="1"/>
  <c r="V135" i="2" a="1"/>
  <c r="V135" i="2" s="1"/>
  <c r="T135" i="2" a="1"/>
  <c r="T135" i="2" s="1"/>
  <c r="BA166" i="2"/>
  <c r="AX166" i="2" a="1"/>
  <c r="AX166" i="2" s="1"/>
  <c r="AV166" i="2" a="1"/>
  <c r="AV166" i="2" s="1"/>
  <c r="AT166" i="2" a="1"/>
  <c r="AT166" i="2" s="1"/>
  <c r="AR166" i="2" a="1"/>
  <c r="AR166" i="2" s="1"/>
  <c r="AP166" i="2" a="1"/>
  <c r="AP166" i="2" s="1"/>
  <c r="AN166" i="2" a="1"/>
  <c r="AN166" i="2" s="1"/>
  <c r="AL166" i="2" a="1"/>
  <c r="AL166" i="2" s="1"/>
  <c r="AJ166" i="2" a="1"/>
  <c r="AJ166" i="2" s="1"/>
  <c r="AH166" i="2" a="1"/>
  <c r="AH166" i="2" s="1"/>
  <c r="AF166" i="2" a="1"/>
  <c r="AF166" i="2" s="1"/>
  <c r="AD166" i="2" a="1"/>
  <c r="AD166" i="2" s="1"/>
  <c r="AB166" i="2" a="1"/>
  <c r="AB166" i="2" s="1"/>
  <c r="Z166" i="2" a="1"/>
  <c r="Z166" i="2" s="1"/>
  <c r="X166" i="2" a="1"/>
  <c r="X166" i="2" s="1"/>
  <c r="V166" i="2" a="1"/>
  <c r="V166" i="2" s="1"/>
  <c r="T166" i="2" a="1"/>
  <c r="T166" i="2" s="1"/>
  <c r="AX133" i="2" a="1"/>
  <c r="AX133" i="2" s="1"/>
  <c r="AV133" i="2" a="1"/>
  <c r="AV133" i="2" s="1"/>
  <c r="AT133" i="2" a="1"/>
  <c r="AT133" i="2" s="1"/>
  <c r="AR133" i="2" a="1"/>
  <c r="AR133" i="2" s="1"/>
  <c r="AP133" i="2" a="1"/>
  <c r="AP133" i="2" s="1"/>
  <c r="AN133" i="2" a="1"/>
  <c r="AN133" i="2" s="1"/>
  <c r="AL133" i="2" a="1"/>
  <c r="AL133" i="2" s="1"/>
  <c r="AJ133" i="2" a="1"/>
  <c r="AJ133" i="2" s="1"/>
  <c r="AH133" i="2" a="1"/>
  <c r="AH133" i="2" s="1"/>
  <c r="AF133" i="2" a="1"/>
  <c r="AF133" i="2" s="1"/>
  <c r="AD133" i="2" a="1"/>
  <c r="AD133" i="2" s="1"/>
  <c r="AB133" i="2" a="1"/>
  <c r="AB133" i="2" s="1"/>
  <c r="Z133" i="2" a="1"/>
  <c r="Z133" i="2" s="1"/>
  <c r="X133" i="2" a="1"/>
  <c r="X133" i="2" s="1"/>
  <c r="V133" i="2" a="1"/>
  <c r="V133" i="2" s="1"/>
  <c r="T133" i="2" a="1"/>
  <c r="T133" i="2" s="1"/>
  <c r="BA32" i="2"/>
  <c r="AX32" i="2" a="1"/>
  <c r="AX32" i="2" s="1"/>
  <c r="AV32" i="2" a="1"/>
  <c r="AV32" i="2" s="1"/>
  <c r="AT32" i="2" a="1"/>
  <c r="AT32" i="2" s="1"/>
  <c r="AR32" i="2" a="1"/>
  <c r="AR32" i="2" s="1"/>
  <c r="AP32" i="2" a="1"/>
  <c r="AP32" i="2" s="1"/>
  <c r="AN32" i="2" a="1"/>
  <c r="AN32" i="2" s="1"/>
  <c r="AL32" i="2" a="1"/>
  <c r="AL32" i="2" s="1"/>
  <c r="AJ32" i="2" a="1"/>
  <c r="AJ32" i="2" s="1"/>
  <c r="AH32" i="2" a="1"/>
  <c r="AH32" i="2" s="1"/>
  <c r="AF32" i="2" a="1"/>
  <c r="AF32" i="2" s="1"/>
  <c r="AD32" i="2" a="1"/>
  <c r="AD32" i="2" s="1"/>
  <c r="AB32" i="2" a="1"/>
  <c r="AB32" i="2" s="1"/>
  <c r="Z32" i="2" a="1"/>
  <c r="Z32" i="2" s="1"/>
  <c r="X32" i="2" a="1"/>
  <c r="X32" i="2" s="1"/>
  <c r="V32" i="2" a="1"/>
  <c r="V32" i="2" s="1"/>
  <c r="T32" i="2" a="1"/>
  <c r="T32" i="2" s="1"/>
  <c r="BA165" i="2"/>
  <c r="AX165" i="2" a="1"/>
  <c r="AX165" i="2" s="1"/>
  <c r="AV165" i="2" a="1"/>
  <c r="AV165" i="2" s="1"/>
  <c r="AT165" i="2" a="1"/>
  <c r="AT165" i="2" s="1"/>
  <c r="AR165" i="2" a="1"/>
  <c r="AR165" i="2" s="1"/>
  <c r="AP165" i="2" a="1"/>
  <c r="AP165" i="2" s="1"/>
  <c r="AN165" i="2" a="1"/>
  <c r="AN165" i="2" s="1"/>
  <c r="AL165" i="2" a="1"/>
  <c r="AL165" i="2" s="1"/>
  <c r="AJ165" i="2" a="1"/>
  <c r="AJ165" i="2" s="1"/>
  <c r="AH165" i="2" a="1"/>
  <c r="AH165" i="2" s="1"/>
  <c r="AF165" i="2" a="1"/>
  <c r="AF165" i="2" s="1"/>
  <c r="AD165" i="2" a="1"/>
  <c r="AD165" i="2" s="1"/>
  <c r="AB165" i="2" a="1"/>
  <c r="AB165" i="2" s="1"/>
  <c r="Z165" i="2" a="1"/>
  <c r="Z165" i="2" s="1"/>
  <c r="X165" i="2" a="1"/>
  <c r="X165" i="2" s="1"/>
  <c r="V165" i="2" a="1"/>
  <c r="V165" i="2" s="1"/>
  <c r="T165" i="2" a="1"/>
  <c r="T165" i="2" s="1"/>
  <c r="BA162" i="2"/>
  <c r="AX162" i="2" a="1"/>
  <c r="AX162" i="2" s="1"/>
  <c r="AV162" i="2" a="1"/>
  <c r="AV162" i="2" s="1"/>
  <c r="AT162" i="2" a="1"/>
  <c r="AT162" i="2" s="1"/>
  <c r="AR162" i="2" a="1"/>
  <c r="AR162" i="2" s="1"/>
  <c r="AP162" i="2" a="1"/>
  <c r="AP162" i="2" s="1"/>
  <c r="AN162" i="2" a="1"/>
  <c r="AN162" i="2" s="1"/>
  <c r="AL162" i="2" a="1"/>
  <c r="AL162" i="2" s="1"/>
  <c r="AJ162" i="2" a="1"/>
  <c r="AJ162" i="2" s="1"/>
  <c r="AH162" i="2" a="1"/>
  <c r="AH162" i="2" s="1"/>
  <c r="AF162" i="2" a="1"/>
  <c r="AF162" i="2" s="1"/>
  <c r="AD162" i="2" a="1"/>
  <c r="AD162" i="2" s="1"/>
  <c r="AB162" i="2" a="1"/>
  <c r="AB162" i="2" s="1"/>
  <c r="Z162" i="2" a="1"/>
  <c r="Z162" i="2" s="1"/>
  <c r="X162" i="2" a="1"/>
  <c r="X162" i="2" s="1"/>
  <c r="V162" i="2" a="1"/>
  <c r="V162" i="2" s="1"/>
  <c r="T162" i="2" a="1"/>
  <c r="T162" i="2" s="1"/>
  <c r="AX129" i="2" a="1"/>
  <c r="AX129" i="2" s="1"/>
  <c r="AV129" i="2" a="1"/>
  <c r="AV129" i="2" s="1"/>
  <c r="AT129" i="2" a="1"/>
  <c r="AT129" i="2" s="1"/>
  <c r="AR129" i="2" a="1"/>
  <c r="AR129" i="2" s="1"/>
  <c r="AP129" i="2" a="1"/>
  <c r="AP129" i="2" s="1"/>
  <c r="AN129" i="2" a="1"/>
  <c r="AN129" i="2" s="1"/>
  <c r="AL129" i="2" a="1"/>
  <c r="AL129" i="2" s="1"/>
  <c r="AJ129" i="2" a="1"/>
  <c r="AJ129" i="2" s="1"/>
  <c r="AH129" i="2" a="1"/>
  <c r="AH129" i="2" s="1"/>
  <c r="AF129" i="2" a="1"/>
  <c r="AF129" i="2" s="1"/>
  <c r="AD129" i="2" a="1"/>
  <c r="AD129" i="2" s="1"/>
  <c r="AB129" i="2" a="1"/>
  <c r="AB129" i="2" s="1"/>
  <c r="Z129" i="2" a="1"/>
  <c r="Z129" i="2" s="1"/>
  <c r="X129" i="2" a="1"/>
  <c r="X129" i="2" s="1"/>
  <c r="V129" i="2" a="1"/>
  <c r="V129" i="2" s="1"/>
  <c r="T129" i="2" a="1"/>
  <c r="T129" i="2" s="1"/>
  <c r="BA97" i="2"/>
  <c r="AX97" i="2" a="1"/>
  <c r="AX97" i="2" s="1"/>
  <c r="AV97" i="2" a="1"/>
  <c r="AV97" i="2" s="1"/>
  <c r="AT97" i="2" a="1"/>
  <c r="AT97" i="2" s="1"/>
  <c r="AR97" i="2" a="1"/>
  <c r="AR97" i="2" s="1"/>
  <c r="AP97" i="2" a="1"/>
  <c r="AP97" i="2" s="1"/>
  <c r="AN97" i="2" a="1"/>
  <c r="AN97" i="2" s="1"/>
  <c r="AL97" i="2" a="1"/>
  <c r="AL97" i="2" s="1"/>
  <c r="AJ97" i="2" a="1"/>
  <c r="AJ97" i="2" s="1"/>
  <c r="AH97" i="2" a="1"/>
  <c r="AH97" i="2" s="1"/>
  <c r="AF97" i="2" a="1"/>
  <c r="AF97" i="2" s="1"/>
  <c r="AD97" i="2" a="1"/>
  <c r="AD97" i="2" s="1"/>
  <c r="AB97" i="2" a="1"/>
  <c r="AB97" i="2" s="1"/>
  <c r="Z97" i="2" a="1"/>
  <c r="Z97" i="2" s="1"/>
  <c r="X97" i="2" a="1"/>
  <c r="X97" i="2" s="1"/>
  <c r="V97" i="2" a="1"/>
  <c r="V97" i="2" s="1"/>
  <c r="T97" i="2" a="1"/>
  <c r="T97" i="2" s="1"/>
  <c r="BA94" i="2"/>
  <c r="AX94" i="2" a="1"/>
  <c r="AX94" i="2" s="1"/>
  <c r="AV94" i="2" a="1"/>
  <c r="AV94" i="2" s="1"/>
  <c r="AT94" i="2" a="1"/>
  <c r="AT94" i="2" s="1"/>
  <c r="AR94" i="2" a="1"/>
  <c r="AR94" i="2" s="1"/>
  <c r="AP94" i="2" a="1"/>
  <c r="AP94" i="2" s="1"/>
  <c r="AN94" i="2" a="1"/>
  <c r="AN94" i="2" s="1"/>
  <c r="AL94" i="2" a="1"/>
  <c r="AL94" i="2" s="1"/>
  <c r="AJ94" i="2" a="1"/>
  <c r="AJ94" i="2" s="1"/>
  <c r="AH94" i="2" a="1"/>
  <c r="AH94" i="2" s="1"/>
  <c r="AF94" i="2" a="1"/>
  <c r="AF94" i="2" s="1"/>
  <c r="AD94" i="2" a="1"/>
  <c r="AD94" i="2" s="1"/>
  <c r="AB94" i="2" a="1"/>
  <c r="AB94" i="2" s="1"/>
  <c r="Z94" i="2" a="1"/>
  <c r="Z94" i="2" s="1"/>
  <c r="X94" i="2" a="1"/>
  <c r="X94" i="2" s="1"/>
  <c r="V94" i="2" a="1"/>
  <c r="V94" i="2" s="1"/>
  <c r="T94" i="2" a="1"/>
  <c r="T94" i="2" s="1"/>
  <c r="AX126" i="2" a="1"/>
  <c r="AX126" i="2" s="1"/>
  <c r="AV126" i="2" a="1"/>
  <c r="AV126" i="2" s="1"/>
  <c r="AT126" i="2" a="1"/>
  <c r="AT126" i="2" s="1"/>
  <c r="AR126" i="2" a="1"/>
  <c r="AR126" i="2" s="1"/>
  <c r="AP126" i="2" a="1"/>
  <c r="AP126" i="2" s="1"/>
  <c r="AN126" i="2" a="1"/>
  <c r="AN126" i="2" s="1"/>
  <c r="AL126" i="2" a="1"/>
  <c r="AL126" i="2" s="1"/>
  <c r="AJ126" i="2" a="1"/>
  <c r="AJ126" i="2" s="1"/>
  <c r="AH126" i="2" a="1"/>
  <c r="AH126" i="2" s="1"/>
  <c r="AF126" i="2" a="1"/>
  <c r="AF126" i="2" s="1"/>
  <c r="AD126" i="2" a="1"/>
  <c r="AD126" i="2" s="1"/>
  <c r="AB126" i="2" a="1"/>
  <c r="AB126" i="2" s="1"/>
  <c r="Z126" i="2" a="1"/>
  <c r="Z126" i="2" s="1"/>
  <c r="X126" i="2" a="1"/>
  <c r="X126" i="2" s="1"/>
  <c r="V126" i="2" a="1"/>
  <c r="V126" i="2" s="1"/>
  <c r="T126" i="2" a="1"/>
  <c r="T126" i="2" s="1"/>
  <c r="AX125" i="2" a="1"/>
  <c r="AX125" i="2" s="1"/>
  <c r="AV125" i="2" a="1"/>
  <c r="AV125" i="2" s="1"/>
  <c r="AT125" i="2" a="1"/>
  <c r="AT125" i="2" s="1"/>
  <c r="AR125" i="2" a="1"/>
  <c r="AR125" i="2" s="1"/>
  <c r="AP125" i="2" a="1"/>
  <c r="AP125" i="2" s="1"/>
  <c r="AN125" i="2" a="1"/>
  <c r="AN125" i="2" s="1"/>
  <c r="AL125" i="2" a="1"/>
  <c r="AL125" i="2" s="1"/>
  <c r="AJ125" i="2" a="1"/>
  <c r="AJ125" i="2" s="1"/>
  <c r="AH125" i="2" a="1"/>
  <c r="AH125" i="2" s="1"/>
  <c r="AF125" i="2" a="1"/>
  <c r="AF125" i="2" s="1"/>
  <c r="AD125" i="2" a="1"/>
  <c r="AD125" i="2" s="1"/>
  <c r="AB125" i="2" a="1"/>
  <c r="AB125" i="2" s="1"/>
  <c r="Z125" i="2" a="1"/>
  <c r="Z125" i="2" s="1"/>
  <c r="X125" i="2" a="1"/>
  <c r="X125" i="2" s="1"/>
  <c r="V125" i="2" a="1"/>
  <c r="V125" i="2" s="1"/>
  <c r="T125" i="2" a="1"/>
  <c r="T125" i="2" s="1"/>
  <c r="BA93" i="2"/>
  <c r="AX93" i="2" a="1"/>
  <c r="AX93" i="2" s="1"/>
  <c r="AV93" i="2" a="1"/>
  <c r="AV93" i="2" s="1"/>
  <c r="AT93" i="2" a="1"/>
  <c r="AT93" i="2" s="1"/>
  <c r="AR93" i="2" a="1"/>
  <c r="AR93" i="2" s="1"/>
  <c r="AP93" i="2" a="1"/>
  <c r="AP93" i="2" s="1"/>
  <c r="AN93" i="2" a="1"/>
  <c r="AN93" i="2" s="1"/>
  <c r="AL93" i="2" a="1"/>
  <c r="AL93" i="2" s="1"/>
  <c r="AJ93" i="2" a="1"/>
  <c r="AJ93" i="2" s="1"/>
  <c r="AH93" i="2" a="1"/>
  <c r="AH93" i="2" s="1"/>
  <c r="AF93" i="2" a="1"/>
  <c r="AF93" i="2" s="1"/>
  <c r="AD93" i="2" a="1"/>
  <c r="AD93" i="2" s="1"/>
  <c r="AB93" i="2" a="1"/>
  <c r="AB93" i="2" s="1"/>
  <c r="Z93" i="2" a="1"/>
  <c r="Z93" i="2" s="1"/>
  <c r="X93" i="2" a="1"/>
  <c r="X93" i="2" s="1"/>
  <c r="V93" i="2" a="1"/>
  <c r="V93" i="2" s="1"/>
  <c r="T93" i="2" a="1"/>
  <c r="T93" i="2" s="1"/>
  <c r="BA91" i="2"/>
  <c r="AX91" i="2" a="1"/>
  <c r="AX91" i="2" s="1"/>
  <c r="AV91" i="2" a="1"/>
  <c r="AV91" i="2" s="1"/>
  <c r="AT91" i="2" a="1"/>
  <c r="AT91" i="2" s="1"/>
  <c r="AR91" i="2" a="1"/>
  <c r="AR91" i="2" s="1"/>
  <c r="AP91" i="2" a="1"/>
  <c r="AP91" i="2" s="1"/>
  <c r="AN91" i="2" a="1"/>
  <c r="AN91" i="2" s="1"/>
  <c r="AL91" i="2" a="1"/>
  <c r="AL91" i="2" s="1"/>
  <c r="AJ91" i="2" a="1"/>
  <c r="AJ91" i="2" s="1"/>
  <c r="AH91" i="2" a="1"/>
  <c r="AH91" i="2" s="1"/>
  <c r="AF91" i="2" a="1"/>
  <c r="AF91" i="2" s="1"/>
  <c r="AD91" i="2" a="1"/>
  <c r="AD91" i="2" s="1"/>
  <c r="AB91" i="2" a="1"/>
  <c r="AB91" i="2" s="1"/>
  <c r="Z91" i="2" a="1"/>
  <c r="Z91" i="2" s="1"/>
  <c r="X91" i="2" a="1"/>
  <c r="X91" i="2" s="1"/>
  <c r="V91" i="2" a="1"/>
  <c r="V91" i="2" s="1"/>
  <c r="T91" i="2" a="1"/>
  <c r="T91" i="2" s="1"/>
  <c r="AX122" i="2" a="1"/>
  <c r="AX122" i="2" s="1"/>
  <c r="AV122" i="2" a="1"/>
  <c r="AV122" i="2" s="1"/>
  <c r="AT122" i="2" a="1"/>
  <c r="AT122" i="2" s="1"/>
  <c r="AR122" i="2" a="1"/>
  <c r="AR122" i="2" s="1"/>
  <c r="AP122" i="2" a="1"/>
  <c r="AP122" i="2" s="1"/>
  <c r="AN122" i="2" a="1"/>
  <c r="AN122" i="2" s="1"/>
  <c r="AL122" i="2" a="1"/>
  <c r="AL122" i="2" s="1"/>
  <c r="AJ122" i="2" a="1"/>
  <c r="AJ122" i="2" s="1"/>
  <c r="AH122" i="2" a="1"/>
  <c r="AH122" i="2" s="1"/>
  <c r="AF122" i="2" a="1"/>
  <c r="AF122" i="2" s="1"/>
  <c r="AD122" i="2" a="1"/>
  <c r="AD122" i="2" s="1"/>
  <c r="AB122" i="2" a="1"/>
  <c r="AB122" i="2" s="1"/>
  <c r="Z122" i="2" a="1"/>
  <c r="Z122" i="2" s="1"/>
  <c r="X122" i="2" a="1"/>
  <c r="X122" i="2" s="1"/>
  <c r="V122" i="2" a="1"/>
  <c r="V122" i="2" s="1"/>
  <c r="T122" i="2" a="1"/>
  <c r="T122" i="2" s="1"/>
  <c r="BA118" i="2"/>
  <c r="AX118" i="2" a="1"/>
  <c r="AX118" i="2" s="1"/>
  <c r="AV118" i="2" a="1"/>
  <c r="AV118" i="2" s="1"/>
  <c r="AT118" i="2" a="1"/>
  <c r="AT118" i="2" s="1"/>
  <c r="AR118" i="2" a="1"/>
  <c r="AR118" i="2" s="1"/>
  <c r="AP118" i="2" a="1"/>
  <c r="AP118" i="2" s="1"/>
  <c r="AN118" i="2" a="1"/>
  <c r="AN118" i="2" s="1"/>
  <c r="AL118" i="2" a="1"/>
  <c r="AL118" i="2" s="1"/>
  <c r="AJ118" i="2" a="1"/>
  <c r="AJ118" i="2" s="1"/>
  <c r="AH118" i="2" a="1"/>
  <c r="AH118" i="2" s="1"/>
  <c r="AF118" i="2" a="1"/>
  <c r="AF118" i="2" s="1"/>
  <c r="AD118" i="2" a="1"/>
  <c r="AD118" i="2" s="1"/>
  <c r="AB118" i="2" a="1"/>
  <c r="AB118" i="2" s="1"/>
  <c r="Z118" i="2" a="1"/>
  <c r="Z118" i="2" s="1"/>
  <c r="X118" i="2" a="1"/>
  <c r="X118" i="2" s="1"/>
  <c r="V118" i="2" a="1"/>
  <c r="V118" i="2" s="1"/>
  <c r="T118" i="2" a="1"/>
  <c r="T118" i="2" s="1"/>
  <c r="AX120" i="2" a="1"/>
  <c r="AX120" i="2" s="1"/>
  <c r="AV120" i="2" a="1"/>
  <c r="AV120" i="2" s="1"/>
  <c r="AT120" i="2" a="1"/>
  <c r="AT120" i="2" s="1"/>
  <c r="AR120" i="2" a="1"/>
  <c r="AR120" i="2" s="1"/>
  <c r="AP120" i="2" a="1"/>
  <c r="AP120" i="2" s="1"/>
  <c r="AN120" i="2" a="1"/>
  <c r="AN120" i="2" s="1"/>
  <c r="AL120" i="2" a="1"/>
  <c r="AL120" i="2" s="1"/>
  <c r="AJ120" i="2" a="1"/>
  <c r="AJ120" i="2" s="1"/>
  <c r="AH120" i="2" a="1"/>
  <c r="AH120" i="2" s="1"/>
  <c r="AF120" i="2" a="1"/>
  <c r="AF120" i="2" s="1"/>
  <c r="AD120" i="2" a="1"/>
  <c r="AD120" i="2" s="1"/>
  <c r="AB120" i="2" a="1"/>
  <c r="AB120" i="2" s="1"/>
  <c r="Z120" i="2" a="1"/>
  <c r="Z120" i="2" s="1"/>
  <c r="X120" i="2" a="1"/>
  <c r="X120" i="2" s="1"/>
  <c r="V120" i="2" a="1"/>
  <c r="V120" i="2" s="1"/>
  <c r="T120" i="2" a="1"/>
  <c r="T120" i="2" s="1"/>
  <c r="BA161" i="2"/>
  <c r="AX161" i="2" a="1"/>
  <c r="AX161" i="2" s="1"/>
  <c r="AV161" i="2" a="1"/>
  <c r="AV161" i="2" s="1"/>
  <c r="AT161" i="2" a="1"/>
  <c r="AT161" i="2" s="1"/>
  <c r="AR161" i="2" a="1"/>
  <c r="AR161" i="2" s="1"/>
  <c r="AP161" i="2" a="1"/>
  <c r="AP161" i="2" s="1"/>
  <c r="AN161" i="2" a="1"/>
  <c r="AN161" i="2" s="1"/>
  <c r="AL161" i="2" a="1"/>
  <c r="AL161" i="2" s="1"/>
  <c r="AJ161" i="2" a="1"/>
  <c r="AJ161" i="2" s="1"/>
  <c r="AH161" i="2" a="1"/>
  <c r="AH161" i="2" s="1"/>
  <c r="AF161" i="2" a="1"/>
  <c r="AF161" i="2" s="1"/>
  <c r="AD161" i="2" a="1"/>
  <c r="AD161" i="2" s="1"/>
  <c r="AB161" i="2" a="1"/>
  <c r="AB161" i="2" s="1"/>
  <c r="Z161" i="2" a="1"/>
  <c r="Z161" i="2" s="1"/>
  <c r="X161" i="2" a="1"/>
  <c r="X161" i="2" s="1"/>
  <c r="V161" i="2" a="1"/>
  <c r="V161" i="2" s="1"/>
  <c r="T161" i="2" a="1"/>
  <c r="T161" i="2" s="1"/>
  <c r="BA160" i="2"/>
  <c r="AX160" i="2" a="1"/>
  <c r="AX160" i="2" s="1"/>
  <c r="AV160" i="2" a="1"/>
  <c r="AV160" i="2" s="1"/>
  <c r="AT160" i="2" a="1"/>
  <c r="AT160" i="2" s="1"/>
  <c r="AR160" i="2" a="1"/>
  <c r="AR160" i="2" s="1"/>
  <c r="AP160" i="2" a="1"/>
  <c r="AP160" i="2" s="1"/>
  <c r="AN160" i="2" a="1"/>
  <c r="AN160" i="2" s="1"/>
  <c r="AL160" i="2" a="1"/>
  <c r="AL160" i="2" s="1"/>
  <c r="AJ160" i="2" a="1"/>
  <c r="AJ160" i="2" s="1"/>
  <c r="AH160" i="2" a="1"/>
  <c r="AH160" i="2" s="1"/>
  <c r="AF160" i="2" a="1"/>
  <c r="AF160" i="2" s="1"/>
  <c r="AD160" i="2" a="1"/>
  <c r="AD160" i="2" s="1"/>
  <c r="AB160" i="2" a="1"/>
  <c r="AB160" i="2" s="1"/>
  <c r="Z160" i="2" a="1"/>
  <c r="Z160" i="2" s="1"/>
  <c r="X160" i="2" a="1"/>
  <c r="X160" i="2" s="1"/>
  <c r="V160" i="2" a="1"/>
  <c r="V160" i="2" s="1"/>
  <c r="T160" i="2" a="1"/>
  <c r="T160" i="2" s="1"/>
  <c r="AX117" i="2" a="1"/>
  <c r="AX117" i="2" s="1"/>
  <c r="AV117" i="2" a="1"/>
  <c r="AV117" i="2" s="1"/>
  <c r="AT117" i="2" a="1"/>
  <c r="AT117" i="2" s="1"/>
  <c r="AR117" i="2" a="1"/>
  <c r="AR117" i="2" s="1"/>
  <c r="AP117" i="2" a="1"/>
  <c r="AP117" i="2" s="1"/>
  <c r="AN117" i="2" a="1"/>
  <c r="AN117" i="2" s="1"/>
  <c r="AL117" i="2" a="1"/>
  <c r="AL117" i="2" s="1"/>
  <c r="AJ117" i="2" a="1"/>
  <c r="AJ117" i="2" s="1"/>
  <c r="AH117" i="2" a="1"/>
  <c r="AH117" i="2" s="1"/>
  <c r="AF117" i="2" a="1"/>
  <c r="AF117" i="2" s="1"/>
  <c r="AD117" i="2" a="1"/>
  <c r="AD117" i="2" s="1"/>
  <c r="AB117" i="2" a="1"/>
  <c r="AB117" i="2" s="1"/>
  <c r="Z117" i="2" a="1"/>
  <c r="Z117" i="2" s="1"/>
  <c r="X117" i="2" a="1"/>
  <c r="X117" i="2" s="1"/>
  <c r="V117" i="2" a="1"/>
  <c r="V117" i="2" s="1"/>
  <c r="T117" i="2" a="1"/>
  <c r="T117" i="2" s="1"/>
  <c r="AX116" i="2" a="1"/>
  <c r="AX116" i="2" s="1"/>
  <c r="AV116" i="2" a="1"/>
  <c r="AV116" i="2" s="1"/>
  <c r="AT116" i="2" a="1"/>
  <c r="AT116" i="2" s="1"/>
  <c r="AR116" i="2" a="1"/>
  <c r="AR116" i="2" s="1"/>
  <c r="AP116" i="2" a="1"/>
  <c r="AP116" i="2" s="1"/>
  <c r="AN116" i="2" a="1"/>
  <c r="AN116" i="2" s="1"/>
  <c r="AL116" i="2" a="1"/>
  <c r="AL116" i="2" s="1"/>
  <c r="AJ116" i="2" a="1"/>
  <c r="AJ116" i="2" s="1"/>
  <c r="AH116" i="2" a="1"/>
  <c r="AH116" i="2" s="1"/>
  <c r="AF116" i="2" a="1"/>
  <c r="AF116" i="2" s="1"/>
  <c r="AD116" i="2" a="1"/>
  <c r="AD116" i="2" s="1"/>
  <c r="AB116" i="2" a="1"/>
  <c r="AB116" i="2" s="1"/>
  <c r="Z116" i="2" a="1"/>
  <c r="Z116" i="2" s="1"/>
  <c r="X116" i="2" a="1"/>
  <c r="X116" i="2" s="1"/>
  <c r="V116" i="2" a="1"/>
  <c r="V116" i="2" s="1"/>
  <c r="T116" i="2" a="1"/>
  <c r="T116" i="2" s="1"/>
  <c r="AX115" i="2" a="1"/>
  <c r="AX115" i="2" s="1"/>
  <c r="AV115" i="2" a="1"/>
  <c r="AV115" i="2" s="1"/>
  <c r="AT115" i="2" a="1"/>
  <c r="AT115" i="2" s="1"/>
  <c r="AR115" i="2" a="1"/>
  <c r="AR115" i="2" s="1"/>
  <c r="AP115" i="2" a="1"/>
  <c r="AP115" i="2" s="1"/>
  <c r="AN115" i="2" a="1"/>
  <c r="AN115" i="2" s="1"/>
  <c r="AL115" i="2" a="1"/>
  <c r="AL115" i="2" s="1"/>
  <c r="AJ115" i="2" a="1"/>
  <c r="AJ115" i="2" s="1"/>
  <c r="AH115" i="2" a="1"/>
  <c r="AH115" i="2" s="1"/>
  <c r="AF115" i="2" a="1"/>
  <c r="AF115" i="2" s="1"/>
  <c r="AD115" i="2" a="1"/>
  <c r="AD115" i="2" s="1"/>
  <c r="AB115" i="2" a="1"/>
  <c r="AB115" i="2" s="1"/>
  <c r="Z115" i="2" a="1"/>
  <c r="Z115" i="2" s="1"/>
  <c r="X115" i="2" a="1"/>
  <c r="X115" i="2" s="1"/>
  <c r="V115" i="2" a="1"/>
  <c r="V115" i="2" s="1"/>
  <c r="T115" i="2" a="1"/>
  <c r="T115" i="2" s="1"/>
  <c r="AX114" i="2" a="1"/>
  <c r="AX114" i="2" s="1"/>
  <c r="AV114" i="2" a="1"/>
  <c r="AV114" i="2" s="1"/>
  <c r="AT114" i="2" a="1"/>
  <c r="AT114" i="2" s="1"/>
  <c r="AR114" i="2" a="1"/>
  <c r="AR114" i="2" s="1"/>
  <c r="AP114" i="2" a="1"/>
  <c r="AP114" i="2" s="1"/>
  <c r="AN114" i="2" a="1"/>
  <c r="AN114" i="2" s="1"/>
  <c r="AL114" i="2" a="1"/>
  <c r="AL114" i="2" s="1"/>
  <c r="AJ114" i="2" a="1"/>
  <c r="AJ114" i="2" s="1"/>
  <c r="AH114" i="2" a="1"/>
  <c r="AH114" i="2" s="1"/>
  <c r="AF114" i="2" a="1"/>
  <c r="AF114" i="2" s="1"/>
  <c r="AD114" i="2" a="1"/>
  <c r="AD114" i="2" s="1"/>
  <c r="AB114" i="2" a="1"/>
  <c r="AB114" i="2" s="1"/>
  <c r="Z114" i="2" a="1"/>
  <c r="Z114" i="2" s="1"/>
  <c r="X114" i="2" a="1"/>
  <c r="X114" i="2" s="1"/>
  <c r="V114" i="2" a="1"/>
  <c r="V114" i="2" s="1"/>
  <c r="T114" i="2" a="1"/>
  <c r="T114" i="2" s="1"/>
  <c r="AX113" i="2" a="1"/>
  <c r="AX113" i="2" s="1"/>
  <c r="AV113" i="2" a="1"/>
  <c r="AV113" i="2" s="1"/>
  <c r="AT113" i="2" a="1"/>
  <c r="AT113" i="2" s="1"/>
  <c r="AR113" i="2" a="1"/>
  <c r="AR113" i="2" s="1"/>
  <c r="AP113" i="2" a="1"/>
  <c r="AP113" i="2" s="1"/>
  <c r="AN113" i="2" a="1"/>
  <c r="AN113" i="2" s="1"/>
  <c r="AL113" i="2" a="1"/>
  <c r="AL113" i="2" s="1"/>
  <c r="AJ113" i="2" a="1"/>
  <c r="AJ113" i="2" s="1"/>
  <c r="AH113" i="2" a="1"/>
  <c r="AH113" i="2" s="1"/>
  <c r="AF113" i="2" a="1"/>
  <c r="AF113" i="2" s="1"/>
  <c r="AD113" i="2" a="1"/>
  <c r="AD113" i="2" s="1"/>
  <c r="AB113" i="2" a="1"/>
  <c r="AB113" i="2" s="1"/>
  <c r="Z113" i="2" a="1"/>
  <c r="Z113" i="2" s="1"/>
  <c r="X113" i="2" a="1"/>
  <c r="X113" i="2" s="1"/>
  <c r="V113" i="2" a="1"/>
  <c r="V113" i="2" s="1"/>
  <c r="T113" i="2" a="1"/>
  <c r="T113" i="2" s="1"/>
  <c r="BA112" i="2"/>
  <c r="AX112" i="2" a="1"/>
  <c r="AX112" i="2" s="1"/>
  <c r="AV112" i="2" a="1"/>
  <c r="AV112" i="2" s="1"/>
  <c r="AT112" i="2" a="1"/>
  <c r="AT112" i="2" s="1"/>
  <c r="AR112" i="2" a="1"/>
  <c r="AR112" i="2" s="1"/>
  <c r="AP112" i="2" a="1"/>
  <c r="AP112" i="2" s="1"/>
  <c r="AN112" i="2" a="1"/>
  <c r="AN112" i="2" s="1"/>
  <c r="AL112" i="2" a="1"/>
  <c r="AL112" i="2" s="1"/>
  <c r="AJ112" i="2" a="1"/>
  <c r="AJ112" i="2" s="1"/>
  <c r="AH112" i="2" a="1"/>
  <c r="AH112" i="2" s="1"/>
  <c r="AF112" i="2" a="1"/>
  <c r="AF112" i="2" s="1"/>
  <c r="AD112" i="2" a="1"/>
  <c r="AD112" i="2" s="1"/>
  <c r="AB112" i="2" a="1"/>
  <c r="AB112" i="2" s="1"/>
  <c r="Z112" i="2" a="1"/>
  <c r="Z112" i="2" s="1"/>
  <c r="X112" i="2" a="1"/>
  <c r="X112" i="2" s="1"/>
  <c r="V112" i="2" a="1"/>
  <c r="V112" i="2" s="1"/>
  <c r="T112" i="2" a="1"/>
  <c r="T112" i="2" s="1"/>
  <c r="BA155" i="2"/>
  <c r="AX155" i="2" a="1"/>
  <c r="AX155" i="2" s="1"/>
  <c r="AV155" i="2" a="1"/>
  <c r="AV155" i="2" s="1"/>
  <c r="AT155" i="2" a="1"/>
  <c r="AT155" i="2" s="1"/>
  <c r="AR155" i="2" a="1"/>
  <c r="AR155" i="2" s="1"/>
  <c r="AP155" i="2" a="1"/>
  <c r="AP155" i="2" s="1"/>
  <c r="AN155" i="2" a="1"/>
  <c r="AN155" i="2" s="1"/>
  <c r="AL155" i="2" a="1"/>
  <c r="AL155" i="2" s="1"/>
  <c r="AJ155" i="2" a="1"/>
  <c r="AJ155" i="2" s="1"/>
  <c r="AH155" i="2" a="1"/>
  <c r="AH155" i="2" s="1"/>
  <c r="AF155" i="2" a="1"/>
  <c r="AF155" i="2" s="1"/>
  <c r="AD155" i="2" a="1"/>
  <c r="AD155" i="2" s="1"/>
  <c r="AB155" i="2" a="1"/>
  <c r="AB155" i="2" s="1"/>
  <c r="Z155" i="2" a="1"/>
  <c r="Z155" i="2" s="1"/>
  <c r="X155" i="2" a="1"/>
  <c r="X155" i="2" s="1"/>
  <c r="V155" i="2" a="1"/>
  <c r="V155" i="2" s="1"/>
  <c r="T155" i="2" a="1"/>
  <c r="T155" i="2" s="1"/>
  <c r="AX110" i="2" a="1"/>
  <c r="AX110" i="2" s="1"/>
  <c r="AV110" i="2" a="1"/>
  <c r="AV110" i="2" s="1"/>
  <c r="AT110" i="2" a="1"/>
  <c r="AT110" i="2" s="1"/>
  <c r="AR110" i="2" a="1"/>
  <c r="AR110" i="2" s="1"/>
  <c r="AP110" i="2" a="1"/>
  <c r="AP110" i="2" s="1"/>
  <c r="AN110" i="2" a="1"/>
  <c r="AN110" i="2" s="1"/>
  <c r="AL110" i="2" a="1"/>
  <c r="AL110" i="2" s="1"/>
  <c r="AJ110" i="2" a="1"/>
  <c r="AJ110" i="2" s="1"/>
  <c r="AH110" i="2" a="1"/>
  <c r="AH110" i="2" s="1"/>
  <c r="AF110" i="2" a="1"/>
  <c r="AF110" i="2" s="1"/>
  <c r="AD110" i="2" a="1"/>
  <c r="AD110" i="2" s="1"/>
  <c r="AB110" i="2" a="1"/>
  <c r="AB110" i="2" s="1"/>
  <c r="Z110" i="2" a="1"/>
  <c r="Z110" i="2" s="1"/>
  <c r="X110" i="2" a="1"/>
  <c r="X110" i="2" s="1"/>
  <c r="V110" i="2" a="1"/>
  <c r="V110" i="2" s="1"/>
  <c r="T110" i="2" a="1"/>
  <c r="T110" i="2" s="1"/>
  <c r="BA31" i="2"/>
  <c r="AX31" i="2" a="1"/>
  <c r="AX31" i="2" s="1"/>
  <c r="AV31" i="2" a="1"/>
  <c r="AV31" i="2" s="1"/>
  <c r="AT31" i="2" a="1"/>
  <c r="AT31" i="2" s="1"/>
  <c r="AR31" i="2" a="1"/>
  <c r="AR31" i="2" s="1"/>
  <c r="AP31" i="2" a="1"/>
  <c r="AP31" i="2" s="1"/>
  <c r="AN31" i="2" a="1"/>
  <c r="AN31" i="2" s="1"/>
  <c r="AL31" i="2" a="1"/>
  <c r="AL31" i="2" s="1"/>
  <c r="AJ31" i="2" a="1"/>
  <c r="AJ31" i="2" s="1"/>
  <c r="AH31" i="2" a="1"/>
  <c r="AH31" i="2" s="1"/>
  <c r="AF31" i="2" a="1"/>
  <c r="AF31" i="2" s="1"/>
  <c r="AD31" i="2" a="1"/>
  <c r="AD31" i="2" s="1"/>
  <c r="AB31" i="2" a="1"/>
  <c r="AB31" i="2" s="1"/>
  <c r="Z31" i="2" a="1"/>
  <c r="Z31" i="2" s="1"/>
  <c r="X31" i="2" a="1"/>
  <c r="X31" i="2" s="1"/>
  <c r="V31" i="2" a="1"/>
  <c r="V31" i="2" s="1"/>
  <c r="T31" i="2" a="1"/>
  <c r="T31" i="2" s="1"/>
  <c r="BA108" i="2"/>
  <c r="AX108" i="2" a="1"/>
  <c r="AX108" i="2" s="1"/>
  <c r="AV108" i="2" a="1"/>
  <c r="AV108" i="2" s="1"/>
  <c r="AT108" i="2" a="1"/>
  <c r="AT108" i="2" s="1"/>
  <c r="AR108" i="2" a="1"/>
  <c r="AR108" i="2" s="1"/>
  <c r="AP108" i="2" a="1"/>
  <c r="AP108" i="2" s="1"/>
  <c r="AN108" i="2" a="1"/>
  <c r="AN108" i="2" s="1"/>
  <c r="AL108" i="2" a="1"/>
  <c r="AL108" i="2" s="1"/>
  <c r="AJ108" i="2" a="1"/>
  <c r="AJ108" i="2" s="1"/>
  <c r="AH108" i="2" a="1"/>
  <c r="AH108" i="2" s="1"/>
  <c r="AF108" i="2" a="1"/>
  <c r="AF108" i="2" s="1"/>
  <c r="AD108" i="2" a="1"/>
  <c r="AD108" i="2" s="1"/>
  <c r="AB108" i="2" a="1"/>
  <c r="AB108" i="2" s="1"/>
  <c r="Z108" i="2" a="1"/>
  <c r="Z108" i="2" s="1"/>
  <c r="X108" i="2" a="1"/>
  <c r="X108" i="2" s="1"/>
  <c r="V108" i="2" a="1"/>
  <c r="V108" i="2" s="1"/>
  <c r="T108" i="2" a="1"/>
  <c r="T108" i="2" s="1"/>
  <c r="BA154" i="2"/>
  <c r="AX154" i="2" a="1"/>
  <c r="AX154" i="2" s="1"/>
  <c r="AV154" i="2" a="1"/>
  <c r="AV154" i="2" s="1"/>
  <c r="AT154" i="2" a="1"/>
  <c r="AT154" i="2" s="1"/>
  <c r="AR154" i="2" a="1"/>
  <c r="AR154" i="2" s="1"/>
  <c r="AP154" i="2" a="1"/>
  <c r="AP154" i="2" s="1"/>
  <c r="AN154" i="2" a="1"/>
  <c r="AN154" i="2" s="1"/>
  <c r="AL154" i="2" a="1"/>
  <c r="AL154" i="2" s="1"/>
  <c r="AJ154" i="2" a="1"/>
  <c r="AJ154" i="2" s="1"/>
  <c r="AH154" i="2" a="1"/>
  <c r="AH154" i="2" s="1"/>
  <c r="AF154" i="2" a="1"/>
  <c r="AF154" i="2" s="1"/>
  <c r="AD154" i="2" a="1"/>
  <c r="AD154" i="2" s="1"/>
  <c r="AB154" i="2" a="1"/>
  <c r="AB154" i="2" s="1"/>
  <c r="Z154" i="2" a="1"/>
  <c r="Z154" i="2" s="1"/>
  <c r="X154" i="2" a="1"/>
  <c r="X154" i="2" s="1"/>
  <c r="V154" i="2" a="1"/>
  <c r="V154" i="2" s="1"/>
  <c r="T154" i="2" a="1"/>
  <c r="T154" i="2" s="1"/>
  <c r="AX106" i="2" a="1"/>
  <c r="AX106" i="2" s="1"/>
  <c r="AV106" i="2" a="1"/>
  <c r="AV106" i="2" s="1"/>
  <c r="AT106" i="2" a="1"/>
  <c r="AT106" i="2" s="1"/>
  <c r="AR106" i="2" a="1"/>
  <c r="AR106" i="2" s="1"/>
  <c r="AP106" i="2" a="1"/>
  <c r="AP106" i="2" s="1"/>
  <c r="AN106" i="2" a="1"/>
  <c r="AN106" i="2" s="1"/>
  <c r="AL106" i="2" a="1"/>
  <c r="AL106" i="2" s="1"/>
  <c r="AJ106" i="2" a="1"/>
  <c r="AJ106" i="2" s="1"/>
  <c r="AH106" i="2" a="1"/>
  <c r="AH106" i="2" s="1"/>
  <c r="AF106" i="2" a="1"/>
  <c r="AF106" i="2" s="1"/>
  <c r="AD106" i="2" a="1"/>
  <c r="AD106" i="2" s="1"/>
  <c r="AB106" i="2" a="1"/>
  <c r="AB106" i="2" s="1"/>
  <c r="Z106" i="2" a="1"/>
  <c r="Z106" i="2" s="1"/>
  <c r="X106" i="2" a="1"/>
  <c r="X106" i="2" s="1"/>
  <c r="V106" i="2" a="1"/>
  <c r="V106" i="2" s="1"/>
  <c r="T106" i="2" a="1"/>
  <c r="T106" i="2" s="1"/>
  <c r="AX105" i="2" a="1"/>
  <c r="AX105" i="2" s="1"/>
  <c r="AV105" i="2" a="1"/>
  <c r="AV105" i="2" s="1"/>
  <c r="AT105" i="2" a="1"/>
  <c r="AT105" i="2" s="1"/>
  <c r="AR105" i="2" a="1"/>
  <c r="AR105" i="2" s="1"/>
  <c r="AP105" i="2" a="1"/>
  <c r="AP105" i="2" s="1"/>
  <c r="AN105" i="2" a="1"/>
  <c r="AN105" i="2" s="1"/>
  <c r="AL105" i="2" a="1"/>
  <c r="AL105" i="2" s="1"/>
  <c r="AJ105" i="2" a="1"/>
  <c r="AJ105" i="2" s="1"/>
  <c r="AH105" i="2" a="1"/>
  <c r="AH105" i="2" s="1"/>
  <c r="AF105" i="2" a="1"/>
  <c r="AF105" i="2" s="1"/>
  <c r="AD105" i="2" a="1"/>
  <c r="AD105" i="2" s="1"/>
  <c r="AB105" i="2" a="1"/>
  <c r="AB105" i="2" s="1"/>
  <c r="Z105" i="2" a="1"/>
  <c r="Z105" i="2" s="1"/>
  <c r="X105" i="2" a="1"/>
  <c r="X105" i="2" s="1"/>
  <c r="V105" i="2" a="1"/>
  <c r="V105" i="2" s="1"/>
  <c r="T105" i="2" a="1"/>
  <c r="T105" i="2" s="1"/>
  <c r="AX104" i="2" a="1"/>
  <c r="AX104" i="2" s="1"/>
  <c r="AV104" i="2" a="1"/>
  <c r="AV104" i="2" s="1"/>
  <c r="AT104" i="2" a="1"/>
  <c r="AT104" i="2" s="1"/>
  <c r="AR104" i="2" a="1"/>
  <c r="AR104" i="2" s="1"/>
  <c r="AP104" i="2" a="1"/>
  <c r="AP104" i="2" s="1"/>
  <c r="AN104" i="2" a="1"/>
  <c r="AN104" i="2" s="1"/>
  <c r="AL104" i="2" a="1"/>
  <c r="AL104" i="2" s="1"/>
  <c r="AJ104" i="2" a="1"/>
  <c r="AJ104" i="2" s="1"/>
  <c r="AH104" i="2" a="1"/>
  <c r="AH104" i="2" s="1"/>
  <c r="AF104" i="2" a="1"/>
  <c r="AF104" i="2" s="1"/>
  <c r="AD104" i="2" a="1"/>
  <c r="AD104" i="2" s="1"/>
  <c r="AB104" i="2" a="1"/>
  <c r="AB104" i="2" s="1"/>
  <c r="Z104" i="2" a="1"/>
  <c r="Z104" i="2" s="1"/>
  <c r="X104" i="2" a="1"/>
  <c r="X104" i="2" s="1"/>
  <c r="V104" i="2" a="1"/>
  <c r="V104" i="2" s="1"/>
  <c r="T104" i="2" a="1"/>
  <c r="T104" i="2" s="1"/>
  <c r="BA103" i="2"/>
  <c r="AX103" i="2" a="1"/>
  <c r="AX103" i="2" s="1"/>
  <c r="AV103" i="2" a="1"/>
  <c r="AV103" i="2" s="1"/>
  <c r="AT103" i="2" a="1"/>
  <c r="AT103" i="2" s="1"/>
  <c r="AR103" i="2" a="1"/>
  <c r="AR103" i="2" s="1"/>
  <c r="AP103" i="2" a="1"/>
  <c r="AP103" i="2" s="1"/>
  <c r="AN103" i="2" a="1"/>
  <c r="AN103" i="2" s="1"/>
  <c r="AL103" i="2" a="1"/>
  <c r="AL103" i="2" s="1"/>
  <c r="AJ103" i="2" a="1"/>
  <c r="AJ103" i="2" s="1"/>
  <c r="AH103" i="2" a="1"/>
  <c r="AH103" i="2" s="1"/>
  <c r="AF103" i="2" a="1"/>
  <c r="AF103" i="2" s="1"/>
  <c r="AD103" i="2" a="1"/>
  <c r="AD103" i="2" s="1"/>
  <c r="AB103" i="2" a="1"/>
  <c r="AB103" i="2" s="1"/>
  <c r="Z103" i="2" a="1"/>
  <c r="Z103" i="2" s="1"/>
  <c r="X103" i="2" a="1"/>
  <c r="X103" i="2" s="1"/>
  <c r="V103" i="2" a="1"/>
  <c r="V103" i="2" s="1"/>
  <c r="T103" i="2" a="1"/>
  <c r="T103" i="2" s="1"/>
  <c r="AX102" i="2" a="1"/>
  <c r="AX102" i="2" s="1"/>
  <c r="AV102" i="2" a="1"/>
  <c r="AV102" i="2" s="1"/>
  <c r="AT102" i="2" a="1"/>
  <c r="AT102" i="2" s="1"/>
  <c r="AR102" i="2" a="1"/>
  <c r="AR102" i="2" s="1"/>
  <c r="AP102" i="2" a="1"/>
  <c r="AP102" i="2" s="1"/>
  <c r="AN102" i="2" a="1"/>
  <c r="AN102" i="2" s="1"/>
  <c r="AL102" i="2" a="1"/>
  <c r="AL102" i="2" s="1"/>
  <c r="AJ102" i="2" a="1"/>
  <c r="AJ102" i="2" s="1"/>
  <c r="AH102" i="2" a="1"/>
  <c r="AH102" i="2" s="1"/>
  <c r="AF102" i="2" a="1"/>
  <c r="AF102" i="2" s="1"/>
  <c r="AD102" i="2" a="1"/>
  <c r="AD102" i="2" s="1"/>
  <c r="AB102" i="2" a="1"/>
  <c r="AB102" i="2" s="1"/>
  <c r="Z102" i="2" a="1"/>
  <c r="Z102" i="2" s="1"/>
  <c r="X102" i="2" a="1"/>
  <c r="X102" i="2" s="1"/>
  <c r="V102" i="2" a="1"/>
  <c r="V102" i="2" s="1"/>
  <c r="T102" i="2" a="1"/>
  <c r="T102" i="2" s="1"/>
  <c r="BA153" i="2"/>
  <c r="AX153" i="2" a="1"/>
  <c r="AX153" i="2" s="1"/>
  <c r="AV153" i="2" a="1"/>
  <c r="AV153" i="2" s="1"/>
  <c r="AT153" i="2" a="1"/>
  <c r="AT153" i="2" s="1"/>
  <c r="AR153" i="2" a="1"/>
  <c r="AR153" i="2" s="1"/>
  <c r="AP153" i="2" a="1"/>
  <c r="AP153" i="2" s="1"/>
  <c r="AN153" i="2" a="1"/>
  <c r="AN153" i="2" s="1"/>
  <c r="AL153" i="2" a="1"/>
  <c r="AL153" i="2" s="1"/>
  <c r="AJ153" i="2" a="1"/>
  <c r="AJ153" i="2" s="1"/>
  <c r="AH153" i="2" a="1"/>
  <c r="AH153" i="2" s="1"/>
  <c r="AF153" i="2" a="1"/>
  <c r="AF153" i="2" s="1"/>
  <c r="AD153" i="2" a="1"/>
  <c r="AD153" i="2" s="1"/>
  <c r="AB153" i="2" a="1"/>
  <c r="AB153" i="2" s="1"/>
  <c r="Z153" i="2" a="1"/>
  <c r="Z153" i="2" s="1"/>
  <c r="X153" i="2" a="1"/>
  <c r="X153" i="2" s="1"/>
  <c r="V153" i="2" a="1"/>
  <c r="V153" i="2" s="1"/>
  <c r="T153" i="2" a="1"/>
  <c r="T153" i="2" s="1"/>
  <c r="AX100" i="2" a="1"/>
  <c r="AX100" i="2" s="1"/>
  <c r="AV100" i="2" a="1"/>
  <c r="AV100" i="2" s="1"/>
  <c r="AT100" i="2" a="1"/>
  <c r="AT100" i="2" s="1"/>
  <c r="AR100" i="2" a="1"/>
  <c r="AR100" i="2" s="1"/>
  <c r="AP100" i="2" a="1"/>
  <c r="AP100" i="2" s="1"/>
  <c r="AN100" i="2" a="1"/>
  <c r="AN100" i="2" s="1"/>
  <c r="AL100" i="2" a="1"/>
  <c r="AL100" i="2" s="1"/>
  <c r="AJ100" i="2" a="1"/>
  <c r="AJ100" i="2" s="1"/>
  <c r="AH100" i="2" a="1"/>
  <c r="AH100" i="2" s="1"/>
  <c r="AF100" i="2" a="1"/>
  <c r="AF100" i="2" s="1"/>
  <c r="AD100" i="2" a="1"/>
  <c r="AD100" i="2" s="1"/>
  <c r="AB100" i="2" a="1"/>
  <c r="AB100" i="2" s="1"/>
  <c r="Z100" i="2" a="1"/>
  <c r="Z100" i="2" s="1"/>
  <c r="X100" i="2" a="1"/>
  <c r="X100" i="2" s="1"/>
  <c r="V100" i="2" a="1"/>
  <c r="V100" i="2" s="1"/>
  <c r="T100" i="2" a="1"/>
  <c r="T100" i="2" s="1"/>
  <c r="BA152" i="2"/>
  <c r="AX152" i="2" a="1"/>
  <c r="AX152" i="2" s="1"/>
  <c r="AV152" i="2" a="1"/>
  <c r="AV152" i="2" s="1"/>
  <c r="AT152" i="2" a="1"/>
  <c r="AT152" i="2" s="1"/>
  <c r="AR152" i="2" a="1"/>
  <c r="AR152" i="2" s="1"/>
  <c r="AP152" i="2" a="1"/>
  <c r="AP152" i="2" s="1"/>
  <c r="AN152" i="2" a="1"/>
  <c r="AN152" i="2" s="1"/>
  <c r="AL152" i="2" a="1"/>
  <c r="AL152" i="2" s="1"/>
  <c r="AJ152" i="2" a="1"/>
  <c r="AJ152" i="2" s="1"/>
  <c r="AH152" i="2" a="1"/>
  <c r="AH152" i="2" s="1"/>
  <c r="AF152" i="2" a="1"/>
  <c r="AF152" i="2" s="1"/>
  <c r="AD152" i="2" a="1"/>
  <c r="AD152" i="2" s="1"/>
  <c r="AB152" i="2" a="1"/>
  <c r="AB152" i="2" s="1"/>
  <c r="Z152" i="2" a="1"/>
  <c r="Z152" i="2" s="1"/>
  <c r="X152" i="2" a="1"/>
  <c r="X152" i="2" s="1"/>
  <c r="V152" i="2" a="1"/>
  <c r="V152" i="2" s="1"/>
  <c r="T152" i="2" a="1"/>
  <c r="T152" i="2" s="1"/>
  <c r="BA130" i="2"/>
  <c r="AX130" i="2" a="1"/>
  <c r="AX130" i="2" s="1"/>
  <c r="AV130" i="2" a="1"/>
  <c r="AV130" i="2" s="1"/>
  <c r="AT130" i="2" a="1"/>
  <c r="AT130" i="2" s="1"/>
  <c r="AR130" i="2" a="1"/>
  <c r="AR130" i="2" s="1"/>
  <c r="AP130" i="2" a="1"/>
  <c r="AP130" i="2" s="1"/>
  <c r="AN130" i="2" a="1"/>
  <c r="AN130" i="2" s="1"/>
  <c r="AL130" i="2" a="1"/>
  <c r="AL130" i="2" s="1"/>
  <c r="AJ130" i="2" a="1"/>
  <c r="AJ130" i="2" s="1"/>
  <c r="AH130" i="2" a="1"/>
  <c r="AH130" i="2" s="1"/>
  <c r="AF130" i="2" a="1"/>
  <c r="AF130" i="2" s="1"/>
  <c r="AD130" i="2" a="1"/>
  <c r="AD130" i="2" s="1"/>
  <c r="AB130" i="2" a="1"/>
  <c r="AB130" i="2" s="1"/>
  <c r="Z130" i="2" a="1"/>
  <c r="Z130" i="2" s="1"/>
  <c r="X130" i="2" a="1"/>
  <c r="X130" i="2" s="1"/>
  <c r="V130" i="2" a="1"/>
  <c r="V130" i="2" s="1"/>
  <c r="T130" i="2" a="1"/>
  <c r="T130" i="2" s="1"/>
  <c r="BA58" i="2"/>
  <c r="AX58" i="2" a="1"/>
  <c r="AX58" i="2" s="1"/>
  <c r="AV58" i="2" a="1"/>
  <c r="AV58" i="2" s="1"/>
  <c r="AT58" i="2" a="1"/>
  <c r="AT58" i="2" s="1"/>
  <c r="AR58" i="2" a="1"/>
  <c r="AR58" i="2" s="1"/>
  <c r="AP58" i="2" a="1"/>
  <c r="AP58" i="2" s="1"/>
  <c r="AN58" i="2" a="1"/>
  <c r="AN58" i="2" s="1"/>
  <c r="AL58" i="2" a="1"/>
  <c r="AL58" i="2" s="1"/>
  <c r="AJ58" i="2" a="1"/>
  <c r="AJ58" i="2" s="1"/>
  <c r="AH58" i="2" a="1"/>
  <c r="AH58" i="2" s="1"/>
  <c r="AF58" i="2" a="1"/>
  <c r="AF58" i="2" s="1"/>
  <c r="AD58" i="2" a="1"/>
  <c r="AD58" i="2" s="1"/>
  <c r="AB58" i="2" a="1"/>
  <c r="AB58" i="2" s="1"/>
  <c r="Z58" i="2" a="1"/>
  <c r="Z58" i="2" s="1"/>
  <c r="X58" i="2" a="1"/>
  <c r="X58" i="2" s="1"/>
  <c r="V58" i="2" a="1"/>
  <c r="V58" i="2" s="1"/>
  <c r="T58" i="2" a="1"/>
  <c r="T58" i="2" s="1"/>
  <c r="AX96" i="2" a="1"/>
  <c r="AX96" i="2" s="1"/>
  <c r="AV96" i="2" a="1"/>
  <c r="AV96" i="2" s="1"/>
  <c r="AT96" i="2" a="1"/>
  <c r="AT96" i="2" s="1"/>
  <c r="AR96" i="2" a="1"/>
  <c r="AR96" i="2" s="1"/>
  <c r="AP96" i="2" a="1"/>
  <c r="AP96" i="2" s="1"/>
  <c r="AN96" i="2" a="1"/>
  <c r="AN96" i="2" s="1"/>
  <c r="AL96" i="2" a="1"/>
  <c r="AL96" i="2" s="1"/>
  <c r="AJ96" i="2" a="1"/>
  <c r="AJ96" i="2" s="1"/>
  <c r="AH96" i="2" a="1"/>
  <c r="AH96" i="2" s="1"/>
  <c r="AF96" i="2" a="1"/>
  <c r="AF96" i="2" s="1"/>
  <c r="AD96" i="2" a="1"/>
  <c r="AD96" i="2" s="1"/>
  <c r="AB96" i="2" a="1"/>
  <c r="AB96" i="2" s="1"/>
  <c r="Z96" i="2" a="1"/>
  <c r="Z96" i="2" s="1"/>
  <c r="X96" i="2" a="1"/>
  <c r="X96" i="2" s="1"/>
  <c r="V96" i="2" a="1"/>
  <c r="V96" i="2" s="1"/>
  <c r="T96" i="2" a="1"/>
  <c r="T96" i="2" s="1"/>
  <c r="BA95" i="2"/>
  <c r="AX95" i="2" a="1"/>
  <c r="AX95" i="2" s="1"/>
  <c r="AV95" i="2" a="1"/>
  <c r="AV95" i="2" s="1"/>
  <c r="AT95" i="2" a="1"/>
  <c r="AT95" i="2" s="1"/>
  <c r="AR95" i="2" a="1"/>
  <c r="AR95" i="2" s="1"/>
  <c r="AP95" i="2" a="1"/>
  <c r="AP95" i="2" s="1"/>
  <c r="AN95" i="2" a="1"/>
  <c r="AN95" i="2" s="1"/>
  <c r="AL95" i="2" a="1"/>
  <c r="AL95" i="2" s="1"/>
  <c r="AJ95" i="2" a="1"/>
  <c r="AJ95" i="2" s="1"/>
  <c r="AH95" i="2" a="1"/>
  <c r="AH95" i="2" s="1"/>
  <c r="AF95" i="2" a="1"/>
  <c r="AF95" i="2" s="1"/>
  <c r="AD95" i="2" a="1"/>
  <c r="AD95" i="2" s="1"/>
  <c r="AB95" i="2" a="1"/>
  <c r="AB95" i="2" s="1"/>
  <c r="Z95" i="2" a="1"/>
  <c r="Z95" i="2" s="1"/>
  <c r="X95" i="2" a="1"/>
  <c r="X95" i="2" s="1"/>
  <c r="V95" i="2" a="1"/>
  <c r="V95" i="2" s="1"/>
  <c r="T95" i="2" a="1"/>
  <c r="T95" i="2" s="1"/>
  <c r="BA71" i="2"/>
  <c r="AX71" i="2" a="1"/>
  <c r="AX71" i="2" s="1"/>
  <c r="AV71" i="2" a="1"/>
  <c r="AV71" i="2" s="1"/>
  <c r="AT71" i="2" a="1"/>
  <c r="AT71" i="2" s="1"/>
  <c r="AR71" i="2" a="1"/>
  <c r="AR71" i="2" s="1"/>
  <c r="AP71" i="2" a="1"/>
  <c r="AP71" i="2" s="1"/>
  <c r="AN71" i="2" a="1"/>
  <c r="AN71" i="2" s="1"/>
  <c r="AL71" i="2" a="1"/>
  <c r="AL71" i="2" s="1"/>
  <c r="AJ71" i="2" a="1"/>
  <c r="AJ71" i="2" s="1"/>
  <c r="AH71" i="2" a="1"/>
  <c r="AH71" i="2" s="1"/>
  <c r="AF71" i="2" a="1"/>
  <c r="AF71" i="2" s="1"/>
  <c r="AD71" i="2" a="1"/>
  <c r="AD71" i="2" s="1"/>
  <c r="AB71" i="2" a="1"/>
  <c r="AB71" i="2" s="1"/>
  <c r="Z71" i="2" a="1"/>
  <c r="Z71" i="2" s="1"/>
  <c r="X71" i="2" a="1"/>
  <c r="X71" i="2" s="1"/>
  <c r="V71" i="2" a="1"/>
  <c r="V71" i="2" s="1"/>
  <c r="T71" i="2" a="1"/>
  <c r="T71" i="2" s="1"/>
  <c r="BA111" i="2"/>
  <c r="AX111" i="2" a="1"/>
  <c r="AX111" i="2" s="1"/>
  <c r="AV111" i="2" a="1"/>
  <c r="AV111" i="2" s="1"/>
  <c r="AT111" i="2" a="1"/>
  <c r="AT111" i="2" s="1"/>
  <c r="AR111" i="2" a="1"/>
  <c r="AR111" i="2" s="1"/>
  <c r="AP111" i="2" a="1"/>
  <c r="AP111" i="2" s="1"/>
  <c r="AN111" i="2" a="1"/>
  <c r="AN111" i="2" s="1"/>
  <c r="AL111" i="2" a="1"/>
  <c r="AL111" i="2" s="1"/>
  <c r="AJ111" i="2" a="1"/>
  <c r="AJ111" i="2" s="1"/>
  <c r="AH111" i="2" a="1"/>
  <c r="AH111" i="2" s="1"/>
  <c r="AF111" i="2" a="1"/>
  <c r="AF111" i="2" s="1"/>
  <c r="AD111" i="2" a="1"/>
  <c r="AD111" i="2" s="1"/>
  <c r="AB111" i="2" a="1"/>
  <c r="AB111" i="2" s="1"/>
  <c r="Z111" i="2" a="1"/>
  <c r="Z111" i="2" s="1"/>
  <c r="X111" i="2" a="1"/>
  <c r="X111" i="2" s="1"/>
  <c r="V111" i="2" a="1"/>
  <c r="V111" i="2" s="1"/>
  <c r="T111" i="2" a="1"/>
  <c r="T111" i="2" s="1"/>
  <c r="BA92" i="2"/>
  <c r="AX92" i="2" a="1"/>
  <c r="AX92" i="2" s="1"/>
  <c r="AV92" i="2" a="1"/>
  <c r="AV92" i="2" s="1"/>
  <c r="AT92" i="2" a="1"/>
  <c r="AT92" i="2" s="1"/>
  <c r="AR92" i="2" a="1"/>
  <c r="AR92" i="2" s="1"/>
  <c r="AP92" i="2" a="1"/>
  <c r="AP92" i="2" s="1"/>
  <c r="AN92" i="2" a="1"/>
  <c r="AN92" i="2" s="1"/>
  <c r="AL92" i="2" a="1"/>
  <c r="AL92" i="2" s="1"/>
  <c r="AJ92" i="2" a="1"/>
  <c r="AJ92" i="2" s="1"/>
  <c r="AH92" i="2" a="1"/>
  <c r="AH92" i="2" s="1"/>
  <c r="AF92" i="2" a="1"/>
  <c r="AF92" i="2" s="1"/>
  <c r="AD92" i="2" a="1"/>
  <c r="AD92" i="2" s="1"/>
  <c r="AB92" i="2" a="1"/>
  <c r="AB92" i="2" s="1"/>
  <c r="Z92" i="2" a="1"/>
  <c r="Z92" i="2" s="1"/>
  <c r="X92" i="2" a="1"/>
  <c r="X92" i="2" s="1"/>
  <c r="V92" i="2" a="1"/>
  <c r="V92" i="2" s="1"/>
  <c r="T92" i="2" a="1"/>
  <c r="T92" i="2" s="1"/>
  <c r="BA151" i="2"/>
  <c r="AX151" i="2" a="1"/>
  <c r="AX151" i="2" s="1"/>
  <c r="AV151" i="2" a="1"/>
  <c r="AV151" i="2" s="1"/>
  <c r="AT151" i="2" a="1"/>
  <c r="AT151" i="2" s="1"/>
  <c r="AR151" i="2" a="1"/>
  <c r="AR151" i="2" s="1"/>
  <c r="AP151" i="2" a="1"/>
  <c r="AP151" i="2" s="1"/>
  <c r="AN151" i="2" a="1"/>
  <c r="AN151" i="2" s="1"/>
  <c r="AL151" i="2" a="1"/>
  <c r="AL151" i="2" s="1"/>
  <c r="AJ151" i="2" a="1"/>
  <c r="AJ151" i="2" s="1"/>
  <c r="AH151" i="2" a="1"/>
  <c r="AH151" i="2" s="1"/>
  <c r="AF151" i="2" a="1"/>
  <c r="AF151" i="2" s="1"/>
  <c r="AD151" i="2" a="1"/>
  <c r="AD151" i="2" s="1"/>
  <c r="AB151" i="2" a="1"/>
  <c r="AB151" i="2" s="1"/>
  <c r="Z151" i="2" a="1"/>
  <c r="Z151" i="2" s="1"/>
  <c r="X151" i="2" a="1"/>
  <c r="X151" i="2" s="1"/>
  <c r="V151" i="2" a="1"/>
  <c r="V151" i="2" s="1"/>
  <c r="T151" i="2" a="1"/>
  <c r="T151" i="2" s="1"/>
  <c r="AX90" i="2" a="1"/>
  <c r="AX90" i="2" s="1"/>
  <c r="AV90" i="2" a="1"/>
  <c r="AV90" i="2" s="1"/>
  <c r="AT90" i="2" a="1"/>
  <c r="AT90" i="2" s="1"/>
  <c r="AR90" i="2" a="1"/>
  <c r="AR90" i="2" s="1"/>
  <c r="AP90" i="2" a="1"/>
  <c r="AP90" i="2" s="1"/>
  <c r="AN90" i="2" a="1"/>
  <c r="AN90" i="2" s="1"/>
  <c r="AL90" i="2" a="1"/>
  <c r="AL90" i="2" s="1"/>
  <c r="AJ90" i="2" a="1"/>
  <c r="AJ90" i="2" s="1"/>
  <c r="AH90" i="2" a="1"/>
  <c r="AH90" i="2" s="1"/>
  <c r="AF90" i="2" a="1"/>
  <c r="AF90" i="2" s="1"/>
  <c r="AD90" i="2" a="1"/>
  <c r="AD90" i="2" s="1"/>
  <c r="AB90" i="2" a="1"/>
  <c r="AB90" i="2" s="1"/>
  <c r="Z90" i="2" a="1"/>
  <c r="Z90" i="2" s="1"/>
  <c r="X90" i="2" a="1"/>
  <c r="X90" i="2" s="1"/>
  <c r="V90" i="2" a="1"/>
  <c r="V90" i="2" s="1"/>
  <c r="T90" i="2" a="1"/>
  <c r="T90" i="2" s="1"/>
  <c r="BA150" i="2"/>
  <c r="AX150" i="2" a="1"/>
  <c r="AX150" i="2" s="1"/>
  <c r="AV150" i="2" a="1"/>
  <c r="AV150" i="2" s="1"/>
  <c r="AT150" i="2" a="1"/>
  <c r="AT150" i="2" s="1"/>
  <c r="AR150" i="2" a="1"/>
  <c r="AR150" i="2" s="1"/>
  <c r="AP150" i="2" a="1"/>
  <c r="AP150" i="2" s="1"/>
  <c r="AN150" i="2" a="1"/>
  <c r="AN150" i="2" s="1"/>
  <c r="AL150" i="2" a="1"/>
  <c r="AL150" i="2" s="1"/>
  <c r="AJ150" i="2" a="1"/>
  <c r="AJ150" i="2" s="1"/>
  <c r="AH150" i="2" a="1"/>
  <c r="AH150" i="2" s="1"/>
  <c r="AF150" i="2" a="1"/>
  <c r="AF150" i="2" s="1"/>
  <c r="AD150" i="2" a="1"/>
  <c r="AD150" i="2" s="1"/>
  <c r="AB150" i="2" a="1"/>
  <c r="AB150" i="2" s="1"/>
  <c r="Z150" i="2" a="1"/>
  <c r="Z150" i="2" s="1"/>
  <c r="X150" i="2" a="1"/>
  <c r="X150" i="2" s="1"/>
  <c r="V150" i="2" a="1"/>
  <c r="V150" i="2" s="1"/>
  <c r="T150" i="2" a="1"/>
  <c r="T150" i="2" s="1"/>
  <c r="AX88" i="2" a="1"/>
  <c r="AX88" i="2" s="1"/>
  <c r="AV88" i="2" a="1"/>
  <c r="AV88" i="2" s="1"/>
  <c r="AT88" i="2" a="1"/>
  <c r="AT88" i="2" s="1"/>
  <c r="AR88" i="2" a="1"/>
  <c r="AR88" i="2" s="1"/>
  <c r="AP88" i="2" a="1"/>
  <c r="AP88" i="2" s="1"/>
  <c r="AN88" i="2" a="1"/>
  <c r="AN88" i="2" s="1"/>
  <c r="AL88" i="2" a="1"/>
  <c r="AL88" i="2" s="1"/>
  <c r="AJ88" i="2" a="1"/>
  <c r="AJ88" i="2" s="1"/>
  <c r="AH88" i="2" a="1"/>
  <c r="AH88" i="2" s="1"/>
  <c r="AF88" i="2" a="1"/>
  <c r="AF88" i="2" s="1"/>
  <c r="AD88" i="2" a="1"/>
  <c r="AD88" i="2" s="1"/>
  <c r="AB88" i="2" a="1"/>
  <c r="AB88" i="2" s="1"/>
  <c r="Z88" i="2" a="1"/>
  <c r="Z88" i="2" s="1"/>
  <c r="X88" i="2" a="1"/>
  <c r="X88" i="2" s="1"/>
  <c r="V88" i="2" a="1"/>
  <c r="V88" i="2" s="1"/>
  <c r="T88" i="2" a="1"/>
  <c r="T88" i="2" s="1"/>
  <c r="AX87" i="2" a="1"/>
  <c r="AX87" i="2" s="1"/>
  <c r="AV87" i="2" a="1"/>
  <c r="AV87" i="2" s="1"/>
  <c r="AT87" i="2" a="1"/>
  <c r="AT87" i="2" s="1"/>
  <c r="AR87" i="2" a="1"/>
  <c r="AR87" i="2" s="1"/>
  <c r="AP87" i="2" a="1"/>
  <c r="AP87" i="2" s="1"/>
  <c r="AN87" i="2" a="1"/>
  <c r="AN87" i="2" s="1"/>
  <c r="AL87" i="2" a="1"/>
  <c r="AL87" i="2" s="1"/>
  <c r="AJ87" i="2" a="1"/>
  <c r="AJ87" i="2" s="1"/>
  <c r="AH87" i="2" a="1"/>
  <c r="AH87" i="2" s="1"/>
  <c r="AF87" i="2" a="1"/>
  <c r="AF87" i="2" s="1"/>
  <c r="AD87" i="2" a="1"/>
  <c r="AD87" i="2" s="1"/>
  <c r="AB87" i="2" a="1"/>
  <c r="AB87" i="2" s="1"/>
  <c r="Z87" i="2" a="1"/>
  <c r="Z87" i="2" s="1"/>
  <c r="X87" i="2" a="1"/>
  <c r="X87" i="2" s="1"/>
  <c r="V87" i="2" a="1"/>
  <c r="V87" i="2" s="1"/>
  <c r="T87" i="2" a="1"/>
  <c r="T87" i="2" s="1"/>
  <c r="BA149" i="2"/>
  <c r="AX149" i="2" a="1"/>
  <c r="AX149" i="2" s="1"/>
  <c r="AV149" i="2" a="1"/>
  <c r="AV149" i="2" s="1"/>
  <c r="AT149" i="2" a="1"/>
  <c r="AT149" i="2" s="1"/>
  <c r="AR149" i="2" a="1"/>
  <c r="AR149" i="2" s="1"/>
  <c r="AP149" i="2" a="1"/>
  <c r="AP149" i="2" s="1"/>
  <c r="AN149" i="2" a="1"/>
  <c r="AN149" i="2" s="1"/>
  <c r="AL149" i="2" a="1"/>
  <c r="AL149" i="2" s="1"/>
  <c r="AJ149" i="2" a="1"/>
  <c r="AJ149" i="2" s="1"/>
  <c r="AH149" i="2" a="1"/>
  <c r="AH149" i="2" s="1"/>
  <c r="AF149" i="2" a="1"/>
  <c r="AF149" i="2" s="1"/>
  <c r="AD149" i="2" a="1"/>
  <c r="AD149" i="2" s="1"/>
  <c r="AB149" i="2" a="1"/>
  <c r="AB149" i="2" s="1"/>
  <c r="Z149" i="2" a="1"/>
  <c r="Z149" i="2" s="1"/>
  <c r="X149" i="2" a="1"/>
  <c r="X149" i="2" s="1"/>
  <c r="V149" i="2" a="1"/>
  <c r="V149" i="2" s="1"/>
  <c r="T149" i="2" a="1"/>
  <c r="T149" i="2" s="1"/>
  <c r="BA44" i="2"/>
  <c r="AX44" i="2" a="1"/>
  <c r="AX44" i="2" s="1"/>
  <c r="AV44" i="2" a="1"/>
  <c r="AV44" i="2" s="1"/>
  <c r="AT44" i="2" a="1"/>
  <c r="AT44" i="2" s="1"/>
  <c r="AR44" i="2" a="1"/>
  <c r="AR44" i="2" s="1"/>
  <c r="AP44" i="2" a="1"/>
  <c r="AP44" i="2" s="1"/>
  <c r="AN44" i="2" a="1"/>
  <c r="AN44" i="2" s="1"/>
  <c r="AL44" i="2" a="1"/>
  <c r="AL44" i="2" s="1"/>
  <c r="AJ44" i="2" a="1"/>
  <c r="AJ44" i="2" s="1"/>
  <c r="AH44" i="2" a="1"/>
  <c r="AH44" i="2" s="1"/>
  <c r="AF44" i="2" a="1"/>
  <c r="AF44" i="2" s="1"/>
  <c r="AD44" i="2" a="1"/>
  <c r="AD44" i="2" s="1"/>
  <c r="AB44" i="2" a="1"/>
  <c r="AB44" i="2" s="1"/>
  <c r="Z44" i="2" a="1"/>
  <c r="Z44" i="2" s="1"/>
  <c r="X44" i="2" a="1"/>
  <c r="X44" i="2" s="1"/>
  <c r="V44" i="2" a="1"/>
  <c r="V44" i="2" s="1"/>
  <c r="T44" i="2" a="1"/>
  <c r="T44" i="2" s="1"/>
  <c r="BA89" i="2"/>
  <c r="AX89" i="2" a="1"/>
  <c r="AX89" i="2" s="1"/>
  <c r="AV89" i="2" a="1"/>
  <c r="AV89" i="2" s="1"/>
  <c r="AT89" i="2" a="1"/>
  <c r="AT89" i="2" s="1"/>
  <c r="AR89" i="2" a="1"/>
  <c r="AR89" i="2" s="1"/>
  <c r="AP89" i="2" a="1"/>
  <c r="AP89" i="2" s="1"/>
  <c r="AN89" i="2" a="1"/>
  <c r="AN89" i="2" s="1"/>
  <c r="AL89" i="2" a="1"/>
  <c r="AL89" i="2" s="1"/>
  <c r="AJ89" i="2" a="1"/>
  <c r="AJ89" i="2" s="1"/>
  <c r="AH89" i="2" a="1"/>
  <c r="AH89" i="2" s="1"/>
  <c r="AF89" i="2" a="1"/>
  <c r="AF89" i="2" s="1"/>
  <c r="AD89" i="2" a="1"/>
  <c r="AD89" i="2" s="1"/>
  <c r="AB89" i="2" a="1"/>
  <c r="AB89" i="2" s="1"/>
  <c r="Z89" i="2" a="1"/>
  <c r="Z89" i="2" s="1"/>
  <c r="X89" i="2" a="1"/>
  <c r="X89" i="2" s="1"/>
  <c r="V89" i="2" a="1"/>
  <c r="V89" i="2" s="1"/>
  <c r="T89" i="2" a="1"/>
  <c r="T89" i="2" s="1"/>
  <c r="BA81" i="2"/>
  <c r="AX81" i="2" a="1"/>
  <c r="AX81" i="2" s="1"/>
  <c r="AV81" i="2" a="1"/>
  <c r="AV81" i="2" s="1"/>
  <c r="AT81" i="2" a="1"/>
  <c r="AT81" i="2" s="1"/>
  <c r="AR81" i="2" a="1"/>
  <c r="AR81" i="2" s="1"/>
  <c r="AP81" i="2" a="1"/>
  <c r="AP81" i="2" s="1"/>
  <c r="AN81" i="2" a="1"/>
  <c r="AN81" i="2" s="1"/>
  <c r="AL81" i="2" a="1"/>
  <c r="AL81" i="2" s="1"/>
  <c r="AJ81" i="2" a="1"/>
  <c r="AJ81" i="2" s="1"/>
  <c r="AH81" i="2" a="1"/>
  <c r="AH81" i="2" s="1"/>
  <c r="AF81" i="2" a="1"/>
  <c r="AF81" i="2" s="1"/>
  <c r="AD81" i="2" a="1"/>
  <c r="AD81" i="2" s="1"/>
  <c r="AB81" i="2" a="1"/>
  <c r="AB81" i="2" s="1"/>
  <c r="Z81" i="2" a="1"/>
  <c r="Z81" i="2" s="1"/>
  <c r="X81" i="2" a="1"/>
  <c r="X81" i="2" s="1"/>
  <c r="V81" i="2" a="1"/>
  <c r="V81" i="2" s="1"/>
  <c r="T81" i="2" a="1"/>
  <c r="T81" i="2" s="1"/>
  <c r="BA11" i="2"/>
  <c r="AX11" i="2" a="1"/>
  <c r="AX11" i="2" s="1"/>
  <c r="AV11" i="2" a="1"/>
  <c r="AV11" i="2" s="1"/>
  <c r="AT11" i="2" a="1"/>
  <c r="AT11" i="2" s="1"/>
  <c r="AR11" i="2" a="1"/>
  <c r="AR11" i="2" s="1"/>
  <c r="AP11" i="2" a="1"/>
  <c r="AP11" i="2" s="1"/>
  <c r="AN11" i="2" a="1"/>
  <c r="AN11" i="2" s="1"/>
  <c r="AL11" i="2" a="1"/>
  <c r="AL11" i="2" s="1"/>
  <c r="AJ11" i="2" a="1"/>
  <c r="AJ11" i="2" s="1"/>
  <c r="AH11" i="2" a="1"/>
  <c r="AH11" i="2" s="1"/>
  <c r="AF11" i="2" a="1"/>
  <c r="AF11" i="2" s="1"/>
  <c r="AD11" i="2" a="1"/>
  <c r="AD11" i="2" s="1"/>
  <c r="AB11" i="2" a="1"/>
  <c r="AB11" i="2" s="1"/>
  <c r="Z11" i="2" a="1"/>
  <c r="Z11" i="2" s="1"/>
  <c r="X11" i="2" a="1"/>
  <c r="X11" i="2" s="1"/>
  <c r="V11" i="2" a="1"/>
  <c r="V11" i="2" s="1"/>
  <c r="T11" i="2" a="1"/>
  <c r="T11" i="2" s="1"/>
  <c r="BA80" i="2"/>
  <c r="AX80" i="2" a="1"/>
  <c r="AX80" i="2" s="1"/>
  <c r="AV80" i="2" a="1"/>
  <c r="AV80" i="2" s="1"/>
  <c r="AT80" i="2" a="1"/>
  <c r="AT80" i="2" s="1"/>
  <c r="AR80" i="2" a="1"/>
  <c r="AR80" i="2" s="1"/>
  <c r="AP80" i="2" a="1"/>
  <c r="AP80" i="2" s="1"/>
  <c r="AN80" i="2" a="1"/>
  <c r="AN80" i="2" s="1"/>
  <c r="AL80" i="2" a="1"/>
  <c r="AL80" i="2" s="1"/>
  <c r="AJ80" i="2" a="1"/>
  <c r="AJ80" i="2" s="1"/>
  <c r="AH80" i="2" a="1"/>
  <c r="AH80" i="2" s="1"/>
  <c r="AF80" i="2" a="1"/>
  <c r="AF80" i="2" s="1"/>
  <c r="AD80" i="2" a="1"/>
  <c r="AD80" i="2" s="1"/>
  <c r="AB80" i="2" a="1"/>
  <c r="AB80" i="2" s="1"/>
  <c r="Z80" i="2" a="1"/>
  <c r="Z80" i="2" s="1"/>
  <c r="X80" i="2" a="1"/>
  <c r="X80" i="2" s="1"/>
  <c r="V80" i="2" a="1"/>
  <c r="V80" i="2" s="1"/>
  <c r="T80" i="2" a="1"/>
  <c r="T80" i="2" s="1"/>
  <c r="BA145" i="2"/>
  <c r="AX145" i="2" a="1"/>
  <c r="AX145" i="2" s="1"/>
  <c r="AV145" i="2" a="1"/>
  <c r="AV145" i="2" s="1"/>
  <c r="AT145" i="2" a="1"/>
  <c r="AT145" i="2" s="1"/>
  <c r="AR145" i="2" a="1"/>
  <c r="AR145" i="2" s="1"/>
  <c r="AP145" i="2" a="1"/>
  <c r="AP145" i="2" s="1"/>
  <c r="AN145" i="2" a="1"/>
  <c r="AN145" i="2" s="1"/>
  <c r="AL145" i="2" a="1"/>
  <c r="AL145" i="2" s="1"/>
  <c r="AJ145" i="2" a="1"/>
  <c r="AJ145" i="2" s="1"/>
  <c r="AH145" i="2" a="1"/>
  <c r="AH145" i="2" s="1"/>
  <c r="AF145" i="2" a="1"/>
  <c r="AF145" i="2" s="1"/>
  <c r="AD145" i="2" a="1"/>
  <c r="AD145" i="2" s="1"/>
  <c r="AB145" i="2" a="1"/>
  <c r="AB145" i="2" s="1"/>
  <c r="Z145" i="2" a="1"/>
  <c r="Z145" i="2" s="1"/>
  <c r="X145" i="2" a="1"/>
  <c r="X145" i="2" s="1"/>
  <c r="V145" i="2" a="1"/>
  <c r="V145" i="2" s="1"/>
  <c r="T145" i="2" a="1"/>
  <c r="T145" i="2" s="1"/>
  <c r="AX79" i="2" a="1"/>
  <c r="AX79" i="2" s="1"/>
  <c r="AV79" i="2" a="1"/>
  <c r="AV79" i="2" s="1"/>
  <c r="AT79" i="2" a="1"/>
  <c r="AT79" i="2" s="1"/>
  <c r="AR79" i="2" a="1"/>
  <c r="AR79" i="2" s="1"/>
  <c r="AP79" i="2" a="1"/>
  <c r="AP79" i="2" s="1"/>
  <c r="AN79" i="2" a="1"/>
  <c r="AN79" i="2" s="1"/>
  <c r="AL79" i="2" a="1"/>
  <c r="AL79" i="2" s="1"/>
  <c r="AJ79" i="2" a="1"/>
  <c r="AJ79" i="2" s="1"/>
  <c r="AH79" i="2" a="1"/>
  <c r="AH79" i="2" s="1"/>
  <c r="AF79" i="2" a="1"/>
  <c r="AF79" i="2" s="1"/>
  <c r="AD79" i="2" a="1"/>
  <c r="AD79" i="2" s="1"/>
  <c r="AB79" i="2" a="1"/>
  <c r="AB79" i="2" s="1"/>
  <c r="Z79" i="2" a="1"/>
  <c r="Z79" i="2" s="1"/>
  <c r="X79" i="2" a="1"/>
  <c r="X79" i="2" s="1"/>
  <c r="V79" i="2" a="1"/>
  <c r="V79" i="2" s="1"/>
  <c r="T79" i="2" a="1"/>
  <c r="T79" i="2" s="1"/>
  <c r="AX78" i="2" a="1"/>
  <c r="AX78" i="2" s="1"/>
  <c r="AV78" i="2" a="1"/>
  <c r="AV78" i="2" s="1"/>
  <c r="AT78" i="2" a="1"/>
  <c r="AT78" i="2" s="1"/>
  <c r="AR78" i="2" a="1"/>
  <c r="AR78" i="2" s="1"/>
  <c r="AP78" i="2" a="1"/>
  <c r="AP78" i="2" s="1"/>
  <c r="AN78" i="2" a="1"/>
  <c r="AN78" i="2" s="1"/>
  <c r="AL78" i="2" a="1"/>
  <c r="AL78" i="2" s="1"/>
  <c r="AJ78" i="2" a="1"/>
  <c r="AJ78" i="2" s="1"/>
  <c r="AH78" i="2" a="1"/>
  <c r="AH78" i="2" s="1"/>
  <c r="AF78" i="2" a="1"/>
  <c r="AF78" i="2" s="1"/>
  <c r="AD78" i="2" a="1"/>
  <c r="AD78" i="2" s="1"/>
  <c r="AB78" i="2" a="1"/>
  <c r="AB78" i="2" s="1"/>
  <c r="Z78" i="2" a="1"/>
  <c r="Z78" i="2" s="1"/>
  <c r="X78" i="2" a="1"/>
  <c r="X78" i="2" s="1"/>
  <c r="V78" i="2" a="1"/>
  <c r="V78" i="2" s="1"/>
  <c r="T78" i="2" a="1"/>
  <c r="T78" i="2" s="1"/>
  <c r="AX77" i="2" a="1"/>
  <c r="AX77" i="2" s="1"/>
  <c r="AV77" i="2" a="1"/>
  <c r="AV77" i="2" s="1"/>
  <c r="AT77" i="2" a="1"/>
  <c r="AT77" i="2" s="1"/>
  <c r="AR77" i="2" a="1"/>
  <c r="AR77" i="2" s="1"/>
  <c r="AP77" i="2" a="1"/>
  <c r="AP77" i="2" s="1"/>
  <c r="AN77" i="2" a="1"/>
  <c r="AN77" i="2" s="1"/>
  <c r="AL77" i="2" a="1"/>
  <c r="AL77" i="2" s="1"/>
  <c r="AJ77" i="2" a="1"/>
  <c r="AJ77" i="2" s="1"/>
  <c r="AH77" i="2" a="1"/>
  <c r="AH77" i="2" s="1"/>
  <c r="AF77" i="2" a="1"/>
  <c r="AF77" i="2" s="1"/>
  <c r="AD77" i="2" a="1"/>
  <c r="AD77" i="2" s="1"/>
  <c r="AB77" i="2" a="1"/>
  <c r="AB77" i="2" s="1"/>
  <c r="Z77" i="2" a="1"/>
  <c r="Z77" i="2" s="1"/>
  <c r="X77" i="2" a="1"/>
  <c r="X77" i="2" s="1"/>
  <c r="V77" i="2" a="1"/>
  <c r="V77" i="2" s="1"/>
  <c r="T77" i="2" a="1"/>
  <c r="T77" i="2" s="1"/>
  <c r="AX76" i="2" a="1"/>
  <c r="AX76" i="2" s="1"/>
  <c r="AV76" i="2" a="1"/>
  <c r="AV76" i="2" s="1"/>
  <c r="AT76" i="2" a="1"/>
  <c r="AT76" i="2" s="1"/>
  <c r="AR76" i="2" a="1"/>
  <c r="AR76" i="2" s="1"/>
  <c r="AP76" i="2" a="1"/>
  <c r="AP76" i="2" s="1"/>
  <c r="AN76" i="2" a="1"/>
  <c r="AN76" i="2" s="1"/>
  <c r="AL76" i="2" a="1"/>
  <c r="AL76" i="2" s="1"/>
  <c r="AJ76" i="2" a="1"/>
  <c r="AJ76" i="2" s="1"/>
  <c r="AH76" i="2" a="1"/>
  <c r="AH76" i="2" s="1"/>
  <c r="AF76" i="2" a="1"/>
  <c r="AF76" i="2" s="1"/>
  <c r="AD76" i="2" a="1"/>
  <c r="AD76" i="2" s="1"/>
  <c r="AB76" i="2" a="1"/>
  <c r="AB76" i="2" s="1"/>
  <c r="Z76" i="2" a="1"/>
  <c r="Z76" i="2" s="1"/>
  <c r="X76" i="2" a="1"/>
  <c r="X76" i="2" s="1"/>
  <c r="V76" i="2" a="1"/>
  <c r="V76" i="2" s="1"/>
  <c r="T76" i="2" a="1"/>
  <c r="T76" i="2" s="1"/>
  <c r="AX75" i="2" a="1"/>
  <c r="AX75" i="2" s="1"/>
  <c r="AV75" i="2" a="1"/>
  <c r="AV75" i="2" s="1"/>
  <c r="AT75" i="2" a="1"/>
  <c r="AT75" i="2" s="1"/>
  <c r="AR75" i="2" a="1"/>
  <c r="AR75" i="2" s="1"/>
  <c r="AP75" i="2" a="1"/>
  <c r="AP75" i="2" s="1"/>
  <c r="AN75" i="2" a="1"/>
  <c r="AN75" i="2" s="1"/>
  <c r="AL75" i="2" a="1"/>
  <c r="AL75" i="2" s="1"/>
  <c r="AJ75" i="2" a="1"/>
  <c r="AJ75" i="2" s="1"/>
  <c r="AH75" i="2" a="1"/>
  <c r="AH75" i="2" s="1"/>
  <c r="AF75" i="2" a="1"/>
  <c r="AF75" i="2" s="1"/>
  <c r="AD75" i="2" a="1"/>
  <c r="AD75" i="2" s="1"/>
  <c r="AB75" i="2" a="1"/>
  <c r="AB75" i="2" s="1"/>
  <c r="Z75" i="2" a="1"/>
  <c r="Z75" i="2" s="1"/>
  <c r="X75" i="2" a="1"/>
  <c r="X75" i="2" s="1"/>
  <c r="V75" i="2" a="1"/>
  <c r="V75" i="2" s="1"/>
  <c r="T75" i="2" a="1"/>
  <c r="T75" i="2" s="1"/>
  <c r="BA142" i="2"/>
  <c r="AX142" i="2" a="1"/>
  <c r="AX142" i="2" s="1"/>
  <c r="AV142" i="2" a="1"/>
  <c r="AV142" i="2" s="1"/>
  <c r="AT142" i="2" a="1"/>
  <c r="AT142" i="2" s="1"/>
  <c r="AR142" i="2" a="1"/>
  <c r="AR142" i="2" s="1"/>
  <c r="AP142" i="2" a="1"/>
  <c r="AP142" i="2" s="1"/>
  <c r="AN142" i="2" a="1"/>
  <c r="AN142" i="2" s="1"/>
  <c r="AL142" i="2" a="1"/>
  <c r="AL142" i="2" s="1"/>
  <c r="AJ142" i="2" a="1"/>
  <c r="AJ142" i="2" s="1"/>
  <c r="AH142" i="2" a="1"/>
  <c r="AH142" i="2" s="1"/>
  <c r="AF142" i="2" a="1"/>
  <c r="AF142" i="2" s="1"/>
  <c r="AD142" i="2" a="1"/>
  <c r="AD142" i="2" s="1"/>
  <c r="AB142" i="2" a="1"/>
  <c r="AB142" i="2" s="1"/>
  <c r="Z142" i="2" a="1"/>
  <c r="Z142" i="2" s="1"/>
  <c r="X142" i="2" a="1"/>
  <c r="X142" i="2" s="1"/>
  <c r="V142" i="2" a="1"/>
  <c r="V142" i="2" s="1"/>
  <c r="T142" i="2" a="1"/>
  <c r="T142" i="2" s="1"/>
  <c r="BA86" i="2"/>
  <c r="AX86" i="2" a="1"/>
  <c r="AX86" i="2" s="1"/>
  <c r="AV86" i="2" a="1"/>
  <c r="AV86" i="2" s="1"/>
  <c r="AT86" i="2" a="1"/>
  <c r="AT86" i="2" s="1"/>
  <c r="AR86" i="2" a="1"/>
  <c r="AR86" i="2" s="1"/>
  <c r="AP86" i="2" a="1"/>
  <c r="AP86" i="2" s="1"/>
  <c r="AN86" i="2" a="1"/>
  <c r="AN86" i="2" s="1"/>
  <c r="AL86" i="2" a="1"/>
  <c r="AL86" i="2" s="1"/>
  <c r="AJ86" i="2" a="1"/>
  <c r="AJ86" i="2" s="1"/>
  <c r="AH86" i="2" a="1"/>
  <c r="AH86" i="2" s="1"/>
  <c r="AF86" i="2" a="1"/>
  <c r="AF86" i="2" s="1"/>
  <c r="AD86" i="2" a="1"/>
  <c r="AD86" i="2" s="1"/>
  <c r="AB86" i="2" a="1"/>
  <c r="AB86" i="2" s="1"/>
  <c r="Z86" i="2" a="1"/>
  <c r="Z86" i="2" s="1"/>
  <c r="X86" i="2" a="1"/>
  <c r="X86" i="2" s="1"/>
  <c r="V86" i="2" a="1"/>
  <c r="V86" i="2" s="1"/>
  <c r="T86" i="2" a="1"/>
  <c r="T86" i="2" s="1"/>
  <c r="BA127" i="2"/>
  <c r="AX127" i="2" a="1"/>
  <c r="AX127" i="2" s="1"/>
  <c r="AV127" i="2" a="1"/>
  <c r="AV127" i="2" s="1"/>
  <c r="AT127" i="2" a="1"/>
  <c r="AT127" i="2" s="1"/>
  <c r="AR127" i="2" a="1"/>
  <c r="AR127" i="2" s="1"/>
  <c r="AP127" i="2" a="1"/>
  <c r="AP127" i="2" s="1"/>
  <c r="AN127" i="2" a="1"/>
  <c r="AN127" i="2" s="1"/>
  <c r="AL127" i="2" a="1"/>
  <c r="AL127" i="2" s="1"/>
  <c r="AJ127" i="2" a="1"/>
  <c r="AJ127" i="2" s="1"/>
  <c r="AH127" i="2" a="1"/>
  <c r="AH127" i="2" s="1"/>
  <c r="AF127" i="2" a="1"/>
  <c r="AF127" i="2" s="1"/>
  <c r="AD127" i="2" a="1"/>
  <c r="AD127" i="2" s="1"/>
  <c r="AB127" i="2" a="1"/>
  <c r="AB127" i="2" s="1"/>
  <c r="Z127" i="2" a="1"/>
  <c r="Z127" i="2" s="1"/>
  <c r="X127" i="2" a="1"/>
  <c r="X127" i="2" s="1"/>
  <c r="V127" i="2" a="1"/>
  <c r="V127" i="2" s="1"/>
  <c r="T127" i="2" a="1"/>
  <c r="T127" i="2" s="1"/>
  <c r="BA109" i="2"/>
  <c r="AX109" i="2" a="1"/>
  <c r="AX109" i="2" s="1"/>
  <c r="AV109" i="2" a="1"/>
  <c r="AV109" i="2" s="1"/>
  <c r="AT109" i="2" a="1"/>
  <c r="AT109" i="2" s="1"/>
  <c r="AR109" i="2" a="1"/>
  <c r="AR109" i="2" s="1"/>
  <c r="AP109" i="2" a="1"/>
  <c r="AP109" i="2" s="1"/>
  <c r="AN109" i="2" a="1"/>
  <c r="AN109" i="2" s="1"/>
  <c r="AL109" i="2" a="1"/>
  <c r="AL109" i="2" s="1"/>
  <c r="AJ109" i="2" a="1"/>
  <c r="AJ109" i="2" s="1"/>
  <c r="AH109" i="2" a="1"/>
  <c r="AH109" i="2" s="1"/>
  <c r="AF109" i="2" a="1"/>
  <c r="AF109" i="2" s="1"/>
  <c r="AD109" i="2" a="1"/>
  <c r="AD109" i="2" s="1"/>
  <c r="AB109" i="2" a="1"/>
  <c r="AB109" i="2" s="1"/>
  <c r="Z109" i="2" a="1"/>
  <c r="Z109" i="2" s="1"/>
  <c r="X109" i="2" a="1"/>
  <c r="X109" i="2" s="1"/>
  <c r="V109" i="2" a="1"/>
  <c r="V109" i="2" s="1"/>
  <c r="T109" i="2" a="1"/>
  <c r="T109" i="2" s="1"/>
  <c r="BA70" i="2"/>
  <c r="AX70" i="2" a="1"/>
  <c r="AX70" i="2" s="1"/>
  <c r="AV70" i="2" a="1"/>
  <c r="AV70" i="2" s="1"/>
  <c r="AT70" i="2" a="1"/>
  <c r="AT70" i="2" s="1"/>
  <c r="AR70" i="2" a="1"/>
  <c r="AR70" i="2" s="1"/>
  <c r="AP70" i="2" a="1"/>
  <c r="AP70" i="2" s="1"/>
  <c r="AN70" i="2" a="1"/>
  <c r="AN70" i="2" s="1"/>
  <c r="AL70" i="2" a="1"/>
  <c r="AL70" i="2" s="1"/>
  <c r="AJ70" i="2" a="1"/>
  <c r="AJ70" i="2" s="1"/>
  <c r="AH70" i="2" a="1"/>
  <c r="AH70" i="2" s="1"/>
  <c r="AF70" i="2" a="1"/>
  <c r="AF70" i="2" s="1"/>
  <c r="AD70" i="2" a="1"/>
  <c r="AD70" i="2" s="1"/>
  <c r="AB70" i="2" a="1"/>
  <c r="AB70" i="2" s="1"/>
  <c r="Z70" i="2" a="1"/>
  <c r="Z70" i="2" s="1"/>
  <c r="X70" i="2" a="1"/>
  <c r="X70" i="2" s="1"/>
  <c r="V70" i="2" a="1"/>
  <c r="V70" i="2" s="1"/>
  <c r="T70" i="2" a="1"/>
  <c r="T70" i="2" s="1"/>
  <c r="BA43" i="2"/>
  <c r="AX43" i="2" a="1"/>
  <c r="AX43" i="2" s="1"/>
  <c r="AV43" i="2" a="1"/>
  <c r="AV43" i="2" s="1"/>
  <c r="AT43" i="2" a="1"/>
  <c r="AT43" i="2" s="1"/>
  <c r="AR43" i="2" a="1"/>
  <c r="AR43" i="2" s="1"/>
  <c r="AP43" i="2" a="1"/>
  <c r="AP43" i="2" s="1"/>
  <c r="AN43" i="2" a="1"/>
  <c r="AN43" i="2" s="1"/>
  <c r="AL43" i="2" a="1"/>
  <c r="AL43" i="2" s="1"/>
  <c r="AJ43" i="2" a="1"/>
  <c r="AJ43" i="2" s="1"/>
  <c r="AH43" i="2" a="1"/>
  <c r="AH43" i="2" s="1"/>
  <c r="AF43" i="2" a="1"/>
  <c r="AF43" i="2" s="1"/>
  <c r="AD43" i="2" a="1"/>
  <c r="AD43" i="2" s="1"/>
  <c r="AB43" i="2" a="1"/>
  <c r="AB43" i="2" s="1"/>
  <c r="Z43" i="2" a="1"/>
  <c r="Z43" i="2" s="1"/>
  <c r="X43" i="2" a="1"/>
  <c r="X43" i="2" s="1"/>
  <c r="V43" i="2" a="1"/>
  <c r="V43" i="2" s="1"/>
  <c r="T43" i="2" a="1"/>
  <c r="T43" i="2" s="1"/>
  <c r="AX68" i="2" a="1"/>
  <c r="AX68" i="2" s="1"/>
  <c r="AV68" i="2" a="1"/>
  <c r="AV68" i="2" s="1"/>
  <c r="AT68" i="2" a="1"/>
  <c r="AT68" i="2" s="1"/>
  <c r="AR68" i="2" a="1"/>
  <c r="AR68" i="2" s="1"/>
  <c r="AP68" i="2" a="1"/>
  <c r="AP68" i="2" s="1"/>
  <c r="AN68" i="2" a="1"/>
  <c r="AN68" i="2" s="1"/>
  <c r="AL68" i="2" a="1"/>
  <c r="AL68" i="2" s="1"/>
  <c r="AJ68" i="2" a="1"/>
  <c r="AJ68" i="2" s="1"/>
  <c r="AH68" i="2" a="1"/>
  <c r="AH68" i="2" s="1"/>
  <c r="AF68" i="2" a="1"/>
  <c r="AF68" i="2" s="1"/>
  <c r="AD68" i="2" a="1"/>
  <c r="AD68" i="2" s="1"/>
  <c r="AB68" i="2" a="1"/>
  <c r="AB68" i="2" s="1"/>
  <c r="Z68" i="2" a="1"/>
  <c r="Z68" i="2" s="1"/>
  <c r="X68" i="2" a="1"/>
  <c r="X68" i="2" s="1"/>
  <c r="V68" i="2" a="1"/>
  <c r="V68" i="2" s="1"/>
  <c r="T68" i="2" a="1"/>
  <c r="T68" i="2" s="1"/>
  <c r="AX67" i="2" a="1"/>
  <c r="AX67" i="2" s="1"/>
  <c r="AV67" i="2" a="1"/>
  <c r="AV67" i="2" s="1"/>
  <c r="AT67" i="2" a="1"/>
  <c r="AT67" i="2" s="1"/>
  <c r="AR67" i="2" a="1"/>
  <c r="AR67" i="2" s="1"/>
  <c r="AP67" i="2" a="1"/>
  <c r="AP67" i="2" s="1"/>
  <c r="AN67" i="2" a="1"/>
  <c r="AN67" i="2" s="1"/>
  <c r="AL67" i="2" a="1"/>
  <c r="AL67" i="2" s="1"/>
  <c r="AJ67" i="2" a="1"/>
  <c r="AJ67" i="2" s="1"/>
  <c r="AH67" i="2" a="1"/>
  <c r="AH67" i="2" s="1"/>
  <c r="AF67" i="2" a="1"/>
  <c r="AF67" i="2" s="1"/>
  <c r="AD67" i="2" a="1"/>
  <c r="AD67" i="2" s="1"/>
  <c r="AB67" i="2" a="1"/>
  <c r="AB67" i="2" s="1"/>
  <c r="Z67" i="2" a="1"/>
  <c r="Z67" i="2" s="1"/>
  <c r="X67" i="2" a="1"/>
  <c r="X67" i="2" s="1"/>
  <c r="V67" i="2" a="1"/>
  <c r="V67" i="2" s="1"/>
  <c r="T67" i="2" a="1"/>
  <c r="T67" i="2" s="1"/>
  <c r="AX66" i="2" a="1"/>
  <c r="AX66" i="2" s="1"/>
  <c r="AV66" i="2" a="1"/>
  <c r="AV66" i="2" s="1"/>
  <c r="AT66" i="2" a="1"/>
  <c r="AT66" i="2" s="1"/>
  <c r="AR66" i="2" a="1"/>
  <c r="AR66" i="2" s="1"/>
  <c r="AP66" i="2" a="1"/>
  <c r="AP66" i="2" s="1"/>
  <c r="AN66" i="2" a="1"/>
  <c r="AN66" i="2" s="1"/>
  <c r="AL66" i="2" a="1"/>
  <c r="AL66" i="2" s="1"/>
  <c r="AJ66" i="2" a="1"/>
  <c r="AJ66" i="2" s="1"/>
  <c r="AH66" i="2" a="1"/>
  <c r="AH66" i="2" s="1"/>
  <c r="AF66" i="2" a="1"/>
  <c r="AF66" i="2" s="1"/>
  <c r="AD66" i="2" a="1"/>
  <c r="AD66" i="2" s="1"/>
  <c r="AB66" i="2" a="1"/>
  <c r="AB66" i="2" s="1"/>
  <c r="Z66" i="2" a="1"/>
  <c r="Z66" i="2" s="1"/>
  <c r="X66" i="2" a="1"/>
  <c r="X66" i="2" s="1"/>
  <c r="V66" i="2" a="1"/>
  <c r="V66" i="2" s="1"/>
  <c r="T66" i="2" a="1"/>
  <c r="T66" i="2" s="1"/>
  <c r="AX65" i="2" a="1"/>
  <c r="AX65" i="2" s="1"/>
  <c r="AV65" i="2" a="1"/>
  <c r="AV65" i="2" s="1"/>
  <c r="AT65" i="2" a="1"/>
  <c r="AT65" i="2" s="1"/>
  <c r="AR65" i="2" a="1"/>
  <c r="AR65" i="2" s="1"/>
  <c r="AP65" i="2" a="1"/>
  <c r="AP65" i="2" s="1"/>
  <c r="AN65" i="2" a="1"/>
  <c r="AN65" i="2" s="1"/>
  <c r="AL65" i="2" a="1"/>
  <c r="AL65" i="2" s="1"/>
  <c r="AJ65" i="2" a="1"/>
  <c r="AJ65" i="2" s="1"/>
  <c r="AH65" i="2" a="1"/>
  <c r="AH65" i="2" s="1"/>
  <c r="AF65" i="2" a="1"/>
  <c r="AF65" i="2" s="1"/>
  <c r="AD65" i="2" a="1"/>
  <c r="AD65" i="2" s="1"/>
  <c r="AB65" i="2" a="1"/>
  <c r="AB65" i="2" s="1"/>
  <c r="Z65" i="2" a="1"/>
  <c r="Z65" i="2" s="1"/>
  <c r="X65" i="2" a="1"/>
  <c r="X65" i="2" s="1"/>
  <c r="V65" i="2" a="1"/>
  <c r="V65" i="2" s="1"/>
  <c r="T65" i="2" a="1"/>
  <c r="T65" i="2" s="1"/>
  <c r="BA141" i="2"/>
  <c r="AX141" i="2" a="1"/>
  <c r="AX141" i="2" s="1"/>
  <c r="AV141" i="2" a="1"/>
  <c r="AV141" i="2" s="1"/>
  <c r="AT141" i="2" a="1"/>
  <c r="AT141" i="2" s="1"/>
  <c r="AR141" i="2" a="1"/>
  <c r="AR141" i="2" s="1"/>
  <c r="AP141" i="2" a="1"/>
  <c r="AP141" i="2" s="1"/>
  <c r="AN141" i="2" a="1"/>
  <c r="AN141" i="2" s="1"/>
  <c r="AL141" i="2" a="1"/>
  <c r="AL141" i="2" s="1"/>
  <c r="AJ141" i="2" a="1"/>
  <c r="AJ141" i="2" s="1"/>
  <c r="AH141" i="2" a="1"/>
  <c r="AH141" i="2" s="1"/>
  <c r="AF141" i="2" a="1"/>
  <c r="AF141" i="2" s="1"/>
  <c r="AD141" i="2" a="1"/>
  <c r="AD141" i="2" s="1"/>
  <c r="AB141" i="2" a="1"/>
  <c r="AB141" i="2" s="1"/>
  <c r="Z141" i="2" a="1"/>
  <c r="Z141" i="2" s="1"/>
  <c r="X141" i="2" a="1"/>
  <c r="X141" i="2" s="1"/>
  <c r="V141" i="2" a="1"/>
  <c r="V141" i="2" s="1"/>
  <c r="T141" i="2" a="1"/>
  <c r="T141" i="2" s="1"/>
  <c r="BA24" i="2"/>
  <c r="AX24" i="2" a="1"/>
  <c r="AX24" i="2" s="1"/>
  <c r="AV24" i="2" a="1"/>
  <c r="AV24" i="2" s="1"/>
  <c r="AT24" i="2" a="1"/>
  <c r="AT24" i="2" s="1"/>
  <c r="AR24" i="2" a="1"/>
  <c r="AR24" i="2" s="1"/>
  <c r="AP24" i="2" a="1"/>
  <c r="AP24" i="2" s="1"/>
  <c r="AN24" i="2" a="1"/>
  <c r="AN24" i="2" s="1"/>
  <c r="AL24" i="2" a="1"/>
  <c r="AL24" i="2" s="1"/>
  <c r="AJ24" i="2" a="1"/>
  <c r="AJ24" i="2" s="1"/>
  <c r="AH24" i="2" a="1"/>
  <c r="AH24" i="2" s="1"/>
  <c r="AF24" i="2" a="1"/>
  <c r="AF24" i="2" s="1"/>
  <c r="AD24" i="2" a="1"/>
  <c r="AD24" i="2" s="1"/>
  <c r="AB24" i="2" a="1"/>
  <c r="AB24" i="2" s="1"/>
  <c r="Z24" i="2" a="1"/>
  <c r="Z24" i="2" s="1"/>
  <c r="X24" i="2" a="1"/>
  <c r="X24" i="2" s="1"/>
  <c r="V24" i="2" a="1"/>
  <c r="V24" i="2" s="1"/>
  <c r="T24" i="2" a="1"/>
  <c r="T24" i="2" s="1"/>
  <c r="BA124" i="2"/>
  <c r="AX124" i="2" a="1"/>
  <c r="AX124" i="2" s="1"/>
  <c r="AV124" i="2" a="1"/>
  <c r="AV124" i="2" s="1"/>
  <c r="AT124" i="2" a="1"/>
  <c r="AT124" i="2" s="1"/>
  <c r="AR124" i="2" a="1"/>
  <c r="AR124" i="2" s="1"/>
  <c r="AP124" i="2" a="1"/>
  <c r="AP124" i="2" s="1"/>
  <c r="AN124" i="2" a="1"/>
  <c r="AN124" i="2" s="1"/>
  <c r="AL124" i="2" a="1"/>
  <c r="AL124" i="2" s="1"/>
  <c r="AJ124" i="2" a="1"/>
  <c r="AJ124" i="2" s="1"/>
  <c r="AH124" i="2" a="1"/>
  <c r="AH124" i="2" s="1"/>
  <c r="AF124" i="2" a="1"/>
  <c r="AF124" i="2" s="1"/>
  <c r="AD124" i="2" a="1"/>
  <c r="AD124" i="2" s="1"/>
  <c r="AB124" i="2" a="1"/>
  <c r="AB124" i="2" s="1"/>
  <c r="Z124" i="2" a="1"/>
  <c r="Z124" i="2" s="1"/>
  <c r="X124" i="2" a="1"/>
  <c r="X124" i="2" s="1"/>
  <c r="V124" i="2" a="1"/>
  <c r="V124" i="2" s="1"/>
  <c r="T124" i="2" a="1"/>
  <c r="T124" i="2" s="1"/>
  <c r="BA38" i="2"/>
  <c r="AX38" i="2" a="1"/>
  <c r="AX38" i="2" s="1"/>
  <c r="AV38" i="2" a="1"/>
  <c r="AV38" i="2" s="1"/>
  <c r="AT38" i="2" a="1"/>
  <c r="AT38" i="2" s="1"/>
  <c r="AR38" i="2" a="1"/>
  <c r="AR38" i="2" s="1"/>
  <c r="AP38" i="2" a="1"/>
  <c r="AP38" i="2" s="1"/>
  <c r="AN38" i="2" a="1"/>
  <c r="AN38" i="2" s="1"/>
  <c r="AL38" i="2" a="1"/>
  <c r="AL38" i="2" s="1"/>
  <c r="AJ38" i="2" a="1"/>
  <c r="AJ38" i="2" s="1"/>
  <c r="AH38" i="2" a="1"/>
  <c r="AH38" i="2" s="1"/>
  <c r="AF38" i="2" a="1"/>
  <c r="AF38" i="2" s="1"/>
  <c r="AD38" i="2" a="1"/>
  <c r="AD38" i="2" s="1"/>
  <c r="AB38" i="2" a="1"/>
  <c r="AB38" i="2" s="1"/>
  <c r="Z38" i="2" a="1"/>
  <c r="Z38" i="2" s="1"/>
  <c r="X38" i="2" a="1"/>
  <c r="X38" i="2" s="1"/>
  <c r="V38" i="2" a="1"/>
  <c r="V38" i="2" s="1"/>
  <c r="T38" i="2" a="1"/>
  <c r="T38" i="2" s="1"/>
  <c r="AX60" i="2" a="1"/>
  <c r="AX60" i="2" s="1"/>
  <c r="AV60" i="2" a="1"/>
  <c r="AV60" i="2" s="1"/>
  <c r="AT60" i="2" a="1"/>
  <c r="AT60" i="2" s="1"/>
  <c r="AR60" i="2" a="1"/>
  <c r="AR60" i="2" s="1"/>
  <c r="AP60" i="2" a="1"/>
  <c r="AP60" i="2" s="1"/>
  <c r="AN60" i="2" a="1"/>
  <c r="AN60" i="2" s="1"/>
  <c r="AL60" i="2" a="1"/>
  <c r="AL60" i="2" s="1"/>
  <c r="AJ60" i="2" a="1"/>
  <c r="AJ60" i="2" s="1"/>
  <c r="AH60" i="2" a="1"/>
  <c r="AH60" i="2" s="1"/>
  <c r="AF60" i="2" a="1"/>
  <c r="AF60" i="2" s="1"/>
  <c r="AD60" i="2" a="1"/>
  <c r="AD60" i="2" s="1"/>
  <c r="AB60" i="2" a="1"/>
  <c r="AB60" i="2" s="1"/>
  <c r="Z60" i="2" a="1"/>
  <c r="Z60" i="2" s="1"/>
  <c r="X60" i="2" a="1"/>
  <c r="X60" i="2" s="1"/>
  <c r="V60" i="2" a="1"/>
  <c r="V60" i="2" s="1"/>
  <c r="T60" i="2" a="1"/>
  <c r="T60" i="2" s="1"/>
  <c r="BA85" i="2"/>
  <c r="AX85" i="2" a="1"/>
  <c r="AX85" i="2" s="1"/>
  <c r="AV85" i="2" a="1"/>
  <c r="AV85" i="2" s="1"/>
  <c r="AT85" i="2" a="1"/>
  <c r="AT85" i="2" s="1"/>
  <c r="AR85" i="2" a="1"/>
  <c r="AR85" i="2" s="1"/>
  <c r="AP85" i="2" a="1"/>
  <c r="AP85" i="2" s="1"/>
  <c r="AN85" i="2" a="1"/>
  <c r="AN85" i="2" s="1"/>
  <c r="AL85" i="2" a="1"/>
  <c r="AL85" i="2" s="1"/>
  <c r="AJ85" i="2" a="1"/>
  <c r="AJ85" i="2" s="1"/>
  <c r="AH85" i="2" a="1"/>
  <c r="AH85" i="2" s="1"/>
  <c r="AF85" i="2" a="1"/>
  <c r="AF85" i="2" s="1"/>
  <c r="AD85" i="2" a="1"/>
  <c r="AD85" i="2" s="1"/>
  <c r="AB85" i="2" a="1"/>
  <c r="AB85" i="2" s="1"/>
  <c r="Z85" i="2" a="1"/>
  <c r="Z85" i="2" s="1"/>
  <c r="X85" i="2" a="1"/>
  <c r="X85" i="2" s="1"/>
  <c r="V85" i="2" a="1"/>
  <c r="V85" i="2" s="1"/>
  <c r="T85" i="2" a="1"/>
  <c r="T85" i="2" s="1"/>
  <c r="BA73" i="2"/>
  <c r="AX73" i="2" a="1"/>
  <c r="AX73" i="2" s="1"/>
  <c r="AV73" i="2" a="1"/>
  <c r="AV73" i="2" s="1"/>
  <c r="AT73" i="2" a="1"/>
  <c r="AT73" i="2" s="1"/>
  <c r="AR73" i="2" a="1"/>
  <c r="AR73" i="2" s="1"/>
  <c r="AP73" i="2" a="1"/>
  <c r="AP73" i="2" s="1"/>
  <c r="AN73" i="2" a="1"/>
  <c r="AN73" i="2" s="1"/>
  <c r="AL73" i="2" a="1"/>
  <c r="AL73" i="2" s="1"/>
  <c r="AJ73" i="2" a="1"/>
  <c r="AJ73" i="2" s="1"/>
  <c r="AH73" i="2" a="1"/>
  <c r="AH73" i="2" s="1"/>
  <c r="AF73" i="2" a="1"/>
  <c r="AF73" i="2" s="1"/>
  <c r="AD73" i="2" a="1"/>
  <c r="AD73" i="2" s="1"/>
  <c r="AB73" i="2" a="1"/>
  <c r="AB73" i="2" s="1"/>
  <c r="Z73" i="2" a="1"/>
  <c r="Z73" i="2" s="1"/>
  <c r="X73" i="2" a="1"/>
  <c r="X73" i="2" s="1"/>
  <c r="V73" i="2" a="1"/>
  <c r="V73" i="2" s="1"/>
  <c r="T73" i="2" a="1"/>
  <c r="T73" i="2" s="1"/>
  <c r="BA57" i="2"/>
  <c r="AX57" i="2" a="1"/>
  <c r="AX57" i="2" s="1"/>
  <c r="AV57" i="2" a="1"/>
  <c r="AV57" i="2" s="1"/>
  <c r="AT57" i="2" a="1"/>
  <c r="AT57" i="2" s="1"/>
  <c r="AR57" i="2" a="1"/>
  <c r="AR57" i="2" s="1"/>
  <c r="AP57" i="2" a="1"/>
  <c r="AP57" i="2" s="1"/>
  <c r="AN57" i="2" a="1"/>
  <c r="AN57" i="2" s="1"/>
  <c r="AL57" i="2" a="1"/>
  <c r="AL57" i="2" s="1"/>
  <c r="AJ57" i="2" a="1"/>
  <c r="AJ57" i="2" s="1"/>
  <c r="AH57" i="2" a="1"/>
  <c r="AH57" i="2" s="1"/>
  <c r="AF57" i="2" a="1"/>
  <c r="AF57" i="2" s="1"/>
  <c r="AD57" i="2" a="1"/>
  <c r="AD57" i="2" s="1"/>
  <c r="AB57" i="2" a="1"/>
  <c r="AB57" i="2" s="1"/>
  <c r="Z57" i="2" a="1"/>
  <c r="Z57" i="2" s="1"/>
  <c r="X57" i="2" a="1"/>
  <c r="X57" i="2" s="1"/>
  <c r="V57" i="2" a="1"/>
  <c r="V57" i="2" s="1"/>
  <c r="T57" i="2" a="1"/>
  <c r="T57" i="2" s="1"/>
  <c r="AX56" i="2" a="1"/>
  <c r="AX56" i="2" s="1"/>
  <c r="AV56" i="2" a="1"/>
  <c r="AV56" i="2" s="1"/>
  <c r="AT56" i="2" a="1"/>
  <c r="AT56" i="2" s="1"/>
  <c r="AR56" i="2" a="1"/>
  <c r="AR56" i="2" s="1"/>
  <c r="AP56" i="2" a="1"/>
  <c r="AP56" i="2" s="1"/>
  <c r="AN56" i="2" a="1"/>
  <c r="AN56" i="2" s="1"/>
  <c r="AL56" i="2" a="1"/>
  <c r="AL56" i="2" s="1"/>
  <c r="AJ56" i="2" a="1"/>
  <c r="AJ56" i="2" s="1"/>
  <c r="AH56" i="2" a="1"/>
  <c r="AH56" i="2" s="1"/>
  <c r="AF56" i="2" a="1"/>
  <c r="AF56" i="2" s="1"/>
  <c r="AD56" i="2" a="1"/>
  <c r="AD56" i="2" s="1"/>
  <c r="AB56" i="2" a="1"/>
  <c r="AB56" i="2" s="1"/>
  <c r="Z56" i="2" a="1"/>
  <c r="Z56" i="2" s="1"/>
  <c r="X56" i="2" a="1"/>
  <c r="X56" i="2" s="1"/>
  <c r="V56" i="2" a="1"/>
  <c r="V56" i="2" s="1"/>
  <c r="T56" i="2" a="1"/>
  <c r="T56" i="2" s="1"/>
  <c r="BA37" i="2"/>
  <c r="AX37" i="2" a="1"/>
  <c r="AX37" i="2" s="1"/>
  <c r="AV37" i="2" a="1"/>
  <c r="AV37" i="2" s="1"/>
  <c r="AT37" i="2" a="1"/>
  <c r="AT37" i="2" s="1"/>
  <c r="AR37" i="2" a="1"/>
  <c r="AR37" i="2" s="1"/>
  <c r="AP37" i="2" a="1"/>
  <c r="AP37" i="2" s="1"/>
  <c r="AN37" i="2" a="1"/>
  <c r="AN37" i="2" s="1"/>
  <c r="AL37" i="2" a="1"/>
  <c r="AL37" i="2" s="1"/>
  <c r="AJ37" i="2" a="1"/>
  <c r="AJ37" i="2" s="1"/>
  <c r="AH37" i="2" a="1"/>
  <c r="AH37" i="2" s="1"/>
  <c r="AF37" i="2" a="1"/>
  <c r="AF37" i="2" s="1"/>
  <c r="AD37" i="2" a="1"/>
  <c r="AD37" i="2" s="1"/>
  <c r="AB37" i="2" a="1"/>
  <c r="AB37" i="2" s="1"/>
  <c r="Z37" i="2" a="1"/>
  <c r="Z37" i="2" s="1"/>
  <c r="X37" i="2" a="1"/>
  <c r="X37" i="2" s="1"/>
  <c r="V37" i="2" a="1"/>
  <c r="V37" i="2" s="1"/>
  <c r="T37" i="2" a="1"/>
  <c r="T37" i="2" s="1"/>
  <c r="BA137" i="2"/>
  <c r="AX137" i="2" a="1"/>
  <c r="AX137" i="2" s="1"/>
  <c r="AV137" i="2" a="1"/>
  <c r="AV137" i="2" s="1"/>
  <c r="AT137" i="2" a="1"/>
  <c r="AT137" i="2" s="1"/>
  <c r="AR137" i="2" a="1"/>
  <c r="AR137" i="2" s="1"/>
  <c r="AP137" i="2" a="1"/>
  <c r="AP137" i="2" s="1"/>
  <c r="AN137" i="2" a="1"/>
  <c r="AN137" i="2" s="1"/>
  <c r="AL137" i="2" a="1"/>
  <c r="AL137" i="2" s="1"/>
  <c r="AJ137" i="2" a="1"/>
  <c r="AJ137" i="2" s="1"/>
  <c r="AH137" i="2" a="1"/>
  <c r="AH137" i="2" s="1"/>
  <c r="AF137" i="2" a="1"/>
  <c r="AF137" i="2" s="1"/>
  <c r="AD137" i="2" a="1"/>
  <c r="AD137" i="2" s="1"/>
  <c r="AB137" i="2" a="1"/>
  <c r="AB137" i="2" s="1"/>
  <c r="Z137" i="2" a="1"/>
  <c r="Z137" i="2" s="1"/>
  <c r="X137" i="2" a="1"/>
  <c r="X137" i="2" s="1"/>
  <c r="V137" i="2" a="1"/>
  <c r="V137" i="2" s="1"/>
  <c r="T137" i="2" a="1"/>
  <c r="T137" i="2" s="1"/>
  <c r="AX53" i="2" a="1"/>
  <c r="AX53" i="2" s="1"/>
  <c r="AV53" i="2" a="1"/>
  <c r="AV53" i="2" s="1"/>
  <c r="AT53" i="2" a="1"/>
  <c r="AT53" i="2" s="1"/>
  <c r="AR53" i="2" a="1"/>
  <c r="AR53" i="2" s="1"/>
  <c r="AP53" i="2" a="1"/>
  <c r="AP53" i="2" s="1"/>
  <c r="AN53" i="2" a="1"/>
  <c r="AN53" i="2" s="1"/>
  <c r="AL53" i="2" a="1"/>
  <c r="AL53" i="2" s="1"/>
  <c r="AJ53" i="2" a="1"/>
  <c r="AJ53" i="2" s="1"/>
  <c r="AH53" i="2" a="1"/>
  <c r="AH53" i="2" s="1"/>
  <c r="AF53" i="2" a="1"/>
  <c r="AF53" i="2" s="1"/>
  <c r="AD53" i="2" a="1"/>
  <c r="AD53" i="2" s="1"/>
  <c r="AB53" i="2" a="1"/>
  <c r="AB53" i="2" s="1"/>
  <c r="Z53" i="2" a="1"/>
  <c r="Z53" i="2" s="1"/>
  <c r="X53" i="2" a="1"/>
  <c r="X53" i="2" s="1"/>
  <c r="V53" i="2" a="1"/>
  <c r="V53" i="2" s="1"/>
  <c r="T53" i="2" a="1"/>
  <c r="T53" i="2" s="1"/>
  <c r="AX52" i="2" a="1"/>
  <c r="AX52" i="2" s="1"/>
  <c r="AV52" i="2" a="1"/>
  <c r="AV52" i="2" s="1"/>
  <c r="AT52" i="2" a="1"/>
  <c r="AT52" i="2" s="1"/>
  <c r="AR52" i="2" a="1"/>
  <c r="AR52" i="2" s="1"/>
  <c r="AP52" i="2" a="1"/>
  <c r="AP52" i="2" s="1"/>
  <c r="AN52" i="2" a="1"/>
  <c r="AN52" i="2" s="1"/>
  <c r="AL52" i="2" a="1"/>
  <c r="AL52" i="2" s="1"/>
  <c r="AJ52" i="2" a="1"/>
  <c r="AJ52" i="2" s="1"/>
  <c r="AH52" i="2" a="1"/>
  <c r="AH52" i="2" s="1"/>
  <c r="AF52" i="2" a="1"/>
  <c r="AF52" i="2" s="1"/>
  <c r="AD52" i="2" a="1"/>
  <c r="AD52" i="2" s="1"/>
  <c r="AB52" i="2" a="1"/>
  <c r="AB52" i="2" s="1"/>
  <c r="Z52" i="2" a="1"/>
  <c r="Z52" i="2" s="1"/>
  <c r="X52" i="2" a="1"/>
  <c r="X52" i="2" s="1"/>
  <c r="V52" i="2" a="1"/>
  <c r="V52" i="2" s="1"/>
  <c r="T52" i="2" a="1"/>
  <c r="T52" i="2" s="1"/>
  <c r="AX51" i="2" a="1"/>
  <c r="AX51" i="2" s="1"/>
  <c r="AV51" i="2" a="1"/>
  <c r="AV51" i="2" s="1"/>
  <c r="AT51" i="2" a="1"/>
  <c r="AT51" i="2" s="1"/>
  <c r="AR51" i="2" a="1"/>
  <c r="AR51" i="2" s="1"/>
  <c r="AP51" i="2" a="1"/>
  <c r="AP51" i="2" s="1"/>
  <c r="AN51" i="2" a="1"/>
  <c r="AN51" i="2" s="1"/>
  <c r="AL51" i="2" a="1"/>
  <c r="AL51" i="2" s="1"/>
  <c r="AJ51" i="2" a="1"/>
  <c r="AJ51" i="2" s="1"/>
  <c r="AH51" i="2" a="1"/>
  <c r="AH51" i="2" s="1"/>
  <c r="AF51" i="2" a="1"/>
  <c r="AF51" i="2" s="1"/>
  <c r="AD51" i="2" a="1"/>
  <c r="AD51" i="2" s="1"/>
  <c r="AB51" i="2" a="1"/>
  <c r="AB51" i="2" s="1"/>
  <c r="Z51" i="2" a="1"/>
  <c r="Z51" i="2" s="1"/>
  <c r="X51" i="2" a="1"/>
  <c r="X51" i="2" s="1"/>
  <c r="V51" i="2" a="1"/>
  <c r="V51" i="2" s="1"/>
  <c r="T51" i="2" a="1"/>
  <c r="T51" i="2" s="1"/>
  <c r="BA107" i="2"/>
  <c r="AX107" i="2" a="1"/>
  <c r="AX107" i="2" s="1"/>
  <c r="AV107" i="2" a="1"/>
  <c r="AV107" i="2" s="1"/>
  <c r="AT107" i="2" a="1"/>
  <c r="AT107" i="2" s="1"/>
  <c r="AR107" i="2" a="1"/>
  <c r="AR107" i="2" s="1"/>
  <c r="AP107" i="2" a="1"/>
  <c r="AP107" i="2" s="1"/>
  <c r="AN107" i="2" a="1"/>
  <c r="AN107" i="2" s="1"/>
  <c r="AL107" i="2" a="1"/>
  <c r="AL107" i="2" s="1"/>
  <c r="AJ107" i="2" a="1"/>
  <c r="AJ107" i="2" s="1"/>
  <c r="AH107" i="2" a="1"/>
  <c r="AH107" i="2" s="1"/>
  <c r="AF107" i="2" a="1"/>
  <c r="AF107" i="2" s="1"/>
  <c r="AD107" i="2" a="1"/>
  <c r="AD107" i="2" s="1"/>
  <c r="AB107" i="2" a="1"/>
  <c r="AB107" i="2" s="1"/>
  <c r="Z107" i="2" a="1"/>
  <c r="Z107" i="2" s="1"/>
  <c r="X107" i="2" a="1"/>
  <c r="X107" i="2" s="1"/>
  <c r="V107" i="2" a="1"/>
  <c r="V107" i="2" s="1"/>
  <c r="T107" i="2" a="1"/>
  <c r="T107" i="2" s="1"/>
  <c r="BA101" i="2"/>
  <c r="AX101" i="2" a="1"/>
  <c r="AX101" i="2" s="1"/>
  <c r="AV101" i="2" a="1"/>
  <c r="AV101" i="2" s="1"/>
  <c r="AT101" i="2" a="1"/>
  <c r="AT101" i="2" s="1"/>
  <c r="AR101" i="2" a="1"/>
  <c r="AR101" i="2" s="1"/>
  <c r="AP101" i="2" a="1"/>
  <c r="AP101" i="2" s="1"/>
  <c r="AN101" i="2" a="1"/>
  <c r="AN101" i="2" s="1"/>
  <c r="AL101" i="2" a="1"/>
  <c r="AL101" i="2" s="1"/>
  <c r="AJ101" i="2" a="1"/>
  <c r="AJ101" i="2" s="1"/>
  <c r="AH101" i="2" a="1"/>
  <c r="AH101" i="2" s="1"/>
  <c r="AF101" i="2" a="1"/>
  <c r="AF101" i="2" s="1"/>
  <c r="AD101" i="2" a="1"/>
  <c r="AD101" i="2" s="1"/>
  <c r="AB101" i="2" a="1"/>
  <c r="AB101" i="2" s="1"/>
  <c r="Z101" i="2" a="1"/>
  <c r="Z101" i="2" s="1"/>
  <c r="X101" i="2" a="1"/>
  <c r="X101" i="2" s="1"/>
  <c r="V101" i="2" a="1"/>
  <c r="V101" i="2" s="1"/>
  <c r="T101" i="2" a="1"/>
  <c r="T101" i="2" s="1"/>
  <c r="AX48" i="2" a="1"/>
  <c r="AX48" i="2" s="1"/>
  <c r="AV48" i="2" a="1"/>
  <c r="AV48" i="2" s="1"/>
  <c r="AT48" i="2" a="1"/>
  <c r="AT48" i="2" s="1"/>
  <c r="AR48" i="2" a="1"/>
  <c r="AR48" i="2" s="1"/>
  <c r="AP48" i="2" a="1"/>
  <c r="AP48" i="2" s="1"/>
  <c r="AN48" i="2" a="1"/>
  <c r="AN48" i="2" s="1"/>
  <c r="AL48" i="2" a="1"/>
  <c r="AL48" i="2" s="1"/>
  <c r="AJ48" i="2" a="1"/>
  <c r="AJ48" i="2" s="1"/>
  <c r="AH48" i="2" a="1"/>
  <c r="AH48" i="2" s="1"/>
  <c r="AF48" i="2" a="1"/>
  <c r="AF48" i="2" s="1"/>
  <c r="AD48" i="2" a="1"/>
  <c r="AD48" i="2" s="1"/>
  <c r="AB48" i="2" a="1"/>
  <c r="AB48" i="2" s="1"/>
  <c r="Z48" i="2" a="1"/>
  <c r="Z48" i="2" s="1"/>
  <c r="X48" i="2" a="1"/>
  <c r="X48" i="2" s="1"/>
  <c r="V48" i="2" a="1"/>
  <c r="V48" i="2" s="1"/>
  <c r="T48" i="2" a="1"/>
  <c r="T48" i="2" s="1"/>
  <c r="BA136" i="2"/>
  <c r="AX136" i="2" a="1"/>
  <c r="AX136" i="2" s="1"/>
  <c r="AV136" i="2" a="1"/>
  <c r="AV136" i="2" s="1"/>
  <c r="AT136" i="2" a="1"/>
  <c r="AT136" i="2" s="1"/>
  <c r="AR136" i="2" a="1"/>
  <c r="AR136" i="2" s="1"/>
  <c r="AP136" i="2" a="1"/>
  <c r="AP136" i="2" s="1"/>
  <c r="AN136" i="2" a="1"/>
  <c r="AN136" i="2" s="1"/>
  <c r="AL136" i="2" a="1"/>
  <c r="AL136" i="2" s="1"/>
  <c r="AJ136" i="2" a="1"/>
  <c r="AJ136" i="2" s="1"/>
  <c r="AH136" i="2" a="1"/>
  <c r="AH136" i="2" s="1"/>
  <c r="AF136" i="2" a="1"/>
  <c r="AF136" i="2" s="1"/>
  <c r="AD136" i="2" a="1"/>
  <c r="AD136" i="2" s="1"/>
  <c r="AB136" i="2" a="1"/>
  <c r="AB136" i="2" s="1"/>
  <c r="Z136" i="2" a="1"/>
  <c r="Z136" i="2" s="1"/>
  <c r="X136" i="2" a="1"/>
  <c r="X136" i="2" s="1"/>
  <c r="V136" i="2" a="1"/>
  <c r="V136" i="2" s="1"/>
  <c r="T136" i="2" a="1"/>
  <c r="T136" i="2" s="1"/>
  <c r="AX46" i="2" a="1"/>
  <c r="AX46" i="2" s="1"/>
  <c r="AV46" i="2" a="1"/>
  <c r="AV46" i="2" s="1"/>
  <c r="AT46" i="2" a="1"/>
  <c r="AT46" i="2" s="1"/>
  <c r="AR46" i="2" a="1"/>
  <c r="AR46" i="2" s="1"/>
  <c r="AP46" i="2" a="1"/>
  <c r="AP46" i="2" s="1"/>
  <c r="AN46" i="2" a="1"/>
  <c r="AN46" i="2" s="1"/>
  <c r="AL46" i="2" a="1"/>
  <c r="AL46" i="2" s="1"/>
  <c r="AJ46" i="2" a="1"/>
  <c r="AJ46" i="2" s="1"/>
  <c r="AH46" i="2" a="1"/>
  <c r="AH46" i="2" s="1"/>
  <c r="AF46" i="2" a="1"/>
  <c r="AF46" i="2" s="1"/>
  <c r="AD46" i="2" a="1"/>
  <c r="AD46" i="2" s="1"/>
  <c r="AB46" i="2" a="1"/>
  <c r="AB46" i="2" s="1"/>
  <c r="Z46" i="2" a="1"/>
  <c r="Z46" i="2" s="1"/>
  <c r="X46" i="2" a="1"/>
  <c r="X46" i="2" s="1"/>
  <c r="V46" i="2" a="1"/>
  <c r="V46" i="2" s="1"/>
  <c r="T46" i="2" a="1"/>
  <c r="T46" i="2" s="1"/>
  <c r="BA84" i="2"/>
  <c r="AX84" i="2" a="1"/>
  <c r="AX84" i="2" s="1"/>
  <c r="AV84" i="2" a="1"/>
  <c r="AV84" i="2" s="1"/>
  <c r="AT84" i="2" a="1"/>
  <c r="AT84" i="2" s="1"/>
  <c r="AR84" i="2" a="1"/>
  <c r="AR84" i="2" s="1"/>
  <c r="AP84" i="2" a="1"/>
  <c r="AP84" i="2" s="1"/>
  <c r="AN84" i="2" a="1"/>
  <c r="AN84" i="2" s="1"/>
  <c r="AL84" i="2" a="1"/>
  <c r="AL84" i="2" s="1"/>
  <c r="AJ84" i="2" a="1"/>
  <c r="AJ84" i="2" s="1"/>
  <c r="AH84" i="2" a="1"/>
  <c r="AH84" i="2" s="1"/>
  <c r="AF84" i="2" a="1"/>
  <c r="AF84" i="2" s="1"/>
  <c r="AD84" i="2" a="1"/>
  <c r="AD84" i="2" s="1"/>
  <c r="AB84" i="2" a="1"/>
  <c r="AB84" i="2" s="1"/>
  <c r="Z84" i="2" a="1"/>
  <c r="Z84" i="2" s="1"/>
  <c r="X84" i="2" a="1"/>
  <c r="X84" i="2" s="1"/>
  <c r="V84" i="2" a="1"/>
  <c r="V84" i="2" s="1"/>
  <c r="T84" i="2" a="1"/>
  <c r="T84" i="2" s="1"/>
  <c r="BA83" i="2"/>
  <c r="AX83" i="2" a="1"/>
  <c r="AX83" i="2" s="1"/>
  <c r="AV83" i="2" a="1"/>
  <c r="AV83" i="2" s="1"/>
  <c r="AT83" i="2" a="1"/>
  <c r="AT83" i="2" s="1"/>
  <c r="AR83" i="2" a="1"/>
  <c r="AR83" i="2" s="1"/>
  <c r="AP83" i="2" a="1"/>
  <c r="AP83" i="2" s="1"/>
  <c r="AN83" i="2" a="1"/>
  <c r="AN83" i="2" s="1"/>
  <c r="AL83" i="2" a="1"/>
  <c r="AL83" i="2" s="1"/>
  <c r="AJ83" i="2" a="1"/>
  <c r="AJ83" i="2" s="1"/>
  <c r="AH83" i="2" a="1"/>
  <c r="AH83" i="2" s="1"/>
  <c r="AF83" i="2" a="1"/>
  <c r="AF83" i="2" s="1"/>
  <c r="AD83" i="2" a="1"/>
  <c r="AD83" i="2" s="1"/>
  <c r="AB83" i="2" a="1"/>
  <c r="AB83" i="2" s="1"/>
  <c r="Z83" i="2" a="1"/>
  <c r="Z83" i="2" s="1"/>
  <c r="X83" i="2" a="1"/>
  <c r="X83" i="2" s="1"/>
  <c r="V83" i="2" a="1"/>
  <c r="V83" i="2" s="1"/>
  <c r="T83" i="2" a="1"/>
  <c r="T83" i="2" s="1"/>
  <c r="BA134" i="2"/>
  <c r="AX134" i="2" a="1"/>
  <c r="AX134" i="2" s="1"/>
  <c r="AV134" i="2" a="1"/>
  <c r="AV134" i="2" s="1"/>
  <c r="AT134" i="2" a="1"/>
  <c r="AT134" i="2" s="1"/>
  <c r="AR134" i="2" a="1"/>
  <c r="AR134" i="2" s="1"/>
  <c r="AP134" i="2" a="1"/>
  <c r="AP134" i="2" s="1"/>
  <c r="AN134" i="2" a="1"/>
  <c r="AN134" i="2" s="1"/>
  <c r="AL134" i="2" a="1"/>
  <c r="AL134" i="2" s="1"/>
  <c r="AJ134" i="2" a="1"/>
  <c r="AJ134" i="2" s="1"/>
  <c r="AH134" i="2" a="1"/>
  <c r="AH134" i="2" s="1"/>
  <c r="AF134" i="2" a="1"/>
  <c r="AF134" i="2" s="1"/>
  <c r="AD134" i="2" a="1"/>
  <c r="AD134" i="2" s="1"/>
  <c r="AB134" i="2" a="1"/>
  <c r="AB134" i="2" s="1"/>
  <c r="Z134" i="2" a="1"/>
  <c r="Z134" i="2" s="1"/>
  <c r="X134" i="2" a="1"/>
  <c r="X134" i="2" s="1"/>
  <c r="V134" i="2" a="1"/>
  <c r="V134" i="2" s="1"/>
  <c r="T134" i="2" a="1"/>
  <c r="T134" i="2" s="1"/>
  <c r="BA42" i="2"/>
  <c r="AX42" i="2" a="1"/>
  <c r="AX42" i="2" s="1"/>
  <c r="AV42" i="2" a="1"/>
  <c r="AV42" i="2" s="1"/>
  <c r="AT42" i="2" a="1"/>
  <c r="AT42" i="2" s="1"/>
  <c r="AR42" i="2" a="1"/>
  <c r="AR42" i="2" s="1"/>
  <c r="AP42" i="2" a="1"/>
  <c r="AP42" i="2" s="1"/>
  <c r="AN42" i="2" a="1"/>
  <c r="AN42" i="2" s="1"/>
  <c r="AL42" i="2" a="1"/>
  <c r="AL42" i="2" s="1"/>
  <c r="AJ42" i="2" a="1"/>
  <c r="AJ42" i="2" s="1"/>
  <c r="AH42" i="2" a="1"/>
  <c r="AH42" i="2" s="1"/>
  <c r="AF42" i="2" a="1"/>
  <c r="AF42" i="2" s="1"/>
  <c r="AD42" i="2" a="1"/>
  <c r="AD42" i="2" s="1"/>
  <c r="AB42" i="2" a="1"/>
  <c r="AB42" i="2" s="1"/>
  <c r="Z42" i="2" a="1"/>
  <c r="Z42" i="2" s="1"/>
  <c r="X42" i="2" a="1"/>
  <c r="X42" i="2" s="1"/>
  <c r="V42" i="2" a="1"/>
  <c r="V42" i="2" s="1"/>
  <c r="T42" i="2" a="1"/>
  <c r="T42" i="2" s="1"/>
  <c r="BA41" i="2"/>
  <c r="AX41" i="2" a="1"/>
  <c r="AX41" i="2" s="1"/>
  <c r="AV41" i="2" a="1"/>
  <c r="AV41" i="2" s="1"/>
  <c r="AT41" i="2" a="1"/>
  <c r="AT41" i="2" s="1"/>
  <c r="AR41" i="2" a="1"/>
  <c r="AR41" i="2" s="1"/>
  <c r="AP41" i="2" a="1"/>
  <c r="AP41" i="2" s="1"/>
  <c r="AN41" i="2" a="1"/>
  <c r="AN41" i="2" s="1"/>
  <c r="AL41" i="2" a="1"/>
  <c r="AL41" i="2" s="1"/>
  <c r="AJ41" i="2" a="1"/>
  <c r="AJ41" i="2" s="1"/>
  <c r="AH41" i="2" a="1"/>
  <c r="AH41" i="2" s="1"/>
  <c r="AF41" i="2" a="1"/>
  <c r="AF41" i="2" s="1"/>
  <c r="AD41" i="2" a="1"/>
  <c r="AD41" i="2" s="1"/>
  <c r="AB41" i="2" a="1"/>
  <c r="AB41" i="2" s="1"/>
  <c r="Z41" i="2" a="1"/>
  <c r="Z41" i="2" s="1"/>
  <c r="X41" i="2" a="1"/>
  <c r="X41" i="2" s="1"/>
  <c r="V41" i="2" a="1"/>
  <c r="V41" i="2" s="1"/>
  <c r="T41" i="2" a="1"/>
  <c r="T41" i="2" s="1"/>
  <c r="AX40" i="2" a="1"/>
  <c r="AX40" i="2" s="1"/>
  <c r="AV40" i="2" a="1"/>
  <c r="AV40" i="2" s="1"/>
  <c r="AT40" i="2" a="1"/>
  <c r="AT40" i="2" s="1"/>
  <c r="AR40" i="2" a="1"/>
  <c r="AR40" i="2" s="1"/>
  <c r="AP40" i="2" a="1"/>
  <c r="AP40" i="2" s="1"/>
  <c r="AN40" i="2" a="1"/>
  <c r="AN40" i="2" s="1"/>
  <c r="AL40" i="2" a="1"/>
  <c r="AL40" i="2" s="1"/>
  <c r="AJ40" i="2" a="1"/>
  <c r="AJ40" i="2" s="1"/>
  <c r="AH40" i="2" a="1"/>
  <c r="AH40" i="2" s="1"/>
  <c r="AF40" i="2" a="1"/>
  <c r="AF40" i="2" s="1"/>
  <c r="AD40" i="2" a="1"/>
  <c r="AD40" i="2" s="1"/>
  <c r="AB40" i="2" a="1"/>
  <c r="AB40" i="2" s="1"/>
  <c r="Z40" i="2" a="1"/>
  <c r="Z40" i="2" s="1"/>
  <c r="X40" i="2" a="1"/>
  <c r="X40" i="2" s="1"/>
  <c r="V40" i="2" a="1"/>
  <c r="V40" i="2" s="1"/>
  <c r="T40" i="2" a="1"/>
  <c r="T40" i="2" s="1"/>
  <c r="AX39" i="2" a="1"/>
  <c r="AX39" i="2" s="1"/>
  <c r="AV39" i="2" a="1"/>
  <c r="AV39" i="2" s="1"/>
  <c r="AT39" i="2" a="1"/>
  <c r="AT39" i="2" s="1"/>
  <c r="AR39" i="2" a="1"/>
  <c r="AR39" i="2" s="1"/>
  <c r="AP39" i="2" a="1"/>
  <c r="AP39" i="2" s="1"/>
  <c r="AN39" i="2" a="1"/>
  <c r="AN39" i="2" s="1"/>
  <c r="AL39" i="2" a="1"/>
  <c r="AL39" i="2" s="1"/>
  <c r="AJ39" i="2" a="1"/>
  <c r="AJ39" i="2" s="1"/>
  <c r="AH39" i="2" a="1"/>
  <c r="AH39" i="2" s="1"/>
  <c r="AF39" i="2" a="1"/>
  <c r="AF39" i="2" s="1"/>
  <c r="AD39" i="2" a="1"/>
  <c r="AD39" i="2" s="1"/>
  <c r="AB39" i="2" a="1"/>
  <c r="AB39" i="2" s="1"/>
  <c r="Z39" i="2" a="1"/>
  <c r="Z39" i="2" s="1"/>
  <c r="X39" i="2" a="1"/>
  <c r="X39" i="2" s="1"/>
  <c r="V39" i="2" a="1"/>
  <c r="V39" i="2" s="1"/>
  <c r="T39" i="2" a="1"/>
  <c r="T39" i="2" s="1"/>
  <c r="BA36" i="2"/>
  <c r="AX36" i="2" a="1"/>
  <c r="AX36" i="2" s="1"/>
  <c r="AV36" i="2" a="1"/>
  <c r="AV36" i="2" s="1"/>
  <c r="AT36" i="2" a="1"/>
  <c r="AT36" i="2" s="1"/>
  <c r="AR36" i="2" a="1"/>
  <c r="AR36" i="2" s="1"/>
  <c r="AP36" i="2" a="1"/>
  <c r="AP36" i="2" s="1"/>
  <c r="AN36" i="2" a="1"/>
  <c r="AN36" i="2" s="1"/>
  <c r="AL36" i="2" a="1"/>
  <c r="AL36" i="2" s="1"/>
  <c r="AJ36" i="2" a="1"/>
  <c r="AJ36" i="2" s="1"/>
  <c r="AH36" i="2" a="1"/>
  <c r="AH36" i="2" s="1"/>
  <c r="AF36" i="2" a="1"/>
  <c r="AF36" i="2" s="1"/>
  <c r="AD36" i="2" a="1"/>
  <c r="AD36" i="2" s="1"/>
  <c r="AB36" i="2" a="1"/>
  <c r="AB36" i="2" s="1"/>
  <c r="Z36" i="2" a="1"/>
  <c r="Z36" i="2" s="1"/>
  <c r="X36" i="2" a="1"/>
  <c r="X36" i="2" s="1"/>
  <c r="V36" i="2" a="1"/>
  <c r="V36" i="2" s="1"/>
  <c r="T36" i="2" a="1"/>
  <c r="T36" i="2" s="1"/>
  <c r="BA123" i="2"/>
  <c r="AX123" i="2" a="1"/>
  <c r="AX123" i="2" s="1"/>
  <c r="AV123" i="2" a="1"/>
  <c r="AV123" i="2" s="1"/>
  <c r="AT123" i="2" a="1"/>
  <c r="AT123" i="2" s="1"/>
  <c r="AR123" i="2" a="1"/>
  <c r="AR123" i="2" s="1"/>
  <c r="AP123" i="2" a="1"/>
  <c r="AP123" i="2" s="1"/>
  <c r="AN123" i="2" a="1"/>
  <c r="AN123" i="2" s="1"/>
  <c r="AL123" i="2" a="1"/>
  <c r="AL123" i="2" s="1"/>
  <c r="AJ123" i="2" a="1"/>
  <c r="AJ123" i="2" s="1"/>
  <c r="AH123" i="2" a="1"/>
  <c r="AH123" i="2" s="1"/>
  <c r="AF123" i="2" a="1"/>
  <c r="AF123" i="2" s="1"/>
  <c r="AD123" i="2" a="1"/>
  <c r="AD123" i="2" s="1"/>
  <c r="AB123" i="2" a="1"/>
  <c r="AB123" i="2" s="1"/>
  <c r="Z123" i="2" a="1"/>
  <c r="Z123" i="2" s="1"/>
  <c r="X123" i="2" a="1"/>
  <c r="X123" i="2" s="1"/>
  <c r="V123" i="2" a="1"/>
  <c r="V123" i="2" s="1"/>
  <c r="T123" i="2" a="1"/>
  <c r="T123" i="2" s="1"/>
  <c r="BA64" i="2"/>
  <c r="AX64" i="2" a="1"/>
  <c r="AX64" i="2" s="1"/>
  <c r="AV64" i="2" a="1"/>
  <c r="AV64" i="2" s="1"/>
  <c r="AT64" i="2" a="1"/>
  <c r="AT64" i="2" s="1"/>
  <c r="AR64" i="2" a="1"/>
  <c r="AR64" i="2" s="1"/>
  <c r="AP64" i="2" a="1"/>
  <c r="AP64" i="2" s="1"/>
  <c r="AN64" i="2" a="1"/>
  <c r="AN64" i="2" s="1"/>
  <c r="AL64" i="2" a="1"/>
  <c r="AL64" i="2" s="1"/>
  <c r="AJ64" i="2" a="1"/>
  <c r="AJ64" i="2" s="1"/>
  <c r="AH64" i="2" a="1"/>
  <c r="AH64" i="2" s="1"/>
  <c r="AF64" i="2" a="1"/>
  <c r="AF64" i="2" s="1"/>
  <c r="AD64" i="2" a="1"/>
  <c r="AD64" i="2" s="1"/>
  <c r="AB64" i="2" a="1"/>
  <c r="AB64" i="2" s="1"/>
  <c r="Z64" i="2" a="1"/>
  <c r="Z64" i="2" s="1"/>
  <c r="X64" i="2" a="1"/>
  <c r="X64" i="2" s="1"/>
  <c r="V64" i="2" a="1"/>
  <c r="V64" i="2" s="1"/>
  <c r="T64" i="2" a="1"/>
  <c r="T64" i="2" s="1"/>
  <c r="AX35" i="2" a="1"/>
  <c r="AX35" i="2" s="1"/>
  <c r="AV35" i="2" a="1"/>
  <c r="AV35" i="2" s="1"/>
  <c r="AT35" i="2" a="1"/>
  <c r="AT35" i="2" s="1"/>
  <c r="AR35" i="2" a="1"/>
  <c r="AR35" i="2" s="1"/>
  <c r="AP35" i="2" a="1"/>
  <c r="AP35" i="2" s="1"/>
  <c r="AN35" i="2" a="1"/>
  <c r="AN35" i="2" s="1"/>
  <c r="AL35" i="2" a="1"/>
  <c r="AL35" i="2" s="1"/>
  <c r="AJ35" i="2" a="1"/>
  <c r="AJ35" i="2" s="1"/>
  <c r="AH35" i="2" a="1"/>
  <c r="AH35" i="2" s="1"/>
  <c r="AF35" i="2" a="1"/>
  <c r="AF35" i="2" s="1"/>
  <c r="AD35" i="2" a="1"/>
  <c r="AD35" i="2" s="1"/>
  <c r="AB35" i="2" a="1"/>
  <c r="AB35" i="2" s="1"/>
  <c r="Z35" i="2" a="1"/>
  <c r="Z35" i="2" s="1"/>
  <c r="X35" i="2" a="1"/>
  <c r="X35" i="2" s="1"/>
  <c r="V35" i="2" a="1"/>
  <c r="V35" i="2" s="1"/>
  <c r="T35" i="2" a="1"/>
  <c r="T35" i="2" s="1"/>
  <c r="BA132" i="2"/>
  <c r="AX132" i="2" a="1"/>
  <c r="AX132" i="2" s="1"/>
  <c r="AV132" i="2" a="1"/>
  <c r="AV132" i="2" s="1"/>
  <c r="AT132" i="2" a="1"/>
  <c r="AT132" i="2" s="1"/>
  <c r="AR132" i="2" a="1"/>
  <c r="AR132" i="2" s="1"/>
  <c r="AP132" i="2" a="1"/>
  <c r="AP132" i="2" s="1"/>
  <c r="AN132" i="2" a="1"/>
  <c r="AN132" i="2" s="1"/>
  <c r="AL132" i="2" a="1"/>
  <c r="AL132" i="2" s="1"/>
  <c r="AJ132" i="2" a="1"/>
  <c r="AJ132" i="2" s="1"/>
  <c r="AH132" i="2" a="1"/>
  <c r="AH132" i="2" s="1"/>
  <c r="AF132" i="2" a="1"/>
  <c r="AF132" i="2" s="1"/>
  <c r="AD132" i="2" a="1"/>
  <c r="AD132" i="2" s="1"/>
  <c r="AB132" i="2" a="1"/>
  <c r="AB132" i="2" s="1"/>
  <c r="Z132" i="2" a="1"/>
  <c r="Z132" i="2" s="1"/>
  <c r="X132" i="2" a="1"/>
  <c r="X132" i="2" s="1"/>
  <c r="V132" i="2" a="1"/>
  <c r="V132" i="2" s="1"/>
  <c r="T132" i="2" a="1"/>
  <c r="T132" i="2" s="1"/>
  <c r="BA74" i="2"/>
  <c r="AX74" i="2" a="1"/>
  <c r="AX74" i="2" s="1"/>
  <c r="AV74" i="2" a="1"/>
  <c r="AV74" i="2" s="1"/>
  <c r="AT74" i="2" a="1"/>
  <c r="AT74" i="2" s="1"/>
  <c r="AR74" i="2" a="1"/>
  <c r="AR74" i="2" s="1"/>
  <c r="AP74" i="2" a="1"/>
  <c r="AP74" i="2" s="1"/>
  <c r="AN74" i="2" a="1"/>
  <c r="AN74" i="2" s="1"/>
  <c r="AL74" i="2" a="1"/>
  <c r="AL74" i="2" s="1"/>
  <c r="AJ74" i="2" a="1"/>
  <c r="AJ74" i="2" s="1"/>
  <c r="AH74" i="2" a="1"/>
  <c r="AH74" i="2" s="1"/>
  <c r="AF74" i="2" a="1"/>
  <c r="AF74" i="2" s="1"/>
  <c r="AD74" i="2" a="1"/>
  <c r="AD74" i="2" s="1"/>
  <c r="AB74" i="2" a="1"/>
  <c r="AB74" i="2" s="1"/>
  <c r="Z74" i="2" a="1"/>
  <c r="Z74" i="2" s="1"/>
  <c r="X74" i="2" a="1"/>
  <c r="X74" i="2" s="1"/>
  <c r="V74" i="2" a="1"/>
  <c r="V74" i="2" s="1"/>
  <c r="T74" i="2" a="1"/>
  <c r="T74" i="2" s="1"/>
  <c r="BA22" i="2"/>
  <c r="AX22" i="2" a="1"/>
  <c r="AX22" i="2" s="1"/>
  <c r="AV22" i="2" a="1"/>
  <c r="AV22" i="2" s="1"/>
  <c r="AT22" i="2" a="1"/>
  <c r="AT22" i="2" s="1"/>
  <c r="AR22" i="2" a="1"/>
  <c r="AR22" i="2" s="1"/>
  <c r="AP22" i="2" a="1"/>
  <c r="AP22" i="2" s="1"/>
  <c r="AN22" i="2" a="1"/>
  <c r="AN22" i="2" s="1"/>
  <c r="AL22" i="2" a="1"/>
  <c r="AL22" i="2" s="1"/>
  <c r="AJ22" i="2" a="1"/>
  <c r="AJ22" i="2" s="1"/>
  <c r="AH22" i="2" a="1"/>
  <c r="AH22" i="2" s="1"/>
  <c r="AF22" i="2" a="1"/>
  <c r="AF22" i="2" s="1"/>
  <c r="AD22" i="2" a="1"/>
  <c r="AD22" i="2" s="1"/>
  <c r="AB22" i="2" a="1"/>
  <c r="AB22" i="2" s="1"/>
  <c r="Z22" i="2" a="1"/>
  <c r="Z22" i="2" s="1"/>
  <c r="X22" i="2" a="1"/>
  <c r="X22" i="2" s="1"/>
  <c r="V22" i="2" a="1"/>
  <c r="V22" i="2" s="1"/>
  <c r="T22" i="2" a="1"/>
  <c r="T22" i="2" s="1"/>
  <c r="BA5" i="2"/>
  <c r="AX5" i="2" a="1"/>
  <c r="AX5" i="2" s="1"/>
  <c r="AV5" i="2" a="1"/>
  <c r="AV5" i="2" s="1"/>
  <c r="AT5" i="2" a="1"/>
  <c r="AT5" i="2" s="1"/>
  <c r="AR5" i="2" a="1"/>
  <c r="AR5" i="2" s="1"/>
  <c r="AP5" i="2" a="1"/>
  <c r="AP5" i="2" s="1"/>
  <c r="AN5" i="2" a="1"/>
  <c r="AN5" i="2" s="1"/>
  <c r="AL5" i="2" a="1"/>
  <c r="AL5" i="2" s="1"/>
  <c r="AJ5" i="2" a="1"/>
  <c r="AJ5" i="2" s="1"/>
  <c r="AH5" i="2" a="1"/>
  <c r="AH5" i="2" s="1"/>
  <c r="AF5" i="2" a="1"/>
  <c r="AF5" i="2" s="1"/>
  <c r="AD5" i="2" a="1"/>
  <c r="AD5" i="2" s="1"/>
  <c r="AB5" i="2" a="1"/>
  <c r="AB5" i="2" s="1"/>
  <c r="Z5" i="2" a="1"/>
  <c r="Z5" i="2" s="1"/>
  <c r="X5" i="2" a="1"/>
  <c r="X5" i="2" s="1"/>
  <c r="V5" i="2" a="1"/>
  <c r="V5" i="2" s="1"/>
  <c r="T5" i="2" a="1"/>
  <c r="T5" i="2" s="1"/>
  <c r="AX30" i="2" a="1"/>
  <c r="AX30" i="2" s="1"/>
  <c r="AV30" i="2" a="1"/>
  <c r="AV30" i="2" s="1"/>
  <c r="AT30" i="2" a="1"/>
  <c r="AT30" i="2" s="1"/>
  <c r="AR30" i="2" a="1"/>
  <c r="AR30" i="2" s="1"/>
  <c r="AP30" i="2" a="1"/>
  <c r="AP30" i="2" s="1"/>
  <c r="AN30" i="2" a="1"/>
  <c r="AN30" i="2" s="1"/>
  <c r="AL30" i="2" a="1"/>
  <c r="AL30" i="2" s="1"/>
  <c r="AJ30" i="2" a="1"/>
  <c r="AJ30" i="2" s="1"/>
  <c r="AH30" i="2" a="1"/>
  <c r="AH30" i="2" s="1"/>
  <c r="AF30" i="2" a="1"/>
  <c r="AF30" i="2" s="1"/>
  <c r="AD30" i="2" a="1"/>
  <c r="AD30" i="2" s="1"/>
  <c r="AB30" i="2" a="1"/>
  <c r="AB30" i="2" s="1"/>
  <c r="Z30" i="2" a="1"/>
  <c r="Z30" i="2" s="1"/>
  <c r="X30" i="2" a="1"/>
  <c r="X30" i="2" s="1"/>
  <c r="V30" i="2" a="1"/>
  <c r="V30" i="2" s="1"/>
  <c r="T30" i="2" a="1"/>
  <c r="T30" i="2" s="1"/>
  <c r="BA29" i="2"/>
  <c r="AX29" i="2" a="1"/>
  <c r="AX29" i="2" s="1"/>
  <c r="AV29" i="2" a="1"/>
  <c r="AV29" i="2" s="1"/>
  <c r="AT29" i="2" a="1"/>
  <c r="AT29" i="2" s="1"/>
  <c r="AR29" i="2" a="1"/>
  <c r="AR29" i="2" s="1"/>
  <c r="AP29" i="2" a="1"/>
  <c r="AP29" i="2" s="1"/>
  <c r="AN29" i="2" a="1"/>
  <c r="AN29" i="2" s="1"/>
  <c r="AL29" i="2" a="1"/>
  <c r="AL29" i="2" s="1"/>
  <c r="AJ29" i="2" a="1"/>
  <c r="AJ29" i="2" s="1"/>
  <c r="AH29" i="2" a="1"/>
  <c r="AH29" i="2" s="1"/>
  <c r="AF29" i="2" a="1"/>
  <c r="AF29" i="2" s="1"/>
  <c r="AD29" i="2" a="1"/>
  <c r="AD29" i="2" s="1"/>
  <c r="AB29" i="2" a="1"/>
  <c r="AB29" i="2" s="1"/>
  <c r="Z29" i="2" a="1"/>
  <c r="Z29" i="2" s="1"/>
  <c r="X29" i="2" a="1"/>
  <c r="X29" i="2" s="1"/>
  <c r="V29" i="2" a="1"/>
  <c r="V29" i="2" s="1"/>
  <c r="T29" i="2" a="1"/>
  <c r="T29" i="2" s="1"/>
  <c r="AX28" i="2" a="1"/>
  <c r="AX28" i="2" s="1"/>
  <c r="AV28" i="2" a="1"/>
  <c r="AV28" i="2" s="1"/>
  <c r="AT28" i="2" a="1"/>
  <c r="AT28" i="2" s="1"/>
  <c r="AR28" i="2" a="1"/>
  <c r="AR28" i="2" s="1"/>
  <c r="AP28" i="2" a="1"/>
  <c r="AP28" i="2" s="1"/>
  <c r="AN28" i="2" a="1"/>
  <c r="AN28" i="2" s="1"/>
  <c r="AL28" i="2" a="1"/>
  <c r="AL28" i="2" s="1"/>
  <c r="AJ28" i="2" a="1"/>
  <c r="AJ28" i="2" s="1"/>
  <c r="AH28" i="2" a="1"/>
  <c r="AH28" i="2" s="1"/>
  <c r="AF28" i="2" a="1"/>
  <c r="AF28" i="2" s="1"/>
  <c r="AD28" i="2" a="1"/>
  <c r="AD28" i="2" s="1"/>
  <c r="AB28" i="2" a="1"/>
  <c r="AB28" i="2" s="1"/>
  <c r="Z28" i="2" a="1"/>
  <c r="Z28" i="2" s="1"/>
  <c r="X28" i="2" a="1"/>
  <c r="X28" i="2" s="1"/>
  <c r="V28" i="2" a="1"/>
  <c r="V28" i="2" s="1"/>
  <c r="T28" i="2" a="1"/>
  <c r="T28" i="2" s="1"/>
  <c r="BA54" i="2"/>
  <c r="AX54" i="2" a="1"/>
  <c r="AX54" i="2" s="1"/>
  <c r="AV54" i="2" a="1"/>
  <c r="AV54" i="2" s="1"/>
  <c r="AT54" i="2" a="1"/>
  <c r="AT54" i="2" s="1"/>
  <c r="AR54" i="2" a="1"/>
  <c r="AR54" i="2" s="1"/>
  <c r="AP54" i="2" a="1"/>
  <c r="AP54" i="2" s="1"/>
  <c r="AN54" i="2" a="1"/>
  <c r="AN54" i="2" s="1"/>
  <c r="AL54" i="2" a="1"/>
  <c r="AL54" i="2" s="1"/>
  <c r="AJ54" i="2" a="1"/>
  <c r="AJ54" i="2" s="1"/>
  <c r="AH54" i="2" a="1"/>
  <c r="AH54" i="2" s="1"/>
  <c r="AF54" i="2" a="1"/>
  <c r="AF54" i="2" s="1"/>
  <c r="AD54" i="2" a="1"/>
  <c r="AD54" i="2" s="1"/>
  <c r="AB54" i="2" a="1"/>
  <c r="AB54" i="2" s="1"/>
  <c r="Z54" i="2" a="1"/>
  <c r="Z54" i="2" s="1"/>
  <c r="X54" i="2" a="1"/>
  <c r="X54" i="2" s="1"/>
  <c r="V54" i="2" a="1"/>
  <c r="V54" i="2" s="1"/>
  <c r="T54" i="2" a="1"/>
  <c r="T54" i="2" s="1"/>
  <c r="BA26" i="2"/>
  <c r="AX26" i="2" a="1"/>
  <c r="AX26" i="2" s="1"/>
  <c r="AV26" i="2" a="1"/>
  <c r="AV26" i="2" s="1"/>
  <c r="AT26" i="2" a="1"/>
  <c r="AT26" i="2" s="1"/>
  <c r="AR26" i="2" a="1"/>
  <c r="AR26" i="2" s="1"/>
  <c r="AP26" i="2" a="1"/>
  <c r="AP26" i="2" s="1"/>
  <c r="AN26" i="2" a="1"/>
  <c r="AN26" i="2" s="1"/>
  <c r="AL26" i="2" a="1"/>
  <c r="AL26" i="2" s="1"/>
  <c r="AJ26" i="2" a="1"/>
  <c r="AJ26" i="2" s="1"/>
  <c r="AH26" i="2" a="1"/>
  <c r="AH26" i="2" s="1"/>
  <c r="AF26" i="2" a="1"/>
  <c r="AF26" i="2" s="1"/>
  <c r="AD26" i="2" a="1"/>
  <c r="AD26" i="2" s="1"/>
  <c r="AB26" i="2" a="1"/>
  <c r="AB26" i="2" s="1"/>
  <c r="Z26" i="2" a="1"/>
  <c r="Z26" i="2" s="1"/>
  <c r="X26" i="2" a="1"/>
  <c r="X26" i="2" s="1"/>
  <c r="V26" i="2" a="1"/>
  <c r="V26" i="2" s="1"/>
  <c r="T26" i="2" a="1"/>
  <c r="T26" i="2" s="1"/>
  <c r="BA27" i="2"/>
  <c r="AX27" i="2" a="1"/>
  <c r="AX27" i="2" s="1"/>
  <c r="AV27" i="2" a="1"/>
  <c r="AV27" i="2" s="1"/>
  <c r="AT27" i="2" a="1"/>
  <c r="AT27" i="2" s="1"/>
  <c r="AR27" i="2" a="1"/>
  <c r="AR27" i="2" s="1"/>
  <c r="AP27" i="2" a="1"/>
  <c r="AP27" i="2" s="1"/>
  <c r="AN27" i="2" a="1"/>
  <c r="AN27" i="2" s="1"/>
  <c r="AL27" i="2" a="1"/>
  <c r="AL27" i="2" s="1"/>
  <c r="AJ27" i="2" a="1"/>
  <c r="AJ27" i="2" s="1"/>
  <c r="AH27" i="2" a="1"/>
  <c r="AH27" i="2" s="1"/>
  <c r="AF27" i="2" a="1"/>
  <c r="AF27" i="2" s="1"/>
  <c r="AD27" i="2" a="1"/>
  <c r="AD27" i="2" s="1"/>
  <c r="AB27" i="2" a="1"/>
  <c r="AB27" i="2" s="1"/>
  <c r="Z27" i="2" a="1"/>
  <c r="Z27" i="2" s="1"/>
  <c r="X27" i="2" a="1"/>
  <c r="X27" i="2" s="1"/>
  <c r="V27" i="2" a="1"/>
  <c r="V27" i="2" s="1"/>
  <c r="T27" i="2" a="1"/>
  <c r="T27" i="2" s="1"/>
  <c r="BA131" i="2"/>
  <c r="AX131" i="2" a="1"/>
  <c r="AX131" i="2" s="1"/>
  <c r="AV131" i="2" a="1"/>
  <c r="AV131" i="2" s="1"/>
  <c r="AT131" i="2" a="1"/>
  <c r="AT131" i="2" s="1"/>
  <c r="AR131" i="2" a="1"/>
  <c r="AR131" i="2" s="1"/>
  <c r="AP131" i="2" a="1"/>
  <c r="AP131" i="2" s="1"/>
  <c r="AN131" i="2" a="1"/>
  <c r="AN131" i="2" s="1"/>
  <c r="AL131" i="2" a="1"/>
  <c r="AL131" i="2" s="1"/>
  <c r="AJ131" i="2" a="1"/>
  <c r="AJ131" i="2" s="1"/>
  <c r="AH131" i="2" a="1"/>
  <c r="AH131" i="2" s="1"/>
  <c r="AF131" i="2" a="1"/>
  <c r="AF131" i="2" s="1"/>
  <c r="AD131" i="2" a="1"/>
  <c r="AD131" i="2" s="1"/>
  <c r="AB131" i="2" a="1"/>
  <c r="AB131" i="2" s="1"/>
  <c r="Z131" i="2" a="1"/>
  <c r="Z131" i="2" s="1"/>
  <c r="X131" i="2" a="1"/>
  <c r="X131" i="2" s="1"/>
  <c r="V131" i="2" a="1"/>
  <c r="V131" i="2" s="1"/>
  <c r="T131" i="2" a="1"/>
  <c r="T131" i="2" s="1"/>
  <c r="BA4" i="2"/>
  <c r="AX4" i="2" a="1"/>
  <c r="AX4" i="2" s="1"/>
  <c r="AV4" i="2" a="1"/>
  <c r="AV4" i="2" s="1"/>
  <c r="AT4" i="2" a="1"/>
  <c r="AT4" i="2" s="1"/>
  <c r="AR4" i="2" a="1"/>
  <c r="AR4" i="2" s="1"/>
  <c r="AP4" i="2" a="1"/>
  <c r="AP4" i="2" s="1"/>
  <c r="AN4" i="2" a="1"/>
  <c r="AN4" i="2" s="1"/>
  <c r="AL4" i="2" a="1"/>
  <c r="AL4" i="2" s="1"/>
  <c r="AJ4" i="2" a="1"/>
  <c r="AJ4" i="2" s="1"/>
  <c r="AH4" i="2" a="1"/>
  <c r="AH4" i="2" s="1"/>
  <c r="AF4" i="2" a="1"/>
  <c r="AF4" i="2" s="1"/>
  <c r="AD4" i="2" a="1"/>
  <c r="AD4" i="2" s="1"/>
  <c r="AB4" i="2" a="1"/>
  <c r="AB4" i="2" s="1"/>
  <c r="Z4" i="2" a="1"/>
  <c r="Z4" i="2" s="1"/>
  <c r="X4" i="2" a="1"/>
  <c r="X4" i="2" s="1"/>
  <c r="V4" i="2" a="1"/>
  <c r="V4" i="2" s="1"/>
  <c r="T4" i="2" a="1"/>
  <c r="T4" i="2" s="1"/>
  <c r="BA7" i="2"/>
  <c r="AX7" i="2" a="1"/>
  <c r="AX7" i="2" s="1"/>
  <c r="AV7" i="2" a="1"/>
  <c r="AV7" i="2" s="1"/>
  <c r="AT7" i="2" a="1"/>
  <c r="AT7" i="2" s="1"/>
  <c r="AR7" i="2" a="1"/>
  <c r="AR7" i="2" s="1"/>
  <c r="AP7" i="2" a="1"/>
  <c r="AP7" i="2" s="1"/>
  <c r="AN7" i="2" a="1"/>
  <c r="AN7" i="2" s="1"/>
  <c r="AL7" i="2" a="1"/>
  <c r="AL7" i="2" s="1"/>
  <c r="AJ7" i="2" a="1"/>
  <c r="AJ7" i="2" s="1"/>
  <c r="AH7" i="2" a="1"/>
  <c r="AH7" i="2" s="1"/>
  <c r="AF7" i="2" a="1"/>
  <c r="AF7" i="2" s="1"/>
  <c r="AD7" i="2" a="1"/>
  <c r="AD7" i="2" s="1"/>
  <c r="AB7" i="2" a="1"/>
  <c r="AB7" i="2" s="1"/>
  <c r="Z7" i="2" a="1"/>
  <c r="Z7" i="2" s="1"/>
  <c r="X7" i="2" a="1"/>
  <c r="X7" i="2" s="1"/>
  <c r="V7" i="2" a="1"/>
  <c r="V7" i="2" s="1"/>
  <c r="T7" i="2" a="1"/>
  <c r="T7" i="2" s="1"/>
  <c r="BA204" i="2"/>
  <c r="AX204" i="2" a="1"/>
  <c r="AX204" i="2" s="1"/>
  <c r="AV204" i="2" a="1"/>
  <c r="AV204" i="2" s="1"/>
  <c r="AT204" i="2" a="1"/>
  <c r="AT204" i="2" s="1"/>
  <c r="AR204" i="2" a="1"/>
  <c r="AR204" i="2" s="1"/>
  <c r="AP204" i="2" a="1"/>
  <c r="AP204" i="2" s="1"/>
  <c r="AN204" i="2" a="1"/>
  <c r="AN204" i="2" s="1"/>
  <c r="AL204" i="2" a="1"/>
  <c r="AL204" i="2" s="1"/>
  <c r="AJ204" i="2" a="1"/>
  <c r="AJ204" i="2" s="1"/>
  <c r="AH204" i="2" a="1"/>
  <c r="AH204" i="2" s="1"/>
  <c r="AF204" i="2" a="1"/>
  <c r="AF204" i="2" s="1"/>
  <c r="AD204" i="2" a="1"/>
  <c r="AD204" i="2" s="1"/>
  <c r="AB204" i="2" a="1"/>
  <c r="AB204" i="2" s="1"/>
  <c r="Z204" i="2" a="1"/>
  <c r="Z204" i="2" s="1"/>
  <c r="X204" i="2" a="1"/>
  <c r="X204" i="2" s="1"/>
  <c r="V204" i="2" a="1"/>
  <c r="V204" i="2" s="1"/>
  <c r="T204" i="2" a="1"/>
  <c r="T204" i="2" s="1"/>
  <c r="BA20" i="2"/>
  <c r="AX20" i="2" a="1"/>
  <c r="AX20" i="2" s="1"/>
  <c r="AV20" i="2" a="1"/>
  <c r="AV20" i="2" s="1"/>
  <c r="AT20" i="2" a="1"/>
  <c r="AT20" i="2" s="1"/>
  <c r="AR20" i="2" a="1"/>
  <c r="AR20" i="2" s="1"/>
  <c r="AP20" i="2" a="1"/>
  <c r="AP20" i="2" s="1"/>
  <c r="AN20" i="2" a="1"/>
  <c r="AN20" i="2" s="1"/>
  <c r="AL20" i="2" a="1"/>
  <c r="AL20" i="2" s="1"/>
  <c r="AJ20" i="2" a="1"/>
  <c r="AJ20" i="2" s="1"/>
  <c r="AH20" i="2" a="1"/>
  <c r="AH20" i="2" s="1"/>
  <c r="AF20" i="2" a="1"/>
  <c r="AF20" i="2" s="1"/>
  <c r="AD20" i="2" a="1"/>
  <c r="AD20" i="2" s="1"/>
  <c r="AB20" i="2" a="1"/>
  <c r="AB20" i="2" s="1"/>
  <c r="Z20" i="2" a="1"/>
  <c r="Z20" i="2" s="1"/>
  <c r="X20" i="2" a="1"/>
  <c r="X20" i="2" s="1"/>
  <c r="V20" i="2" a="1"/>
  <c r="V20" i="2" s="1"/>
  <c r="T20" i="2" a="1"/>
  <c r="T20" i="2" s="1"/>
  <c r="BA19" i="2"/>
  <c r="AX19" i="2" a="1"/>
  <c r="AX19" i="2" s="1"/>
  <c r="AV19" i="2" a="1"/>
  <c r="AV19" i="2" s="1"/>
  <c r="AT19" i="2" a="1"/>
  <c r="AT19" i="2" s="1"/>
  <c r="AR19" i="2" a="1"/>
  <c r="AR19" i="2" s="1"/>
  <c r="AP19" i="2" a="1"/>
  <c r="AP19" i="2" s="1"/>
  <c r="AN19" i="2" a="1"/>
  <c r="AN19" i="2" s="1"/>
  <c r="AL19" i="2" a="1"/>
  <c r="AL19" i="2" s="1"/>
  <c r="AJ19" i="2" a="1"/>
  <c r="AJ19" i="2" s="1"/>
  <c r="AH19" i="2" a="1"/>
  <c r="AH19" i="2" s="1"/>
  <c r="AF19" i="2" a="1"/>
  <c r="AF19" i="2" s="1"/>
  <c r="AD19" i="2" a="1"/>
  <c r="AD19" i="2" s="1"/>
  <c r="AB19" i="2" a="1"/>
  <c r="AB19" i="2" s="1"/>
  <c r="Z19" i="2" a="1"/>
  <c r="Z19" i="2" s="1"/>
  <c r="X19" i="2" a="1"/>
  <c r="X19" i="2" s="1"/>
  <c r="V19" i="2" a="1"/>
  <c r="V19" i="2" s="1"/>
  <c r="T19" i="2" a="1"/>
  <c r="T19" i="2" s="1"/>
  <c r="BA50" i="2"/>
  <c r="AX50" i="2" a="1"/>
  <c r="AX50" i="2" s="1"/>
  <c r="AV50" i="2" a="1"/>
  <c r="AV50" i="2" s="1"/>
  <c r="AT50" i="2" a="1"/>
  <c r="AT50" i="2" s="1"/>
  <c r="AR50" i="2" a="1"/>
  <c r="AR50" i="2" s="1"/>
  <c r="AP50" i="2" a="1"/>
  <c r="AP50" i="2" s="1"/>
  <c r="AN50" i="2" a="1"/>
  <c r="AN50" i="2" s="1"/>
  <c r="AL50" i="2" a="1"/>
  <c r="AL50" i="2" s="1"/>
  <c r="AJ50" i="2" a="1"/>
  <c r="AJ50" i="2" s="1"/>
  <c r="AH50" i="2" a="1"/>
  <c r="AH50" i="2" s="1"/>
  <c r="AF50" i="2" a="1"/>
  <c r="AF50" i="2" s="1"/>
  <c r="AD50" i="2" a="1"/>
  <c r="AD50" i="2" s="1"/>
  <c r="AB50" i="2" a="1"/>
  <c r="AB50" i="2" s="1"/>
  <c r="Z50" i="2" a="1"/>
  <c r="Z50" i="2" s="1"/>
  <c r="X50" i="2" a="1"/>
  <c r="X50" i="2" s="1"/>
  <c r="V50" i="2" a="1"/>
  <c r="V50" i="2" s="1"/>
  <c r="T50" i="2" a="1"/>
  <c r="T50" i="2" s="1"/>
  <c r="AX17" i="2" a="1"/>
  <c r="AX17" i="2" s="1"/>
  <c r="AV17" i="2" a="1"/>
  <c r="AV17" i="2" s="1"/>
  <c r="AT17" i="2" a="1"/>
  <c r="AT17" i="2" s="1"/>
  <c r="AR17" i="2" a="1"/>
  <c r="AR17" i="2" s="1"/>
  <c r="AP17" i="2" a="1"/>
  <c r="AP17" i="2" s="1"/>
  <c r="AN17" i="2" a="1"/>
  <c r="AN17" i="2" s="1"/>
  <c r="AL17" i="2" a="1"/>
  <c r="AL17" i="2" s="1"/>
  <c r="AJ17" i="2" a="1"/>
  <c r="AJ17" i="2" s="1"/>
  <c r="AH17" i="2" a="1"/>
  <c r="AH17" i="2" s="1"/>
  <c r="AF17" i="2" a="1"/>
  <c r="AF17" i="2" s="1"/>
  <c r="AD17" i="2" a="1"/>
  <c r="AD17" i="2" s="1"/>
  <c r="AB17" i="2" a="1"/>
  <c r="AB17" i="2" s="1"/>
  <c r="Z17" i="2" a="1"/>
  <c r="Z17" i="2" s="1"/>
  <c r="X17" i="2" a="1"/>
  <c r="X17" i="2" s="1"/>
  <c r="V17" i="2" a="1"/>
  <c r="V17" i="2" s="1"/>
  <c r="T17" i="2" a="1"/>
  <c r="T17" i="2" s="1"/>
  <c r="BA69" i="2"/>
  <c r="AX69" i="2" a="1"/>
  <c r="AX69" i="2" s="1"/>
  <c r="AV69" i="2" a="1"/>
  <c r="AV69" i="2" s="1"/>
  <c r="AT69" i="2" a="1"/>
  <c r="AT69" i="2" s="1"/>
  <c r="AR69" i="2" a="1"/>
  <c r="AR69" i="2" s="1"/>
  <c r="AP69" i="2" a="1"/>
  <c r="AP69" i="2" s="1"/>
  <c r="AN69" i="2" a="1"/>
  <c r="AN69" i="2" s="1"/>
  <c r="AL69" i="2" a="1"/>
  <c r="AL69" i="2" s="1"/>
  <c r="AJ69" i="2" a="1"/>
  <c r="AJ69" i="2" s="1"/>
  <c r="AH69" i="2" a="1"/>
  <c r="AH69" i="2" s="1"/>
  <c r="AF69" i="2" a="1"/>
  <c r="AF69" i="2" s="1"/>
  <c r="AD69" i="2" a="1"/>
  <c r="AD69" i="2" s="1"/>
  <c r="AB69" i="2" a="1"/>
  <c r="AB69" i="2" s="1"/>
  <c r="Z69" i="2" a="1"/>
  <c r="Z69" i="2" s="1"/>
  <c r="X69" i="2" a="1"/>
  <c r="X69" i="2" s="1"/>
  <c r="V69" i="2" a="1"/>
  <c r="V69" i="2" s="1"/>
  <c r="T69" i="2" a="1"/>
  <c r="T69" i="2" s="1"/>
  <c r="BA15" i="2"/>
  <c r="AX15" i="2" a="1"/>
  <c r="AX15" i="2" s="1"/>
  <c r="AV15" i="2" a="1"/>
  <c r="AV15" i="2" s="1"/>
  <c r="AT15" i="2" a="1"/>
  <c r="AT15" i="2" s="1"/>
  <c r="AR15" i="2" a="1"/>
  <c r="AR15" i="2" s="1"/>
  <c r="AP15" i="2" a="1"/>
  <c r="AP15" i="2" s="1"/>
  <c r="AN15" i="2" a="1"/>
  <c r="AN15" i="2" s="1"/>
  <c r="AL15" i="2" a="1"/>
  <c r="AL15" i="2" s="1"/>
  <c r="AJ15" i="2" a="1"/>
  <c r="AJ15" i="2" s="1"/>
  <c r="AH15" i="2" a="1"/>
  <c r="AH15" i="2" s="1"/>
  <c r="AF15" i="2" a="1"/>
  <c r="AF15" i="2" s="1"/>
  <c r="AD15" i="2" a="1"/>
  <c r="AD15" i="2" s="1"/>
  <c r="AB15" i="2" a="1"/>
  <c r="AB15" i="2" s="1"/>
  <c r="Z15" i="2" a="1"/>
  <c r="Z15" i="2" s="1"/>
  <c r="X15" i="2" a="1"/>
  <c r="X15" i="2" s="1"/>
  <c r="V15" i="2" a="1"/>
  <c r="V15" i="2" s="1"/>
  <c r="T15" i="2" a="1"/>
  <c r="T15" i="2" s="1"/>
  <c r="BA14" i="2"/>
  <c r="AX14" i="2" a="1"/>
  <c r="AX14" i="2" s="1"/>
  <c r="AV14" i="2" a="1"/>
  <c r="AV14" i="2" s="1"/>
  <c r="AT14" i="2" a="1"/>
  <c r="AT14" i="2" s="1"/>
  <c r="AR14" i="2" a="1"/>
  <c r="AR14" i="2" s="1"/>
  <c r="AP14" i="2" a="1"/>
  <c r="AP14" i="2" s="1"/>
  <c r="AN14" i="2" a="1"/>
  <c r="AN14" i="2" s="1"/>
  <c r="AL14" i="2" a="1"/>
  <c r="AL14" i="2" s="1"/>
  <c r="AJ14" i="2" a="1"/>
  <c r="AJ14" i="2" s="1"/>
  <c r="AH14" i="2" a="1"/>
  <c r="AH14" i="2" s="1"/>
  <c r="AF14" i="2" a="1"/>
  <c r="AF14" i="2" s="1"/>
  <c r="AD14" i="2" a="1"/>
  <c r="AD14" i="2" s="1"/>
  <c r="AB14" i="2" a="1"/>
  <c r="AB14" i="2" s="1"/>
  <c r="Z14" i="2" a="1"/>
  <c r="Z14" i="2" s="1"/>
  <c r="X14" i="2" a="1"/>
  <c r="X14" i="2" s="1"/>
  <c r="V14" i="2" a="1"/>
  <c r="V14" i="2" s="1"/>
  <c r="T14" i="2" a="1"/>
  <c r="T14" i="2" s="1"/>
  <c r="AX13" i="2" a="1"/>
  <c r="AX13" i="2" s="1"/>
  <c r="AV13" i="2" a="1"/>
  <c r="AV13" i="2" s="1"/>
  <c r="AT13" i="2" a="1"/>
  <c r="AT13" i="2" s="1"/>
  <c r="AR13" i="2" a="1"/>
  <c r="AR13" i="2" s="1"/>
  <c r="AP13" i="2" a="1"/>
  <c r="AP13" i="2" s="1"/>
  <c r="AN13" i="2" a="1"/>
  <c r="AN13" i="2" s="1"/>
  <c r="AL13" i="2" a="1"/>
  <c r="AL13" i="2" s="1"/>
  <c r="AJ13" i="2" a="1"/>
  <c r="AJ13" i="2" s="1"/>
  <c r="AH13" i="2" a="1"/>
  <c r="AH13" i="2" s="1"/>
  <c r="AF13" i="2" a="1"/>
  <c r="AF13" i="2" s="1"/>
  <c r="AD13" i="2" a="1"/>
  <c r="AD13" i="2" s="1"/>
  <c r="AB13" i="2" a="1"/>
  <c r="AB13" i="2" s="1"/>
  <c r="Z13" i="2" a="1"/>
  <c r="Z13" i="2" s="1"/>
  <c r="X13" i="2" a="1"/>
  <c r="X13" i="2" s="1"/>
  <c r="V13" i="2" a="1"/>
  <c r="V13" i="2" s="1"/>
  <c r="T13" i="2" a="1"/>
  <c r="T13" i="2" s="1"/>
  <c r="BA12" i="2"/>
  <c r="AX12" i="2" a="1"/>
  <c r="AX12" i="2" s="1"/>
  <c r="AV12" i="2" a="1"/>
  <c r="AV12" i="2" s="1"/>
  <c r="AT12" i="2" a="1"/>
  <c r="AT12" i="2" s="1"/>
  <c r="AR12" i="2" a="1"/>
  <c r="AR12" i="2" s="1"/>
  <c r="AP12" i="2" a="1"/>
  <c r="AP12" i="2" s="1"/>
  <c r="AN12" i="2" a="1"/>
  <c r="AN12" i="2" s="1"/>
  <c r="AL12" i="2" a="1"/>
  <c r="AL12" i="2" s="1"/>
  <c r="AJ12" i="2" a="1"/>
  <c r="AJ12" i="2" s="1"/>
  <c r="AH12" i="2" a="1"/>
  <c r="AH12" i="2" s="1"/>
  <c r="AF12" i="2" a="1"/>
  <c r="AF12" i="2" s="1"/>
  <c r="AD12" i="2" a="1"/>
  <c r="AD12" i="2" s="1"/>
  <c r="AB12" i="2" a="1"/>
  <c r="AB12" i="2" s="1"/>
  <c r="Z12" i="2" a="1"/>
  <c r="Z12" i="2" s="1"/>
  <c r="X12" i="2" a="1"/>
  <c r="X12" i="2" s="1"/>
  <c r="V12" i="2" a="1"/>
  <c r="V12" i="2" s="1"/>
  <c r="T12" i="2" a="1"/>
  <c r="T12" i="2" s="1"/>
  <c r="BA18" i="2"/>
  <c r="AX18" i="2" a="1"/>
  <c r="AX18" i="2" s="1"/>
  <c r="AV18" i="2" a="1"/>
  <c r="AV18" i="2" s="1"/>
  <c r="AT18" i="2" a="1"/>
  <c r="AT18" i="2" s="1"/>
  <c r="AR18" i="2" a="1"/>
  <c r="AR18" i="2" s="1"/>
  <c r="AP18" i="2" a="1"/>
  <c r="AP18" i="2" s="1"/>
  <c r="AN18" i="2" a="1"/>
  <c r="AN18" i="2" s="1"/>
  <c r="AL18" i="2" a="1"/>
  <c r="AL18" i="2" s="1"/>
  <c r="AJ18" i="2" a="1"/>
  <c r="AJ18" i="2" s="1"/>
  <c r="AH18" i="2" a="1"/>
  <c r="AH18" i="2" s="1"/>
  <c r="AF18" i="2" a="1"/>
  <c r="AF18" i="2" s="1"/>
  <c r="AD18" i="2" a="1"/>
  <c r="AD18" i="2" s="1"/>
  <c r="AB18" i="2" a="1"/>
  <c r="AB18" i="2" s="1"/>
  <c r="Z18" i="2" a="1"/>
  <c r="Z18" i="2" s="1"/>
  <c r="X18" i="2" a="1"/>
  <c r="X18" i="2" s="1"/>
  <c r="V18" i="2" a="1"/>
  <c r="V18" i="2" s="1"/>
  <c r="T18" i="2" a="1"/>
  <c r="T18" i="2" s="1"/>
  <c r="BA202" i="2"/>
  <c r="AX202" i="2" a="1"/>
  <c r="AX202" i="2" s="1"/>
  <c r="AV202" i="2" a="1"/>
  <c r="AV202" i="2" s="1"/>
  <c r="AT202" i="2" a="1"/>
  <c r="AT202" i="2" s="1"/>
  <c r="AR202" i="2" a="1"/>
  <c r="AR202" i="2" s="1"/>
  <c r="AP202" i="2" a="1"/>
  <c r="AP202" i="2" s="1"/>
  <c r="AN202" i="2" a="1"/>
  <c r="AN202" i="2" s="1"/>
  <c r="AL202" i="2" a="1"/>
  <c r="AL202" i="2" s="1"/>
  <c r="AJ202" i="2" a="1"/>
  <c r="AJ202" i="2" s="1"/>
  <c r="AH202" i="2" a="1"/>
  <c r="AH202" i="2" s="1"/>
  <c r="AF202" i="2" a="1"/>
  <c r="AF202" i="2" s="1"/>
  <c r="AD202" i="2" a="1"/>
  <c r="AD202" i="2" s="1"/>
  <c r="AB202" i="2" a="1"/>
  <c r="AB202" i="2" s="1"/>
  <c r="Z202" i="2" a="1"/>
  <c r="Z202" i="2" s="1"/>
  <c r="X202" i="2" a="1"/>
  <c r="X202" i="2" s="1"/>
  <c r="V202" i="2" a="1"/>
  <c r="V202" i="2" s="1"/>
  <c r="T202" i="2" a="1"/>
  <c r="T202" i="2" s="1"/>
  <c r="AX9" i="2" a="1"/>
  <c r="AX9" i="2" s="1"/>
  <c r="AV9" i="2" a="1"/>
  <c r="AV9" i="2" s="1"/>
  <c r="AT9" i="2" a="1"/>
  <c r="AT9" i="2" s="1"/>
  <c r="AR9" i="2" a="1"/>
  <c r="AR9" i="2" s="1"/>
  <c r="AP9" i="2" a="1"/>
  <c r="AP9" i="2" s="1"/>
  <c r="AN9" i="2" a="1"/>
  <c r="AN9" i="2" s="1"/>
  <c r="AL9" i="2" a="1"/>
  <c r="AL9" i="2" s="1"/>
  <c r="AJ9" i="2" a="1"/>
  <c r="AJ9" i="2" s="1"/>
  <c r="AH9" i="2" a="1"/>
  <c r="AH9" i="2" s="1"/>
  <c r="AF9" i="2" a="1"/>
  <c r="AF9" i="2" s="1"/>
  <c r="AD9" i="2" a="1"/>
  <c r="AD9" i="2" s="1"/>
  <c r="AB9" i="2" a="1"/>
  <c r="AB9" i="2" s="1"/>
  <c r="Z9" i="2" a="1"/>
  <c r="Z9" i="2" s="1"/>
  <c r="X9" i="2" a="1"/>
  <c r="X9" i="2" s="1"/>
  <c r="V9" i="2" a="1"/>
  <c r="V9" i="2" s="1"/>
  <c r="T9" i="2" a="1"/>
  <c r="T9" i="2" s="1"/>
  <c r="BA8" i="2"/>
  <c r="AX8" i="2" a="1"/>
  <c r="AX8" i="2" s="1"/>
  <c r="AV8" i="2" a="1"/>
  <c r="AV8" i="2" s="1"/>
  <c r="AT8" i="2" a="1"/>
  <c r="AT8" i="2" s="1"/>
  <c r="AR8" i="2" a="1"/>
  <c r="AR8" i="2" s="1"/>
  <c r="AP8" i="2" a="1"/>
  <c r="AP8" i="2" s="1"/>
  <c r="AN8" i="2" a="1"/>
  <c r="AN8" i="2" s="1"/>
  <c r="AL8" i="2" a="1"/>
  <c r="AL8" i="2" s="1"/>
  <c r="AJ8" i="2" a="1"/>
  <c r="AJ8" i="2" s="1"/>
  <c r="AH8" i="2" a="1"/>
  <c r="AH8" i="2" s="1"/>
  <c r="AF8" i="2" a="1"/>
  <c r="AF8" i="2" s="1"/>
  <c r="AD8" i="2" a="1"/>
  <c r="AD8" i="2" s="1"/>
  <c r="AB8" i="2" a="1"/>
  <c r="AB8" i="2" s="1"/>
  <c r="Z8" i="2" a="1"/>
  <c r="Z8" i="2" s="1"/>
  <c r="X8" i="2" a="1"/>
  <c r="X8" i="2" s="1"/>
  <c r="V8" i="2" a="1"/>
  <c r="V8" i="2" s="1"/>
  <c r="T8" i="2" a="1"/>
  <c r="T8" i="2" s="1"/>
  <c r="BA34" i="2"/>
  <c r="AX34" i="2" a="1"/>
  <c r="AX34" i="2" s="1"/>
  <c r="AV34" i="2" a="1"/>
  <c r="AV34" i="2" s="1"/>
  <c r="AT34" i="2" a="1"/>
  <c r="AT34" i="2" s="1"/>
  <c r="AR34" i="2" a="1"/>
  <c r="AR34" i="2" s="1"/>
  <c r="AP34" i="2" a="1"/>
  <c r="AP34" i="2" s="1"/>
  <c r="AN34" i="2" a="1"/>
  <c r="AN34" i="2" s="1"/>
  <c r="AL34" i="2" a="1"/>
  <c r="AL34" i="2" s="1"/>
  <c r="AJ34" i="2" a="1"/>
  <c r="AJ34" i="2" s="1"/>
  <c r="AH34" i="2" a="1"/>
  <c r="AH34" i="2" s="1"/>
  <c r="AF34" i="2" a="1"/>
  <c r="AF34" i="2" s="1"/>
  <c r="AD34" i="2" a="1"/>
  <c r="AD34" i="2" s="1"/>
  <c r="AB34" i="2" a="1"/>
  <c r="AB34" i="2" s="1"/>
  <c r="Z34" i="2" a="1"/>
  <c r="Z34" i="2" s="1"/>
  <c r="X34" i="2" a="1"/>
  <c r="X34" i="2" s="1"/>
  <c r="V34" i="2" a="1"/>
  <c r="V34" i="2" s="1"/>
  <c r="T34" i="2" a="1"/>
  <c r="T34" i="2" s="1"/>
  <c r="BA6" i="2"/>
  <c r="AX6" i="2" a="1"/>
  <c r="AX6" i="2" s="1"/>
  <c r="AV6" i="2" a="1"/>
  <c r="AV6" i="2" s="1"/>
  <c r="AT6" i="2" a="1"/>
  <c r="AT6" i="2" s="1"/>
  <c r="AR6" i="2" a="1"/>
  <c r="AR6" i="2" s="1"/>
  <c r="AP6" i="2" a="1"/>
  <c r="AP6" i="2" s="1"/>
  <c r="AN6" i="2" a="1"/>
  <c r="AN6" i="2" s="1"/>
  <c r="AL6" i="2" a="1"/>
  <c r="AL6" i="2" s="1"/>
  <c r="AJ6" i="2" a="1"/>
  <c r="AJ6" i="2" s="1"/>
  <c r="AH6" i="2" a="1"/>
  <c r="AH6" i="2" s="1"/>
  <c r="AF6" i="2" a="1"/>
  <c r="AF6" i="2" s="1"/>
  <c r="AD6" i="2" a="1"/>
  <c r="AD6" i="2" s="1"/>
  <c r="AB6" i="2" a="1"/>
  <c r="AB6" i="2" s="1"/>
  <c r="Z6" i="2" a="1"/>
  <c r="Z6" i="2" s="1"/>
  <c r="X6" i="2" a="1"/>
  <c r="X6" i="2" s="1"/>
  <c r="V6" i="2" a="1"/>
  <c r="V6" i="2" s="1"/>
  <c r="T6" i="2" a="1"/>
  <c r="T6" i="2" s="1"/>
  <c r="BA3" i="2"/>
  <c r="AX3" i="2" a="1"/>
  <c r="AX3" i="2" s="1"/>
  <c r="AV3" i="2" a="1"/>
  <c r="AV3" i="2" s="1"/>
  <c r="AT3" i="2" a="1"/>
  <c r="AT3" i="2" s="1"/>
  <c r="AR3" i="2" a="1"/>
  <c r="AR3" i="2" s="1"/>
  <c r="AP3" i="2" a="1"/>
  <c r="AP3" i="2" s="1"/>
  <c r="AN3" i="2" a="1"/>
  <c r="AN3" i="2" s="1"/>
  <c r="AL3" i="2" a="1"/>
  <c r="AL3" i="2" s="1"/>
  <c r="AJ3" i="2" a="1"/>
  <c r="AJ3" i="2" s="1"/>
  <c r="AH3" i="2" a="1"/>
  <c r="AH3" i="2" s="1"/>
  <c r="AF3" i="2" a="1"/>
  <c r="AF3" i="2" s="1"/>
  <c r="AD3" i="2" a="1"/>
  <c r="AD3" i="2" s="1"/>
  <c r="AB3" i="2" a="1"/>
  <c r="AB3" i="2" s="1"/>
  <c r="Z3" i="2" a="1"/>
  <c r="Z3" i="2" s="1"/>
  <c r="X3" i="2" a="1"/>
  <c r="X3" i="2" s="1"/>
  <c r="V3" i="2" a="1"/>
  <c r="V3" i="2" s="1"/>
  <c r="T3" i="2" a="1"/>
  <c r="T3" i="2" s="1"/>
  <c r="BA33" i="2"/>
  <c r="AX33" i="2" a="1"/>
  <c r="AX33" i="2" s="1"/>
  <c r="AV33" i="2" a="1"/>
  <c r="AV33" i="2" s="1"/>
  <c r="AT33" i="2" a="1"/>
  <c r="AT33" i="2" s="1"/>
  <c r="AR33" i="2" a="1"/>
  <c r="AR33" i="2" s="1"/>
  <c r="AP33" i="2" a="1"/>
  <c r="AP33" i="2" s="1"/>
  <c r="AN33" i="2" a="1"/>
  <c r="AN33" i="2" s="1"/>
  <c r="AL33" i="2" a="1"/>
  <c r="AL33" i="2" s="1"/>
  <c r="AJ33" i="2" a="1"/>
  <c r="AJ33" i="2" s="1"/>
  <c r="AH33" i="2" a="1"/>
  <c r="AH33" i="2" s="1"/>
  <c r="AF33" i="2" a="1"/>
  <c r="AF33" i="2" s="1"/>
  <c r="AD33" i="2" a="1"/>
  <c r="AD33" i="2" s="1"/>
  <c r="AB33" i="2" a="1"/>
  <c r="AB33" i="2" s="1"/>
  <c r="Z33" i="2" a="1"/>
  <c r="Z33" i="2" s="1"/>
  <c r="X33" i="2" a="1"/>
  <c r="X33" i="2" s="1"/>
  <c r="V33" i="2" a="1"/>
  <c r="V33" i="2" s="1"/>
  <c r="T33" i="2" a="1"/>
  <c r="T33" i="2" s="1"/>
  <c r="BA49" i="2"/>
  <c r="AX49" i="2" a="1"/>
  <c r="AX49" i="2" s="1"/>
  <c r="AV49" i="2" a="1"/>
  <c r="AV49" i="2" s="1"/>
  <c r="AT49" i="2" a="1"/>
  <c r="AT49" i="2" s="1"/>
  <c r="AR49" i="2" a="1"/>
  <c r="AR49" i="2" s="1"/>
  <c r="AP49" i="2" a="1"/>
  <c r="AP49" i="2" s="1"/>
  <c r="AN49" i="2" a="1"/>
  <c r="AN49" i="2" s="1"/>
  <c r="AL49" i="2" a="1"/>
  <c r="AL49" i="2" s="1"/>
  <c r="AJ49" i="2" a="1"/>
  <c r="AJ49" i="2" s="1"/>
  <c r="AH49" i="2" a="1"/>
  <c r="AH49" i="2" s="1"/>
  <c r="AF49" i="2" a="1"/>
  <c r="AF49" i="2" s="1"/>
  <c r="AD49" i="2" a="1"/>
  <c r="AD49" i="2" s="1"/>
  <c r="AB49" i="2" a="1"/>
  <c r="AB49" i="2" s="1"/>
  <c r="Z49" i="2" a="1"/>
  <c r="Z49" i="2" s="1"/>
  <c r="X49" i="2" a="1"/>
  <c r="X49" i="2" s="1"/>
  <c r="V49" i="2" a="1"/>
  <c r="V49" i="2" s="1"/>
  <c r="T49" i="2" a="1"/>
  <c r="T49" i="2" s="1"/>
  <c r="BA2" i="2"/>
  <c r="AX2" i="2" a="1"/>
  <c r="AX2" i="2" s="1"/>
  <c r="AV2" i="2" a="1"/>
  <c r="AV2" i="2" s="1"/>
  <c r="AT2" i="2" a="1"/>
  <c r="AT2" i="2" s="1"/>
  <c r="AR2" i="2" a="1"/>
  <c r="AR2" i="2" s="1"/>
  <c r="AP2" i="2" a="1"/>
  <c r="AP2" i="2" s="1"/>
  <c r="AN2" i="2" a="1"/>
  <c r="AN2" i="2" s="1"/>
  <c r="AL2" i="2" a="1"/>
  <c r="AL2" i="2" s="1"/>
  <c r="AJ2" i="2" a="1"/>
  <c r="AJ2" i="2" s="1"/>
  <c r="AH2" i="2" a="1"/>
  <c r="AH2" i="2" s="1"/>
  <c r="AF2" i="2" a="1"/>
  <c r="AF2" i="2" s="1"/>
  <c r="AD2" i="2" a="1"/>
  <c r="AD2" i="2" s="1"/>
  <c r="AB2" i="2" a="1"/>
  <c r="AB2" i="2" s="1"/>
  <c r="Z2" i="2" a="1"/>
  <c r="Z2" i="2" s="1"/>
  <c r="X2" i="2" a="1"/>
  <c r="X2" i="2" s="1"/>
  <c r="V2" i="2" a="1"/>
  <c r="V2" i="2" s="1"/>
  <c r="T2" i="2" a="1"/>
  <c r="T2" i="2" s="1"/>
  <c r="CB58" i="2" l="1"/>
  <c r="CB25" i="2"/>
  <c r="CB188" i="2"/>
  <c r="CB89" i="2"/>
  <c r="CB31" i="2"/>
  <c r="CB121" i="2"/>
  <c r="CB101" i="2"/>
  <c r="CB123" i="2"/>
  <c r="CB50" i="2"/>
  <c r="CB64" i="2"/>
  <c r="CB71" i="2"/>
  <c r="CB82" i="2"/>
  <c r="CB191" i="2"/>
  <c r="CB10" i="2"/>
  <c r="CB43" i="2"/>
  <c r="CB32" i="2"/>
  <c r="CB44" i="2"/>
  <c r="CB91" i="2"/>
  <c r="CB55" i="2"/>
  <c r="CB59" i="2"/>
  <c r="CB33" i="2"/>
  <c r="CB83" i="2"/>
  <c r="CB63" i="2"/>
  <c r="CB34" i="2"/>
  <c r="CB86" i="2"/>
  <c r="CB5" i="2"/>
  <c r="CB21" i="2"/>
  <c r="CB80" i="2"/>
  <c r="CB99" i="2"/>
  <c r="CB27" i="2"/>
  <c r="CB36" i="2"/>
  <c r="CB37" i="2"/>
  <c r="CB70" i="2"/>
  <c r="CB130" i="2"/>
  <c r="CB118" i="2"/>
  <c r="CB202" i="2"/>
  <c r="CB49" i="2"/>
  <c r="CB54" i="2"/>
  <c r="CB73" i="2"/>
  <c r="CB204" i="2"/>
  <c r="CB29" i="2"/>
  <c r="CB85" i="2"/>
  <c r="CB127" i="2"/>
  <c r="CB62" i="2"/>
  <c r="CB22" i="2"/>
  <c r="CB38" i="2"/>
  <c r="CB94" i="2"/>
  <c r="CB72" i="2"/>
  <c r="CB4" i="2"/>
  <c r="CB18" i="2"/>
  <c r="CB74" i="2"/>
  <c r="CB97" i="2"/>
  <c r="CB61" i="2"/>
  <c r="CB69" i="2"/>
  <c r="CB24" i="2"/>
  <c r="CB111" i="2"/>
  <c r="CB23" i="2"/>
  <c r="AY99" i="2"/>
  <c r="AY40" i="2"/>
  <c r="AY67" i="2"/>
  <c r="AY17" i="2"/>
  <c r="AY132" i="2"/>
  <c r="AY72" i="2"/>
  <c r="AY188" i="2"/>
  <c r="AY158" i="2"/>
  <c r="AY7" i="2"/>
  <c r="AY5" i="2"/>
  <c r="AY8" i="2"/>
  <c r="AY64" i="2"/>
  <c r="AY35" i="2"/>
  <c r="AY84" i="2"/>
  <c r="AY107" i="2"/>
  <c r="AY60" i="2"/>
  <c r="AY43" i="2"/>
  <c r="AY86" i="2"/>
  <c r="AY41" i="2"/>
  <c r="AY75" i="2"/>
  <c r="AY78" i="2"/>
  <c r="AY79" i="2"/>
  <c r="AY95" i="2"/>
  <c r="AY96" i="2"/>
  <c r="AY104" i="2"/>
  <c r="AY108" i="2"/>
  <c r="AY192" i="2"/>
  <c r="AY55" i="2"/>
  <c r="AY138" i="2"/>
  <c r="AY199" i="2"/>
  <c r="AY151" i="2"/>
  <c r="AY160" i="2"/>
  <c r="AY122" i="2"/>
  <c r="AY91" i="2"/>
  <c r="AY97" i="2"/>
  <c r="AY11" i="2"/>
  <c r="AY31" i="2"/>
  <c r="AY117" i="2"/>
  <c r="AY162" i="2"/>
  <c r="AY200" i="2"/>
  <c r="AY194" i="2"/>
  <c r="AY206" i="2"/>
  <c r="AY129" i="2"/>
  <c r="AY140" i="2"/>
  <c r="AY148" i="2"/>
  <c r="AY164" i="2"/>
  <c r="AY207" i="2"/>
  <c r="AY159" i="2"/>
  <c r="AY167" i="2"/>
  <c r="AY121" i="2"/>
  <c r="AY186" i="2"/>
  <c r="AY208" i="2"/>
  <c r="AY3" i="2"/>
  <c r="AY9" i="2"/>
  <c r="AY14" i="2"/>
  <c r="AY33" i="2"/>
  <c r="AY49" i="2"/>
  <c r="AY202" i="2"/>
  <c r="AY12" i="2"/>
  <c r="AY6" i="2"/>
  <c r="AY204" i="2"/>
  <c r="AY131" i="2"/>
  <c r="AY30" i="2"/>
  <c r="AY36" i="2"/>
  <c r="AY52" i="2"/>
  <c r="AY65" i="2"/>
  <c r="AY39" i="2"/>
  <c r="AY2" i="2"/>
  <c r="AY15" i="2"/>
  <c r="AY50" i="2"/>
  <c r="AY4" i="2"/>
  <c r="AY26" i="2"/>
  <c r="AY46" i="2"/>
  <c r="AY136" i="2"/>
  <c r="AY101" i="2"/>
  <c r="AY137" i="2"/>
  <c r="AY56" i="2"/>
  <c r="AY69" i="2"/>
  <c r="AY20" i="2"/>
  <c r="AY42" i="2"/>
  <c r="AY37" i="2"/>
  <c r="AY13" i="2"/>
  <c r="AY28" i="2"/>
  <c r="AY74" i="2"/>
  <c r="AY134" i="2"/>
  <c r="AY38" i="2"/>
  <c r="AY34" i="2"/>
  <c r="AY18" i="2"/>
  <c r="AY27" i="2"/>
  <c r="AY22" i="2"/>
  <c r="AY83" i="2"/>
  <c r="AY51" i="2"/>
  <c r="AY124" i="2"/>
  <c r="AY19" i="2"/>
  <c r="AY54" i="2"/>
  <c r="AY24" i="2"/>
  <c r="AY29" i="2"/>
  <c r="AY123" i="2"/>
  <c r="AY48" i="2"/>
  <c r="AY53" i="2"/>
  <c r="AY73" i="2"/>
  <c r="AY141" i="2"/>
  <c r="AY66" i="2"/>
  <c r="AY68" i="2"/>
  <c r="AY70" i="2"/>
  <c r="AY109" i="2"/>
  <c r="AY89" i="2"/>
  <c r="AY44" i="2"/>
  <c r="AY145" i="2"/>
  <c r="AY80" i="2"/>
  <c r="AY57" i="2"/>
  <c r="AY142" i="2"/>
  <c r="AY149" i="2"/>
  <c r="AY76" i="2"/>
  <c r="AY77" i="2"/>
  <c r="AY85" i="2"/>
  <c r="AY127" i="2"/>
  <c r="AY88" i="2"/>
  <c r="AY90" i="2"/>
  <c r="AY58" i="2"/>
  <c r="AY114" i="2"/>
  <c r="AY154" i="2"/>
  <c r="AY116" i="2"/>
  <c r="AY150" i="2"/>
  <c r="AY100" i="2"/>
  <c r="AY153" i="2"/>
  <c r="AY106" i="2"/>
  <c r="AY87" i="2"/>
  <c r="AY92" i="2"/>
  <c r="AY152" i="2"/>
  <c r="AY105" i="2"/>
  <c r="AY81" i="2"/>
  <c r="AY111" i="2"/>
  <c r="AY102" i="2"/>
  <c r="AY120" i="2"/>
  <c r="AY71" i="2"/>
  <c r="AY130" i="2"/>
  <c r="AY155" i="2"/>
  <c r="AY112" i="2"/>
  <c r="AY110" i="2"/>
  <c r="AY103" i="2"/>
  <c r="AY115" i="2"/>
  <c r="AY32" i="2"/>
  <c r="AY125" i="2"/>
  <c r="AY144" i="2"/>
  <c r="AY146" i="2"/>
  <c r="AY113" i="2"/>
  <c r="AY161" i="2"/>
  <c r="AY165" i="2"/>
  <c r="AY45" i="2"/>
  <c r="AY93" i="2"/>
  <c r="AY126" i="2"/>
  <c r="AY94" i="2"/>
  <c r="AY133" i="2"/>
  <c r="AY135" i="2"/>
  <c r="AY21" i="2"/>
  <c r="AY171" i="2"/>
  <c r="AY118" i="2"/>
  <c r="AY82" i="2"/>
  <c r="AY59" i="2"/>
  <c r="AY128" i="2"/>
  <c r="AY139" i="2"/>
  <c r="AY143" i="2"/>
  <c r="AY166" i="2"/>
  <c r="AY147" i="2"/>
  <c r="AY98" i="2"/>
  <c r="AY10" i="2"/>
  <c r="AY157" i="2"/>
  <c r="AY179" i="2"/>
  <c r="AY196" i="2"/>
  <c r="AY63" i="2"/>
  <c r="AY172" i="2"/>
  <c r="AY23" i="2"/>
  <c r="AY169" i="2"/>
  <c r="AY47" i="2"/>
  <c r="AY178" i="2"/>
  <c r="AY180" i="2"/>
  <c r="AY182" i="2"/>
  <c r="AY184" i="2"/>
  <c r="AY201" i="2"/>
  <c r="AY212" i="2"/>
  <c r="AY173" i="2"/>
  <c r="AY175" i="2"/>
  <c r="AY177" i="2"/>
  <c r="AY62" i="2"/>
  <c r="AY203" i="2"/>
  <c r="AY205" i="2"/>
  <c r="AY193" i="2"/>
  <c r="AY191" i="2"/>
  <c r="AY61" i="2"/>
  <c r="AY163" i="2"/>
  <c r="AY187" i="2"/>
  <c r="AY211" i="2"/>
  <c r="AY156" i="2"/>
  <c r="AY25" i="2"/>
  <c r="AY168" i="2"/>
  <c r="AY170" i="2"/>
  <c r="AY181" i="2"/>
  <c r="AY183" i="2"/>
  <c r="AY185" i="2"/>
  <c r="AY195" i="2"/>
  <c r="AY190" i="2"/>
  <c r="AY198" i="2"/>
  <c r="AY209" i="2"/>
  <c r="AY119" i="2"/>
  <c r="AY16" i="2"/>
  <c r="AY174" i="2"/>
  <c r="AY176" i="2"/>
  <c r="AY189" i="2"/>
  <c r="AY197" i="2"/>
  <c r="AY21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<sst xmlns="http://schemas.openxmlformats.org/spreadsheetml/2006/main" count="9608" uniqueCount="3065">
  <si>
    <t>Abstract Number</t>
  </si>
  <si>
    <t>Abstract</t>
  </si>
  <si>
    <t>Battery_Type</t>
  </si>
  <si>
    <t>Recycling_Process_Used</t>
  </si>
  <si>
    <t>Process_Conditions/Battery_Properties</t>
  </si>
  <si>
    <t>The redox equilibria â€“ also taking chloroâ€“complexation into account â€“ and the thermodynamics of the HCl â€“ Co â€“ Ni â€“ Mn system have been examined. The leaching efficiencies of the LiCoO2 (LCO), LiNiMnCoO2 (NMC111), and LiFePO4 (LFP) black masses were studied in the 1 â€“ 10 M HCl concentration and the 25 â€“ 95 Â°C temperature ranges. A minimum of 2 M HCl concentration with an 80-minute contact time at 95 Â°C was sufficient to achieve &gt; 98 % leaching yields from the LCO material. By increasing the HCl concentration to 6 M, the leaching time could be halved. The NMC cathode material could even be leached completely at 80 Â°C with 2, 4, 8, and 10 M HCl in 50, 40, 10, and 8 min, respectively. The same yield could be achieved even at only 25 Â°C using 6, 8, and 10 M HCl for âˆ¼ 310, 125, and 50 min, respectively. A relation was found between the chloride ion activity and the leaching yields, while the evolution of Cl2 was also examined to help explain leaching kinetics. The purity of the graphite residue reached 99.9 % (referring to Co, Ni, Mn, Li) after two cross-current leaching steps. The oxidative precipitation â€“ using hypochlorite solutions - partially generated by utilizing the Cl2 from leaching - was examined in the 1â€“6 pH range showing that selectivity significantly increases with decreasing pH, but the degree of reagent utilization also decreases. Kinetic factors were also pointed out to markedly affect selectivity. The combined hydrolyticâ€“oxidative precipitation process could recover 96â€“98 % pure raw oxides, which were further refined to 98â€“99.8 % purity by scrubbing in acidic MnSO4 and CoSO4 solutions.</t>
  </si>
  <si>
    <t>alkaline batteries</t>
  </si>
  <si>
    <t>acid leaching of a washed residue, alkaline leaching of the original residue,  microwave- or ultrasound-assisted leaching</t>
  </si>
  <si>
    <t>acid leaching (1.5mol/L H2SO4, 3h, 80°C), alkaline leaching (6mol/L NaOH, 3h, 80°C), microwave-assisted leaching (1 cycle, 30s, 1mol/L H2SO4), ultrasound-assisted leaching (2min, 0.1p, 20% amplitude, 1mol/L H2SO4)</t>
  </si>
  <si>
    <t>The interest in recycling spent lithium-ion batteries (Li-ionB) has surged due to the rising demand for valuable metals (e.g., Co, Ni, Li and Mn) and concerns about environmental repercussions emanating from conventional battery waste disposal. Conventional precipitation-based hydrometallurgy recycling processes utilise Na-based or metal-based precipitants. The Na, from Na-based precipitants, is present in high concentrations in the process effluent since they are not recovered during the recycling process. The Na-rich effluent cannot be discarded since it doesn't meet environmental regulations as per the U.S. Environmental Protection Agency (EPA) (2023) therefore creating a storage and disposal problem. It is therefore imperative to utilise non-Na-based precipitants to eliminate the effluent disposal problem. This paper focuses on the recovery of NixCoyMnz(OH)2 and Li2CO3, main precursors for Li-ionB cathode production, from a typical spent Li-ionB cathode (NMC 532) using non-Na precipitant-based chemical precipitation. This study reports NixCoyMnz(OH)2 and Li2CO3 recovery from spent Li-ionBs for closed-loop Li-ionB cathode recycling through an integrated hydrometallurgy and chemical precipitation process. Through the utilisation of leachate solutions comprising 2 M H2SO4 + 6 vol.% H2O2, and a 75 g/L S/L ratio and conducting leaching for 120 min at a temperature of 60 Â°C and IS of 350 rpm, the recovery efficiency of 98.1 % for Li, 97.1 % for Co, 96.1 % for Ni, and 95.7 % for Mn. The pH of the NMC leachate was initially adjusted to 5 to precipitate Fe, Al and Cu impurities. Thereafter, active metal species (Ni, Mn and Co) were precipitated at a pH of 13 as Ni0.5Co0.2Mn0.3(OH)2 composite microparticles by adding LiOH precipitant. Thereafter, the Li-rich resultant liquor was further used to recover the Li by adding 3.4 mol of CO2 bubbled at 0.068 mol (CO2)/L.min and 40 Â°C for 45 min. The Li2CO3 precipitates were separated from the suspension through filtration followed by washing using deionised water and hot air drying. The reaction time is 45 mins, and the agitation speed is 150 rpm. Through this multi-stage precipitation process, &gt;98 % of Ni, Co, Mn and &gt; 91 % of Li can be recovered in the form of Ni0.5Mn0.3Co0.2(OH)2 and Li2CO3 respectively. The process exhibits great potential for recovery of valuable materials from spent Li-ionBs. The recovered Ni0.5Co0.2Mn0.3(OH)2 and Li2CO3 materials will be used as precursors in the anhydrous NMC cathode production process.</t>
  </si>
  <si>
    <t>Lithium-ion batteries (LIBs)</t>
  </si>
  <si>
    <t>Precipitation-based hydrometallurgy</t>
  </si>
  <si>
    <t>60 °C, reaction time: 120 min, 350 rpm IS</t>
  </si>
  <si>
    <t>A low-cost and eco-friendly recycling method is crucial for recovering valuable elements from end-of-life lithium-ion batteries (LIBs), which plays a vital role in addressing resource scarcity and reducing the environmental impact. This study aims to develop a low-temperature pyro-metallurgical combined process to recycle spent LiNi0.5Co0.2Mn0.3O2 (NCM523). Unlike traditional pyrometallurgy methods that generate liquid alloys and slags at temperatures exceeding 1000 Â°C, the (NH4)2S2O8 roasting approach operates at 350 Â°C and converts NCM523 to water-soluble sulfates, exhibiting remarkable leaching efficiencies of Li, Ni, Co, and Mn, with values of 99.43â€¯%, 99.87â€¯%, 98.88â€¯%, and 99.19â€¯%, respectively. Systematic studies were conducted to investigate the influence of roasting temperature, (NH4)2S2O8-to-NCM mass ratio, and roasting time on the sulfation process. Furthermore, the mechanism of sulfation reaction was identified by combining experiments with thermodynamic calculation. At temperatures above 160 Â°C, (NH4)2S2O8 decomposes into (NH4)2S2O7, which reacts with NCM. Lithium in a layered structure forms Li2SO4, while transition elements form MnSO4, Li2Co (SO4)2, and NiSO4. At around 350 Â°C, (NH4)2S2O8 further decomposes into NH4HSO4, releasing SO2 and NH3. SO2 reacts with remaining NCM or unsulfated transition metal oxides, converting them into MnSO4, Li2Co (SO4)2, and NiSO4. Above 800 Â°C, the metal sulfates decompose into stable oxides. This study presents a low-temperature sulfation method that effectively disintegrates the crystal structure of lithium metal oxides without the need for acids or reducing agents.</t>
  </si>
  <si>
    <t>low-temperature pyro-metallurgical combined process</t>
  </si>
  <si>
    <t>350 °C</t>
  </si>
  <si>
    <t>The object of this study is to stabilize spent alkaline batteries and to recover useful metals. A blend of dolomite, limestone, and cullet was added to act as a reductant and a glass matrix former in vitrification. Specimens were vitrified using an electrical heating furnace at 1400Â°C and the output products included slag, ingot, flue gas, and fly ash. The major constituents of the slag were Ca, Mn, and Si, and the results of the toxicity leaching characteristics met the standards in Taiwan. The ingot was a good material for use in production of stainless steel, due to being mainly composed of Fe and Mn. For the fly ash, the high level of Zn makes it economical to recover. The distribution of metals indicated that most of Co, Cr, Cu, Fe, Mn, and Ni moved to the ingot, while Al, Ca, Mg, and Si stayed in the slag; Hg vaporized as gas phase into the flue gas; and Cd, Pb, and Zn were predominately in the fly ash. Recovery efficiency for Fe and Zn was &gt;90% and the results show that vitrification is a promising technology for reclaiming spent alkaline batteries.</t>
  </si>
  <si>
    <t>Alkaline batteries</t>
  </si>
  <si>
    <t>Vitrification</t>
  </si>
  <si>
    <t>1400Â°C</t>
  </si>
  <si>
    <t>The agglomeration and encapsulation of recoverable materials of interest (e.g. metals and graphite) as a result of the presence of polyvinylidene fluoride (PVDF) in spent lithium-ion batteries (LIBs) with mixed chemistries (black mass) lower the extraction efficiency of metals. In this study, organic solvents and alkaline solutions were used as non-toxic reagents to investigate the removal of a PVDF binder from a black mass. The results demonstrated that 33.1%, 31.4%, and 31.4% of the PVDF were removed using dimethylformamide (DMF), dimethylacetamide (DMAc), and dimethyl sulfoxide (DMSO) at 150, 160, and 180 Â°C, respectively. Under these conditions, the peel-off efficiencies for DMF, DMAc, and DMSO were 92.9%, 85.3%, and approximately 92.9%, respectively. Using tetrabutylammonium bromide (TBAB) as a catalyst and 5 M sodium hydroxide (NaOH) at room temperature (RT- 21 Â°Câ€“23 Â°C), 50.3% of PVDF and other organic compounds were eliminated. The removal efficiency was enhanced to approximately 60.5% when the temperature was raised to 80 Â°C using NaOH . Using 5 M potassium hydroxide at RT in a TBAB-containing solution, ca. 32.8% removal efficiency was obtained; raising the temperature to 80 Â°C further enhanced the removal efficiency to almost 52.7%. The peel-off efficiency was 100% for both alkaline solutions. Lithium extraction increased from 47.2% to 78.7% following treatment with DMSO and to 90.1% following treatment with NaOH via leaching black mass (2 M sulfuric acid, solid-to-liquid ratio (S/L): 100 g Lâ€“1 at 50 Â°C, for 1 h without a reducing agent) before and after removal of the PVDF binder. Cobalt's recovery went from 28.5% to 61.3% with DMSO treatment to 74.4% with NaOH treatment.</t>
  </si>
  <si>
    <t>agglomeration and encapsulation, DMSO treatment</t>
  </si>
  <si>
    <t>21 °C–23 °C, 150, 160, 180 °C, 80 °C</t>
  </si>
  <si>
    <t>In view of the importance of environmental protection and resource recovery, recycling of spent lithium-ion batteries (LIBs) and electrode scraps generated during manufacturing processes is quite necessary. An environmentally sound leaching process for the recovery of Li, Ni, Co, and Mn from spent LiNi1/3Co1/3Mn1/3O2-based LIBs and cathode scraps was investigated in this study. Ehâ€“pH diagrams were used to determine suitable leaching conditions. Operating variables affecting the leaching efficiencies for Li, Ni, Co, and Mn from LiNi1/3Co1/3Mn1/3O2, such as the H2SO4 concentration, temperature, H2O2 concentration, stirring speed, and pulp density, were investigated to determine the most efficient conditions for leaching. The leaching efficiencies for Li, Ni, Co, and Mn reached 99.7% under the optimized conditions of 1M H2SO4, 1vol% H2O2, 400rpm stirring speed, 40g/L pulp density, and 60min leaching time at 40Â°C. The leaching kinetics of LiNi1/3Co1/3Mn1/3O2 were found to be significantly faster than those of LiCoO2. Based on the variation in the weight fraction of the metal in the residue, the â€œcubic rate lawâ€ was revised as follows: Î¸(1âˆ’ f)1/3 =(1âˆ’ kt/r 0 Ï), which could characterize the leaching kinetics optimally. The activation energies were determined to be 64.98, 65.16, 66.12, and 66.04kJ/mol for Li, Ni, Co, and Mn, respectively, indicating that the leaching process was controlled by the rate of surface chemical reactions. Finally, a simple process was proposed for the recovery of valuable metals from spent LiNi1/3Co1/3Mn1/3O2-based LIBs and cathode scraps.</t>
  </si>
  <si>
    <t>leaching process</t>
  </si>
  <si>
    <t>1M H2SO4, 1vol% H2O2, stirring speed: 400rpm, pulp density: 40g/L, leaching time: 60min at 40°C</t>
  </si>
  <si>
    <t>The increasing demand for critical metals and mounting pressure on the environmental impact of solid waste disposal have widely attracted the recycling of spent lithium ion batteries (LIBs). Although the hydrometallurgical recycling of LiCoO2 cathode materials from spent LIBs has been commonly investigated, the studies on LiNixCoyMnzO2 type cathode materials are infrequent. Hence, the present work is focused on sulfuric acid leaching of LiNixCoyMnzO2 cathode material for resource recovery of all the critical and rare metals from spent LIBs. The process parameters viz., pulp density, acid concentration, the dosage of reducing agent (i.e., H2O2), time, and temperature have been optimized for leaching of cathode powder (of weight composition: 7.6% lithium, 20.48% cobalt, 19.47% manganese, and 19.35% nickel). The maximum 92% lithium and nickel, 68% cobalt, and 34.8% manganese could be leached while leaching a 5% pulp density in 3.0â€¯M H2SO4 without H2O2 at 90â€¯Â°C. Leaching efficiencies of metals were found to be increased within 30â€¯min and reaching to &gt;98% by adding 4â€¯vol% H2O2 even at a lower temperature, 50â€¯Â°C. Thereafter selective precipitations of manganese and nickel were carried out from leach liquor using KMnO4 and C4H8N2O2 as suitable precipitants, respectively. Subsequently, a 2-stage solvent extraction using 0.64â€¯M Cyanex 272 (50% saponified) at equilibrium pH 5.0 and O:A of 1:1 was employed for recovery of a highly pure solution of CoSO4. Finally, lithium could be precipitated at Li+:Na2CO3 of 1.2:1.0 and a process flow-sheet has been proposed for the recycling of spent LIBs.</t>
  </si>
  <si>
    <t>sulfuric acid leaching, 2-stage solvent extraction</t>
  </si>
  <si>
    <t>pulp density: 5%, H2SO4 without H2O2: 3.0 M, 90 °C, 4 vol% H2O2 even at a lower temperature: 50 °C, pH 5.0 and O:A of 1:1</t>
  </si>
  <si>
    <t>Generally, hydrometallurgy process is adopted in factory to recover valuable metal from anode materials in lithium ion battery. The mother liquor generated from the precipitation of lithium carbonate in this process is often managed by evaporative crystallization process which is high energy-consuming and expensive. The methodology employed in this research involves pretreatment and bipolar membrane electrodialysis to partition salts within the mother liquor into acids and bases, thereby achieving cost savings. The findings reveal that a significant 76.5â€¯% reduction in COD is achievable through the application of potassium permanganate and activated carbon in the treatment of the mother liquor. Subsequently, the treated mother liquor can be transfer to electrodialysis process for further treatment. During this process, desalination of the mother liquor occurs, leading to the decomposition of sodium sulfate into sulfuric acid and sodium hydroxide. Analysis of the experimental data reveals that optimizing the initial concentrations of sulfuric acid and sodium hydroxide within the acid and alkali collection chambers, along with the application of elevated electric current density and maintaining a high pH value of the mother liquor, yields improvements in current efficiency and concomitant reductions in energy consumption. Under optimal conditions, the current efficiency of acid and alkali preparation is 52.53â€¯% and 62.12â€¯% respectively, along with energy consumption of acid and alkali preparation is 8.68kWh/kg and 8.99kWh/kg respectively. The pretreatment and bipolar membrane electrodialysis process is low-energy consumption and inexpensive, facilitating a reduction in processing expenses to $6.659 per ton of mother liquor.</t>
  </si>
  <si>
    <t>Lead Acid Battery</t>
  </si>
  <si>
    <t>chemical leaching</t>
  </si>
  <si>
    <t>pH: 2.0â€“2.5, H2SO4: 0.15 mol/L, H2O2: 0.15 mol/L, NH3: 0.5 mol/L, leaching time: 30 min, and roasting temperature: 800 Â°C</t>
  </si>
  <si>
    <t>Extensive research efforts have been made in recycling spent lithium-ion batteries; however, there has been little focus on the selective recovery of lithium from spent lithium-ion batteries. In this paper, we report a new process for selective extraction of lithium from spent lithium-ion power batteries by roasting a mixture of LiNi0.8Co0.1Mn0.1O2 and NaHSO4Â·H2O followed by water leaching. The most suitable conditions included roasting LiNi0.8Co0.1Mn0.1O2:NaHSO4Â·H2O at 600 Â°C for 30 min in a mass ratio of 1:1.40, followed by water leaching at 60 Â°C for 30 min with a liquid/solid ratio of 25:1 (mL/g). Under the optimal conditions, extraction efficiencies of 99.3%, 0.01%, 3.69%, and 3.90% for Li, Mn, Co, and Ni, respectively, were obtained. X-ray diffraction, in situ X-ray diffraction, scanning electron microscopy, X-ray photoelectron spectroscopy, thermogravimetryâ€“differential scanning calorimetry, and thermogravimetryâ€“mass spectrometry were performed to investigate the transformation of Li, Ni, Co, and Mn in the LiNi0.8Co0.1Mn0.1O2â€“NaHSO4Â·H2O roasting system. The results demonstrated that the SO3 produced by thermal decomposition of NaHSO4Â·H2O considerably affected the transformation of Li, Ni, Co, and Mn in the LiNi0.8Co0.1Mn0.1O2. The surface morphology of the roasted samples showed evidence of sintering and agglomeration. The thermodynamic analysis indicated that the roasting reaction is feasible and that the selective extraction of Li can be achieved by controlling the additive ratio of NaHSO4Â·H2O.</t>
  </si>
  <si>
    <t>rechargeable batteries, waste saggar</t>
  </si>
  <si>
    <t>5–80 °C</t>
  </si>
  <si>
    <t>FePO4 regeneration from lithium extraction slag (LES) is a key link in the closed-loop recycling of LiFePO4, but this link has not yet been effectively achieved. This study presents a selective leaching treatment for removing impurities from LES, and then the battery-grade FePO4 is recovered. The leaching efficiency of impurity elements such as Ni, Cu, and Mn can reach up to 99.53%, 98.08%, and 97.65%, respectively, while the main element of Fe and P remain as low as 0.3% and 1.6%, and recovered FePO4 (R-FePO4) conformed to China Chemical Industry Standard for battery-grade FePO4 (HG/T 4701â€“2014). The leaching experiment shows that H3PO4 treatment contributes to obtaining excellent crystalline FePO4, while the addition of HCl mainly enhanced the leaching performance of metal impurities. The optimal conditions for recovering battery-grade FePO4 were: 1.5 mol/L H3PO4, H3PO4/HCl molar ratio of 3:1, a liquidâ€“solid ratio of 10 mL/g, leaching at 90 Â°C for 3 h. The thermodynamics of the leaching reactions was analyzed to determine the feasibility of leaching impurities and crystallizing FePO4 from LES. The composition and structure of the regenerated FePO4 were restored, and the electrochemical performance reached the same level as commercial materials. In addition, the cost of R-FePO4 is calculated to be $1.35 kgâˆ’1, which is about 32.5% lower than the cost of commercial FePO4 (C-FePO4, $2.0 kgâˆ’1). This work presents a potential â€œwaste-to-wealthâ€ approach to guide the efficient and environmentally friendly recycling of spent Li-ion batteries (LIBs).</t>
  </si>
  <si>
    <t>electrolysis, leaching process</t>
  </si>
  <si>
    <t>solid/liquid ratio of 15 g/L at a current density of 50 mA/m2 and 80 °C for 4.5 h, current density of 40 mA/m2, 70 °C and pH 2.5</t>
  </si>
  <si>
    <t>This study presents a novel recycling scheme for spent Li-ion batteries that involves the leaching of lithium in hot water followed by the dissolution of all transition metals in HCl solution and their separation using the ionic liquid Cyphos IL104. The parametric studies revealed that &gt;84 % Li was dissolved while the cathode material was leached at 90 Â°C for 2 h. Approximately 98 % Li from the non-acidic solution was directly precipitated as Li2CO3 at a Li+:CO3 2âˆ’ ratio of 1:1.5. The transition metals from the Li-depleted cathode mass were efficiently (&gt;98 %) dissolved in 3.0 molÂ·Lâˆ’1 HCl at 90 Â°C for a 3 h leaching process. Manganese from the chloride leach liquor was selectively precipitated by adding KMnO4 at a 1.25-fold higher quantity than the stoichiometric ratio, pH value 2.0, and temperature 80 Â°C. The remaining co-existing metals (Ni and Co) were separated from the chloride solution by contacting it with a phosphonium-based ionic liquid at an equilibrium pH value of 5.4 and an organic-to-aqueous phase ratio of 2/3. The loaded ionic liquid was quantitatively stripped in 2.0 molÂ·Lâˆ’1 H2SO4 solution, which yielded high-purity CoSO4Â·xH2O crystals after evaporation of the stripped liquor. Subsequently, âˆ¼99 % nickel was recovered as nickel carbonate [NiCO3Â·2Ni(OH)2] from the Co-depleted raffinate by the precipitation performed at Ni2+:CO3 2âˆ’ ratio of 1:2.5, pH value of 10.8, and temperature of 50 Â°C. Finally, a process flow with mass and energy balances yielding a high recovery rate of all metals in the exhausted cathode powder of spent LiBs was proposed.</t>
  </si>
  <si>
    <t>selective precipitation of the leachate with KOH, followed by calcination</t>
  </si>
  <si>
    <t>calcination for 4.5 h at 450 °C</t>
  </si>
  <si>
    <t>Green recycling of spent lithium-ion batteries (LIBs) is a fundamental step toward environmental preservation and increased recovery of raw materials. In this study, lactic acid was used to leach the cathode active material of LIBs. The recycled material (Co3O4) was obtained by selective precipitation of the leachate with KOH, followed by calcination for 4.5 h at 450 Â°C. The composition and microstructure of the recycled material were confirmed by X-ray diffraction, Raman spectroscopy, scanning electron microscopy, and energy dispersive spectroscopy. Co3O4 was applied as a non-enzymatic electrochemical sensor for determination of ascorbic acid and as a photocatalyst in the degradation of methylene blue. The electrochemical sensor consisted of a printed electrode of carbon nanotubes modified with an 85:10:5 (w/w/w) mixture of recycled material, carbon black, and polyvinylidene fluoride (PVDF), respectively. Linear sweep voltammetry was used to measure the oxidation of ascorbic acid at 0.10 V. The analytical curve of the sensor had a coefficient of determination of 0.9915, sensitivity of 0.0498 Â± 0.0023 Î¼A mol Lâˆ’1, and detection limit of 0.0245 mol Lâˆ’1 in the concentration range of 0.166 to 1.0 mmol Lâˆ’1. Co3O4 applied as a photocatalyst reached an efficiency of 61.47% in the decolorization of methylene blue after 120 min of reaction in the presence of H2O2 and UV light. Co3O4 recycled from spent LIBs is a promising source of raw materials for the development of non-enzymatic electrochemical sensors and photocatalysts via a sustainable and environmentally friendly route.</t>
  </si>
  <si>
    <t>leaching</t>
  </si>
  <si>
    <t>leaching for 1 h at 80 °C and solid/liquid ratio of 800 g L−1, further leach the remaining suspension for 70 min at 70 °C</t>
  </si>
  <si>
    <t>Removing organics via thermal treatment to liberate active materials from spent cathode sheets is essential for recovering lithium-ion batteries. In this study, the effects of incineration, N2 pyrolysis, and CO2 pyrolysis on the removal of organics and liberation of ternary cathode active materials (CAMs) were compared. The results indicated that the organics in the spent ternary cathode sheets comprised a residual electrolyte and polyvinylidene fluoride (PVDF) binder. Moreover, the organics could be removed to promote the liberation of CAMs via incineration, N2 pyrolysis, and CO2 pyrolysis. When the temperature was &lt;200 Â°C, the chemical properties of the volatilized ester electrolyte remained unchanged during both N2 and CO2 pyrolysis, indicating that the electrolyte can be collected by controlling the pyrolysis temperature and condensation. Furthermore, PVDF binder decomposition occurred at 200â€“600 Â°C. The optimal temperatures of incineration, N2 pyrolysis, and CO2 pyrolysis were 550, 500, and 450 Â°C, respectively, and these treatments increased the liberation efficiency of CAMs from 81.49 % to 98.75 %, 99.26 %, and 97.98 %, respectively. In addition, heat-treated CAMs required less time to achieve adequate liberation. Following three thermal treatment processes, the sizes of the CAM particles were mainly concentrated in the ranges of 0.075â€“0.1 mm and &lt;0.075 mm. Furthermore, for all types of CAMs examined, the Al concentration decreased from 1.09 % to &lt;0.35 %, which increased the separation efficiency and improved the chemical metallurgical performance.</t>
  </si>
  <si>
    <t>pyrolysis, residue grinding, classification (sieving), wet magnetic separation, acid leaching, hydroxide precipitation, and desalination to drying</t>
  </si>
  <si>
    <t>pyrolysis at 800 °C, half-cell was 120 mAh/g at 15 mA g−1, full-cell using a graphite anode at 0.1 C was 85 mAh/g</t>
  </si>
  <si>
    <t>In this study, a greener method for the recovery of zinc and manganese from alkaline batteries waste was developed using Aqueous Two-Phase System (ATPS). ATPS is a liquid-liquid extraction technique. Zn(II) and Mn(II) were extracted using the diluted liquor from samples of spent alkaline batteries, and the experimental conditions were evaluated considering the effects of the following parameters: (i) nature and concentration of the extractants (1-(2-pyridyl-azo)-2-naphthol (PAN), (bis-4-trimethylpentyl) phosphinic acid (Cyanex 272), diphenylthiocarbazone (dithizone, C13H12N4S) and bis-(2-ethylhexyl) phosphoric acid (D2EHPA)); (ii) pH (3.00, 6.00 and 11.0), (iii) ATPS-forming electrolytes (Na2SO4, C6H5Na3O7 or C4H4Na2O6); (iv) ATPS-forming polymers (L35 and L64); and (v) tie-line length (TLL) and mass ratio between top and bottom phases (mTP/mBP). The recovery efficiency was evaluated using the extraction percentage (%E) and separation factor ( S Zn / M n ) between Zn(II) and Mn(II). The best conditions for selective extraction of the metal ions were achieved using an ATPS composed by L64â€¯+â€¯Na2SO4â€¯+â€¯H2O at pHâ€¯=â€¯3.00, TLLâ€¯=â€¯41.83% w/w and mTP/mBPâ€¯=â€¯1 using dithizone as the extracting agent and leach liquor with dilution factor equal to 10. This resulted in a value for separation factor of S Zn / M n â€¯=â€¯1.2â€¯Ã—â€¯106, in one extraction stage.</t>
  </si>
  <si>
    <t xml:space="preserve">Starch reduction, leaching </t>
  </si>
  <si>
    <t>1.5 mol/L H2SO4, 6 g/L starch, stirring speed of 500 r/min, 80 °C and 60 min</t>
  </si>
  <si>
    <t>Starch was employed as a reductant for the recovery of Ni, Co, and Mn from ternary lithium-ion batteries (LIBs) cathodic materials de-lithium residue, and the leaching kinetics and mechanism were studied. The effects of stirring speed, leaching temperature, H2SO4 concentration, and starch dosage on leaching efficiencies of Ni, Co, and Mn from de-lithium residue were systematically investigated. Optimized conditions (1.5 mol/L H2SO4, 6 g/L starch, stirring speed of 500 r/min, 80 Â°C and 60 min) yielded leaching efficiencies of 98.07%, 96.52%, and 98.06 %, for Ni, Co, and Mn, respectively. Apparent activation energies, described by the chemically controlled unreacted shrinking core model, were 93.32, 102.84, and 95.68 kJ/mol, for Ni, Co, and Mn, and their apparent reaction orders in H2SO4 were 0.9225, 1.0335, and 1.1285, respectively. Starch is abundant, affordable, and exceptionally alternative to conventional reductants for the recovery of valuable metals from spent ternary LIBs.</t>
  </si>
  <si>
    <t>extraction system composed of 0.4 mol/L 2-thenoyltrifluoroacetone (HTTA), 0.4 mol/L trioctylphosphine oxide (TOPO), and ionic liquid (IL) 1-Butyl-3-MethylImidazolium bis (trifluoromethyl sulfonyl) imide</t>
  </si>
  <si>
    <t>O/A = 1/1, 25 °C, reaction time 20 min, and pH = 3.65</t>
  </si>
  <si>
    <t>Recycling spent lead-acid batteries has always been a research hotspot. Although traditional pyrometallurgical smelting is still the dominant process, it has serious environmental drawbacks, such as the emission of lead dust and SO2, and high energy consumption. This study presents a clean process for recycling spent lead-acid battery paste. The lead in paste was recovered via hydrometallurgical leaching and electrowinning in chloride solution. The leaching ratio of lead was &gt;99% under optimum conditions: temperature of 90â€¯Â°C, CaCl2 concentration of 400â€¯g/L, Fe2+ concentration of 5â€¯g/L, pHâ€¯1.0, and leaching time of 2â€¯h. The appropriate minimum Pb concentration and optimum current density for electrowinning were determined to be 10â€¯g/L and 200 A/m2, respectively. Cathode lead powders with a purity of 99.6% were obtained via electrowinning. The current efficiency and the power consumption at 200 A/m2 were 96.3% and 85.9 kWh per ton of lead produced, respectively. Due to the use of soluble anode (iron), the energy consumption of the electrowinning process was considerably reduced and the chlorine evolution was avoided. The electrowinning has obvious economic advantages over cementation, and the metallic lead with high purity can be obtained using this method. Furthermore, as the spent electrolyte containing ferrous ions is recyclable, the consumption of reagents and the liquid effluent are minimised. The final leaching residue is a mixture of harmless akaganeite and calcium sulphate. The experimental results show that the proposed process is promising for the recovery of lead from spent lead-acid battery paste.</t>
  </si>
  <si>
    <t>leaching-electrowinning process</t>
  </si>
  <si>
    <t>pH 1.0, 90 Â°C, 400 g/L, Fe2+ concentration of 5 g/L, 2 h</t>
  </si>
  <si>
    <t>The development of green energy technology has necessitated research on methods to recover and reuse spent Li-ion batteries. To increase the recovery efficiency of precious metals from spent Li batteries, the effects of different leaching parameters, such as the temperature, leaching time, leach liquor concentrations, and solid-liquid ratio, on the leaching efficiency of the NH3 + (NH4)2SO4 + Na2SO3 system were systematically investigated in this study. The most suitable leaching conditions were determined as follows: (NH4)2SO4 concentration = 1.5 mol/L, Na2SO3 concentration = 0.5 mol/L, NH3 concentration = 4 mol/L, solid-liquid ratio = 10:1, leaching time = 180 min, and temperature = 90 Â°C. Under the most suitable conditions, the leaching efficiencies of Li, Co, and Ni were 96.2%, 89.9%, and 90.1%, respectively, and up to 90.8% Mn remained as a leach residue with good crystallinity. The leach residue was characterised using X-ray diffraction, scanning electron microscopy, electron probe microanalysis, and other detection techniques. The kinetic modelling showed that the leaching process of Li, Co, and Ni was controlled by the surface chemical reaction with apparent activation energies of 62.0, 81.5 and 76.3 kJ/mol, for Li, Co and Ni, respectively. Moreover, Mn precipitated as (NH4)2Mn(SO3)2Â·H2O in the residue where higher leaching temperatures produced residues of better crystallinity. The optimum temperature to obtain a well-crystallised residue was 90 Â°C.</t>
  </si>
  <si>
    <t>controlled pyrolysis</t>
  </si>
  <si>
    <t>temperature of 450 °C, holding time of 60 min, and heating rate of 10 °C/min</t>
  </si>
  <si>
    <t>The disposal of spent lithium-ion power batteries (LIBs) has become an important research topic owing to the booming market for electric vehicles. However, the recovery efficiency of the alkaline solution and organic solvent methods currently used to separate Al foil from cathode materials still has room for improvement. The insufficient separation of Al foil and complexity of the battery types present obstacles to the extraction of valuable metals using simple processes. In this study, an efficient approach is developed to separate the Al foil in mixed-type spent LIBs (M-LIBs), namely, LiNixCoyMnzO2 (NCM), LiFePO4 (LFP), and LiMn2O4 (LMO) LIBs, by controlled pyrolysis. Hundred percent of the Al foil was recovered at the temperature of 450 Â°C, holding time of 60 min, and heating rate of 10 Â°C/min. The purity of Al in the recovered foil was 99.41 %, 99.83 % and 99.92 %, and the recovery efficiency of the active cathode materials was 96.01 %, 99.80 % and 99.15 % for NCM, LFP and LMO, respectively, without the loss of active cathode materials. The obtained active cathode materials exhibited a favorable crystalline structure, and the average particle diameter was reduced from 300.497 to 24.316 Î¼m with a smaller and looser morphology. The process could be well fitted with the Friedman differential equation, and the correlation coefficients were higher than 0.99. The efficient separation could be attributed to the complete rupture of long chain â€“(CH2CF2)â€“n bonds in the poly (vinylidene difluoride) (PVDF) binder, which resulted in the formation of HF, trifluorobenzene, alkanes, and gaseous single molecule CH2 CF2. Therefore, this work potentially provides an alternative approach for the efficient separation of Al foil in M-LIBs, thereby simplifying the process and achieving lower cost, reduced loss of valuable metals, and higher recovery efficiency.</t>
  </si>
  <si>
    <t>ammonium sulfate roasting method</t>
  </si>
  <si>
    <t>roasting temperature of 450 °C, roasting time of 24 min</t>
  </si>
  <si>
    <t>The goal of this study was to explore the use of post-consumer alkaline batteries' electrolytic paste as photocatalysts in solar processes for degrading contaminants of emerging concern (CECs) in surface water. Two types of alkaline batteries were used: Super Hyper UM-3SHSL8P6 (SH) and Alkaline LR6XAB/4B192 (AK), which were calcined at 500 Â°C for 4 h. The materials underwent various characterization tests, including SEM, XRF, BET, DRS, TGA, DRX, and pH at the Isoelectric Point (pI). The initial pH and catalysts dose conditions that result in the highest efficiency of methylene blue degradation were achieved through central composite design (CCD), i.e., 11.2, a dose of 1.5 g Lâˆ’1 for AK and 1.6 g Lâˆ’1 for SH. After 2 h of exposure to natural solar radiation, SH and AK achieved 72.6% and 96.6% removal efficiency in degrading the methylene blue model substance, respectively. This optimal condition was validated experimentally and statistically. In recycling tests, the photocatalysts maintained their efficiency until the third cycle with no statistically significant differences. The toxicity test with Lactuca sativa (lettuce) seeds showed that the treated water was not toxic. The AK catalyst was tested in the presence of three pharmaceutical drugs (ciprofloxacin, acetaminophen, and carbamazepine) in surface water at optimal pH 11.2 and natural pH (âˆ¼7), resulting in an overall removal of approximately 41.3% and 30.6%, respectively. Overall, our findings demonstrate that post-consumer alkaline batteries' electrolytic paste can be a viable option for solar heterogeneous photocatalysis under well-adjusted conditions.</t>
  </si>
  <si>
    <t>acid leaching process</t>
  </si>
  <si>
    <t>pH=2.5, 30Â°C, 500g/L</t>
  </si>
  <si>
    <t>Several studies have examined the recovery of lithium (Li), nickel (Ni), cobalt (Co), and manganese (Mn) from used lithium-ion batteries (LIBs). However, the environmentally friendly and cost-effective leaching and efficient separation of rare metals from the active cathode material of LIBs remains a challenge. In this study, we present a novel route for the extraction of high-value metals from the NCM cathode material of spent LIBs using subcritical water-containing polyvinylidene fluoride (PVDF). The experimental parameters such as reaction temperature, time, liquidâ€“solid and mass ratios, were carefully investigated. The raw cathode material and the solid residues before and after leaching were characterized using ICP-OES, XRD, FT-IR and SEM-EDS analyses. Results showed that the maximum extraction efficiencies of Li, Ni, Co, and Mn of (98.69, 98.24, 97.52, and 99.04) %, respectively, were achieved under the optimized conditions of 350 Â°C, 2 h, 1:3 mass ratio, and 60:1 mL/g liquidâ€“solid ratio. Meanwhile, the experimental results of leaching kinetics revealed that the reaction in the system was controlled by the surface chemical reaction model with the linear fitting degree of (R2 = 0.97â€“0.99) and the calculated activation energies of 63.72 kJ/mol (for Li), 73.55 kJ/mol (for Ni), 74.99 kJ/mol (for Co), and 71.88 kJ/mol (for Mn). The overall findings of this research concluded that the PVDF-assisted subcritical water extraction process is a beneficial and a promising alternative to other existing methods.</t>
  </si>
  <si>
    <t>zinc-carbon batteries</t>
  </si>
  <si>
    <t>Low temperature roasting technique</t>
  </si>
  <si>
    <t>800 °C and 900 °C</t>
  </si>
  <si>
    <t>Recycling lead from waste lead-acid batteries has substantial significance in environmental protection and economic growth. Bearing the merits of easy operation and large capacity, pyrometallurgy methods are mostly used for the regeneration of waste lead-acid battery (LABs). However, these processes are generally operated at the temperature higher than 1300 Â°C. To shorten the energy consumption, a novel pyrometallurgy process which consisted of low temperature alkaline and bath smelting was proposed in this work. The reduction of lead and smelting of slag system are the key factors determine the energy consumption. Thermodynamic calculation suggested that the addition of Na2CO3 can make the reduction of PbSO4 spontaneously at the temperature higher than 288 Â°C (PbSO4 â†’ PbCO3 â†’ PbO â†’ Pb), while direct reduction of PbSO4 necessitated the temperature higher than 1499 Â°C (PbSO4 â†’ PbO â†’ Pb). To achieve the efficient reduction of PbSO4, the molar ratios of C/PbSO4 and Na2CO3/PbSO4 should be higher than 0.5 and 1.0, respectively. Meanwhile, a new smelting system (i.e., FeO-SiO2-CaO-Na2O) was established in the presence of Na2CO3. Phases with low melting temperatures, such as NaFe2O3, Na2FeSiO4, Na2Ca2Si2O7, Na14Fe6O16 and Na0.5FeO2, were formed. The melting temperature of Fe-Si-Ca-Na system was lowered to 1050 Â°C at the mass dosage of Na2CO3 at 30%. Recovery of lead under various reduction conditions were systematically evaluated. Under optimum operational conditions, i.e., the dosages of C and Na2CO3 at 10% and m(actual)/m(theory) ratio of 1.3 (all in mass), smelting temperature of 1050 Â°C, and smelting time of 75 min, respectively, the lead recovery efficiency reached &gt;98.0%. Moreover, this method has been successfully applied for the industrial recovery of lead at the scale of 200, 000 tons annually since 2019. Taken together, this method is robust for recovery of lead from the waste LABs and is helpful for building the resource-conserving society.</t>
  </si>
  <si>
    <t>low temperature alkaline and bath smelting</t>
  </si>
  <si>
    <t xml:space="preserve">1050 °C, smelting time: 75 min </t>
  </si>
  <si>
    <t>Effective recovery of Li, Co, Ni and Mn from cathode materials of spent lithium-ion batteries (LIBs) has become a global concern. In this study, electrolysis of copper sulfate to produce sulfuric acid and electrons were utilized to recover Li, Co, Ni and Mn from spent LIBs. The obtained results showed that 93 % of Ni, 91 % of Co, 89 % of Mn and 94 % of Li were leached and 99 % of Cu was deposited during leaching process by adopting the 0.225 mol/L of copper sulfate with a solid/liquid ratio of 15 g/L at a current density of 50 mA/m2 and 80 Â°C for 4.5 h. Then, a current efficiency of 72 % for the cathode and 30 % for the anode was achieved at a current density of 40 mA/m2, 70 Â°C and pH 2.5 during electrodeposition process. The Ni-Co deposition followed the principle of anomalous codeposition and the complete deposition time of Co, Ni and Mn were 3 h, 9 h and 10 h, respectively. Eventually, the Ni, Co, Mn, Li and Cu can be recovered as Ni-Co alloy, MnO2 and Li2CO3 and Cu metals with the corresponding recovery rates of 99.40 %, 91.00 %, 90.68 %, 85.59 % and 89.55 %, respectively. This study proposes a promising strategy for recycling cathode materials from spent LIBs without addition of chemical reductants and acids.</t>
  </si>
  <si>
    <t>low-temperature thermochemical reduction</t>
  </si>
  <si>
    <t>M (SO4 2−: TPb) molar ratio of 1:1, roasting temperature, and time of 340 °C and 1.5 h, respectively</t>
  </si>
  <si>
    <t>The process of recovering metals from spent lithium-ion batteries is difficult due to the complexity of the metal components. Therefore, the separation and extraction of metal ions from the leaching solution of spent lithium-ion batteries requires a set of hydrometallurgical processes. In this research, precipitation and solvent extraction processes have been used to the final recovery of metals. Initially, by applying potassium permanganate with molar ratio of manganese ions to potassium permanganate: 2 and pH: 2, 96.5% of manganese ions were precipitated and separated from the leaching solution. Then, via dimethylglyoxime in molar ratio of nickel ions to dimethylglyoxime: 0.5, and pH: 5, 96% nickel recovered, approximately. Subsequently, using 30 v/v% D2EHPA and 5 v/v% TBP respectively as an extractant and a modifier of the organic phase, and under optimal conditions of Vo/Va: 1, pH: 5, temperature 25 Â°C, time 20 min and mixing speed 400 rpm, it is possible to achieve 93.38% cobalt extraction efficiency and also control the loss of lithium at 16.74%. Finally, in the molar ratio of lithium ions to sodium carbonate: 0.7, temperature 100 Â°C, time 40 min, mixing speed 400 rpm and the pH: 12, the lithium precipitation efficiency reached to 98.84%.</t>
  </si>
  <si>
    <t>pH: 12, time 40 min, mixing speed 400 rpm, temperature 100 Â°C</t>
  </si>
  <si>
    <t>The traditional liquid acid leaching method for recycling spent lithium-ion batteries (LIBs) has serious environmental pollution and unsafe transportation. In this study, solid sodium bisulfate was applied as a leaching agent to recover lithium, cobalt, nickel and manganese from the cathode active material of spent LIBs in the presence of a reductant, hydrogen peroxide. It was found that the leaching efficiencies were approximately 93.0, 91.5, 95.5 and 96.6%, respectively, for Ni, Co, Mn and Li under the conditions of 1 mol/L NaHSO4 and 3 vol% H2O2 as reductant within 30 min at 70 Â°C and a pulp density of 20 g/L. Kinetic data for the dissolution of valuable metals in the temperature range 40â€“70 Â°C showed the kinetic model governed by the Avrami equation. The apparent activation energies for leaching of Ni, Co, Mn and Li were determined as 43.8, 44.2, 42.2 and 27.5 kJ/mol, respectively, indicating that the leaching process was controlled by a surface chemical reaction. This process can be a convenient alternative method for recovering valuable metals from spent LiNi0.5Co0.2Mn0.3O2.</t>
  </si>
  <si>
    <t>solid sodium bisulfate</t>
  </si>
  <si>
    <t>1 mol/L NaHSO4 and 3 vol% H2O2 as reductant, 30 min at 70 Â°C and a pulp density of 20 g/L</t>
  </si>
  <si>
    <t>In view of the importance of resource recycling and the use of environmentally safe systems to extract the metals contained in wastes, the present study concerns the extraction/separation of lanthanum from spent Niâ€“MH batteries. Investigation was made of the extraction behavior of lanthanum using aqueous two-phase systems (ATPSs), and a new environmentally safe hydrometallurgical method was developed for the selective extraction of La from Ni-MH battery leachate. The extraction behavior of La was evaluated considering the influence of the following parameters: concentration of different extractant; pH; ATPS-forming electrolyte (Li2SO4, Na2SO4, MgSO4, Na2C4H4O6, or Na3C6H5O7); ATPS-forming polymer (L64 or PEO1500). The recovery efficiency was evaluated by analyzing the extraction percentage (%E), and the best conditions for analyte extraction were achieved using the ATPS formed by PEO1500+Li2SO4, at pH 6.00, with 1,10-phenanthroline as the extractant agent (%E=74.1%). The method was applied to a real Ni-MH battery leachate. After three successive extraction steps, high separation factor (S) values were obtained for the separation of lanthanum from concomitant metals (SLa,Ce =180; SLa,Pr =184; SLa,Nd =185). A stripping assay was carried out, and after a single step, 88.5% of the lanthanum was available for a possible electrowinning step.</t>
  </si>
  <si>
    <t>Leaching, Solvent extraction, and precipitation</t>
  </si>
  <si>
    <t>pH 1.5, H2SO4 4.0 mol/L, NH4Cl 1.0 mol/L, 25 Â°C, and 2 h</t>
  </si>
  <si>
    <t>Efficient recycling of critical metals from spent lithium-ion batteries is vital for clean energy and sustainable industry growth. Conventional methods often fail to manage large waste volumes, leading to hazardous gas emissions and dangerous materials. This study investigates innovative methods for recovering critical metals from spent LIBs using synergistic leaching. The first step optimized thermal treatment conditions (570 Â°C for 2 h in air) to remove binder materials while maintaining cathode material crystallinity, confirmed by X-ray diffraction (XRD) analysis. Next, response surface methodology (RSM), I-optimal, was used to examine the synergistic effects of sulfuric acid (SA) and organic acids (Org, citric and acetic acids) and their concentrations (SA: 0.5â€“2 M and Org: 0.1â€“2 M) on metal leaching for an eco-friendlier process. Results showed that adding citric acid to SA was more effective, especially at lower concentrations, than using acetic acid. The medium was tested to evaluate the impact of reductant addition. Remarkably, it was discovered that the optimized leaching mixture (1.25 M SA and 0.55 M citric acid) efficiently extracted metals without the need for any reductant like H2O2, highlighting its potential for a simpler and more eco-friendly recycling process. Further optimization identified the ideal solid-to-liquid ratio (62.5 g/L) to minimize acid use. Finally, RSM (D-optimal) was used to investigate the effects of time and temperature on leaching, achieving remarkable recovery rates of 99% Â± 0.7 for Li, 98% Â± 0.0 for Co, 90% Â± 6.6 for Ni, and 92% Â± 0.4 for Mn under optimized conditions at 189 min and 95 Â°C. Chemical cost analysis revealed this method is about 25% more cost-effective than conventional methods.</t>
  </si>
  <si>
    <t>thermal treatment, leaching</t>
  </si>
  <si>
    <t>570 Â°C for 2 h in air, 189 min and 95 Â°C</t>
  </si>
  <si>
    <t>Spent alkaline and ZnC batteries are a potential source of Zn and Mn. This study reports on the effects of thermal treatment on the leachability of metals from such products. Black mass originating from alkaline and ZnC batteries was thermally treated under four different atmospheres: O2, N2, H2 and air at different temperatures (300â€“950 Â°C). Samples without prior thermal treatment and solid residues after thermal treatment were subsequently leached with H2SO4. Leaching of the samples without the thermal treatment was done to determine the reference leaching conditions, which were established to be 0.5 M H2SO4 at 25 Â°C for 60 min. Subsequently, samples which had been thermally treated were leached using the aforementioned reference conditions. The effect of thermal treatment on the leaching of Mn and Zn was studied to determine which conditions may improve or hinder subsequent hydrometallurgical processing of alkaline batteries. The use of O2 during the thermal treatment led to formation of ZnMn2O4, which inhibited effective leaching. ZnMn2O4 was decomposed in N2 atmosphere and in the presence of C, improving further dissolution of Mn. The use of H2 led to formation of Mn3O4. This compound showed low dissolution, being possible to be separated from impurities such as Fe, Ni and K by leaching with 0.5 M H2SO4. To increase the purity of recovered Mn3O4, oxalic acid was used as reduction agent. A final solid product, Mn3O4, with a purity of 99.95%, was obtained. Data provided by this research can lead to improvements of existing recycling processes, allowing for higher leaching efficiency of alkaline and ZnC battery materials. Also, overall material recovery rates can be increased by producing manganese oxide with high purity.</t>
  </si>
  <si>
    <t>pyrometallurgical process</t>
  </si>
  <si>
    <t>600 Â°C, 1200 Â°C, 300 Â°C</t>
  </si>
  <si>
    <t>The traditional inorganic acid leaching method for recycling spent ternary lithium-ion batteries (NCM) materials presents serious environmental pollution and unsafe problems. In this study, a green leaching process for recovering valuable metals from the spent NCM materials using dl-malic acid as the leaching agent and glucose as the reductant is developed, and systematicalsly investigates the leaching kinetics and interface reaction. The results suggest that the leaching efficiencies of Ni, Co, Mn, and Li reach 90.14 %, 90.58 %, 98.66 %, and 98.53 %, respectively, under the optimal conditions of 1 mol/L dl-malic acid, 0.5 g/g glucose, 90â„ƒ leaching temperature, and 25 g/L pulp density for 120 min. The apparent activation energies for leaching of Ni, Co, Mn, and Li are determined as 55.45, 76.08, 39.42, and 42.09 kJ/mol, respectively, indicating that the surface chemical reaction is the rate-controlling step during this leaching process. This process can be an environmentally friendly alternative method to recover valuable metals from spent NCM.</t>
  </si>
  <si>
    <t>solvent extraction</t>
  </si>
  <si>
    <t>HCl:NH4OH=1:1 molar ratio, pH=1.5, temperature=40Â°C, dilution ratio=1:2, extraction time=24h</t>
  </si>
  <si>
    <t>The presence of LiCoO2 and LiCo x Ni(1âˆ’ x)O2 in the cathodic material of Li-ion and Li-polymer batteries has stimulated the recovery of Co and Ni by hydrometallurgical processes. In particular, the two metals were separated by SX method and then recovered by electrochemical (galvanostatic and potentiostatic) processes. The metallic Ni has been electrowon at 250 A/m2, pH 3â€“3.2 and 50 Â°C, with 87% current efficiency and 2.96 kWh/kg specific energy consumption. Potentiostatic electrolysis produces a very poor Ni powder in about 1 h with current efficiency changing from 70% to 45% depending on Ni concentration in the electrolyte. Current efficiency of 96% and specific energy consumption of 2.8 kWh/kg were obtained for Co at 250 A/m2, pH 4â€“4.2 and 50 Â°C, by using a solution containing manganese and (NH4)2SO4. The Co powder, produced in potentiostatic conditions (âˆ’0.9 V vs. SCE, pH 4, room temperature) appears particularly suitable for Co recycling as cobaltite in new batteries.</t>
  </si>
  <si>
    <t>pH 4â€“4.2, 50 Â°C, 250 A/m2</t>
  </si>
  <si>
    <t>The metals in waste mobile-phone batteries may cause environmental pollution. In this paper, leaching with H2SO4+H2O2, P507 extraction, and sedimentation with oxalic acid and carbonic acid were used to deal with waste batteries and obtain cobalt and lithium salts by separation, which shows an easy and feasible method with less waste water disposal. The effects of sulphuric acid concentration, pH value, and lithium ions on the recovery were investigated. When the sulphuric acid concentration was over 0.4mol/L, the loss of cobalt increased significantly. If pH value of 3.5 was used, it was easy for cobalt and lithium separation with a low cobalt loss. Over several recycles, the recovery of lithium could reach the maximum with the lithium ion concentration of 27.3g/L. The recovery efficiencies for cobalt and lithium were 90.02% and 86.04%, respectively.</t>
  </si>
  <si>
    <t>1000 Â°C, 100 min, lead-acid battery</t>
  </si>
  <si>
    <t>In this paper, a mechanical separation and thermal treatment process is developed to recover valuable metals and graphite from the âˆ’0.25â€¯mm crushed products of spent lithium-ion batteries (LiBs). Effect of key parameters for roasting such as the temperature and roasting time are investigated to determine the most efficient conditions for surface modification of the mixed electrode materials by roasting. The roasted mixed electrode materials are separated by flotation operation to recover the cathode material and anode materials respectively. The results show that most of the organic outer layer coated on the surface of the mixed electrode materials can be removed at the temperature of 450â€¯Â°C for 15â€¯min. After roasting treatment, the original wettability of LiCoO2 and graphite is regained. The âˆ’0.25â€¯mm crushed products of spent LiBs can be separated into LiCoO2 concentrate and graphite concentrate by flotation process efficiently. The enrichment ratios of Co, Mn, Cu and Al are 1.35, 1.29, 1.25 and 1.19, their recovery rates are 97.66%, 93.66%, 90.14% and 86.29%, respectively. This process proposed for the recovery of valuable materials is simple and of high efficient for the spent lithium-ion batteries recycling industry.</t>
  </si>
  <si>
    <t>roasting, flotation</t>
  </si>
  <si>
    <t>450 Â°C, 15 min</t>
  </si>
  <si>
    <t>With the large-scale application of LiFePO4 batteries in electric vehicles and energy storage, the recycling of spent LiFePO4 cathode materials is receiving increasing attention. Hydrometallurgical derived full-component separation strategy has been verified as the most capable recycling process for LiFePO4 cathode. During which, complete elements (i.e., Li, Fe and P) are dissolved into a solution of excessive acidic leachate, and subsequently separated to obtain battery-grade FePO4Â·2H2O and lithium salt, enabling high element recovery rates of up to 100 %. However, the use of excessive leaching agent leads to high acidity of the leaching solution (pH &lt; 0.8), which brings a necessary of pH regulation prior to the regeneration of FePO4Â·2H2O, markedly complicating the succedent separation and purification. In this investigation, a practical method for directly regenerating FePO4Â·2H2O from H2SO4-based full-component leaching solution is proposed. In this process, H2SO4 as leaching agent is used to digest LiFePO4 completely, and then Fe and P are premeditatedly recovered from the extremely acidic filtrate (pH &lt; 0.8) as FePO4Â·2H2O via direct precipitation without any pH regulator. Consequently, there are no extra impurities affecting the recovery of Fe and P during regeneration. The regeneration behavior of FePO4Â·2H2O under extremely acidic condition are investigated and the growth mechanism is also clarified by monitoring the overall microstructure and phase evolutions. The results demonstrate that the above regeneration is found to be an exponential growth process driven by the quantity of nucleation site, and meanwhile influenced by the dissolution-reprecipitation equilibrium of amorphous iron phosphate. Specifically, the process can be accelerated by introducing FePO4Â·2H2O or amorphous iron phosphate to increase the nucleation sites. Additionally, the primary nanosheet size of regenerated FePO4Â·2H2O causes a smaller primary particle size of the corresponding LiFePO4/C material, contributing to its better physical and electrochemical properties. This work provides a guidance for the direct regeneration of FePO4Â·2H2O from excessive acidic leachate and has potential industrial applications.</t>
  </si>
  <si>
    <t>pyrolysis-based process</t>
  </si>
  <si>
    <t>pyrolysis temperature: 450 Â°C, pyrolysis time: 2 h, pulp density: 15 g/L, pulp particle size: 200â€“400 Î¼m, pulp moisture content: 30%</t>
  </si>
  <si>
    <t>Mild-temperature (&lt;1000 Â°C) carbothermic reduction has been proven as an effective way to recover Li and transition metals by converting lithium transition metal oxides to transition metals/alloys and Li2CO3. However, LiFePO4 cannot be reduced by carbon because of its thermodynamically stable olivine structure. Herein, LiFePO4 is converted to Fe and lithium salts by carbon with the assistance of Na2CO3 that acts as an activating agent to break down the chemical bonds of LiFePO4 and thereby enable the carbothermic reduction. Using Na2CO3 as the activating agent, LiFePO4 was reduced to Fe, NaLi2PO4, and LiNa5(PO4)2 which can be separated by magnetic separation with a Li recovery rate of 99.2%. Using NaOH as the activating agent, LiFePO4 was oxidized to Fe3O4, NaLi2PO4 and LiNa5(PO4)2 at 600 Â°C, and the roasted products can be separated by magnetic separation process with a Li recovery rate of 92.7%. Various sodium salts were tested to screen proper salts for the reduction process, and a 400-g scale roasting-separation process has been demonstrated. Overall, the salt-assisted roasting is a promising way to recycle spent LiFePO4 batteries without using strong mineral acids and shows great potential for the industrial-scale implementation.</t>
  </si>
  <si>
    <t>roasting-leaching-solvent extraction process</t>
  </si>
  <si>
    <t>temperature: 400 Â°C, leaching time: 2 h, solvent extraction time: 2 h, pH: 1.5, H2SO4: 0.25 M, H2O2: 0.1 M, Na2S2O3: 0.1 M</t>
  </si>
  <si>
    <t>In this research study, a novel process of roasting-assisted flotation was developed for the separation of spent vehicle lithium-ion batteries (LIBs) in the presence of micro-nanobubbles (MNBs). For this purpose, roasting technology along with MNBs was applied to overcome the challenge of poor efficiency of electrode active materials flotation. The roasting properties (temperature: 300â€“500 Â°C and time: 1 h) and corresponding surface alterations of the electrode active materials (zeta potential, contact angle, and X-ray photoelectron spectroscopy (XPS)) were analyzed to explore the surface properties of roasting materials in the presence of MNBs. MNB-assisted flotation was employed to effectively separate the cathode active materials (CMs) from anode active materials (AMs). Results showed that the efficiency of electrode materials flotation without the roasting process was low due to the existence of residual organic binders and electrolytes. Scanning electron microscope (SEM) coupled with energy dispersive spectroscopy (EDS), XPS and zeta potential analyses showed that the electrolyte residuals and organic binders were eliminated following roasting at 400 Â°C for 1 h. After roasting, the zeta potential of the CMs and AMs increased from âˆ’55 Â± 2 to âˆ’26 Â± 1 mV and âˆ’46 Â± 1 to âˆ’30 Â± 1 mV, respectively. These improvements indicated that CM surfaces were more hydrophilic, while the AM surfaces were more hydrophobic. In the presence of MNBs, contact angle measurements showed the highest and lowest values of 91 Â± 1Â° and 29 Â± 1Â° for the AMs and CMs, respectively at 400 Â°C. It was found that the flotation performance was improved after the roasting process and in the presence of MNBs and relatively lower reagent consumption (50%) was required to obtain higher recovery. Two-stage flotation processes in the presence of MNBs could further upgrade the grade of CMs from 65 Â± 2% to 93 Â± 3%.</t>
  </si>
  <si>
    <t>roasting-assisted flotation</t>
  </si>
  <si>
    <t>temperature: 300â€“500 Â°C and time: 1 h</t>
  </si>
  <si>
    <t>Nickel-manganese-cobalt (NMC) is a type of cathode material widely used in lithium-ion batteries (LiBs). It performs well on high energy density and thermal stability, but after several charged-discharged cycles, its capacity significantly degrades and becomes waste. Leaching methods with strong inorganic acids are widely used to prevent the release of valuable metals into the environment. Still, these methods must be effectively achieved regarding the low selectivity of specific metals and environmental emissions. This study presents a selective leaching treatment for Ni metals extraction with the organic acid combination of H3PO4â€“H2C2O4 as a leaching agent. The research started with preparation, including discharge, dismantling, calcination steps, leaching, and precipitation. Ni, Mn, and Co leaching efficiency can reach up to 99.90 %, 3.29 %, and 43.65 %, respectively. The leaching experiment shows that a combination system contributes to obtaining excellent selectivity towards Ni metals compared to the others. The optimum conditions for selectively recovering Ni metals were an H3PO4â€“H2C2O4 volume ratio of 8:2 and a liquid-solid ratio of 25 mL/g, leaching at 60 Â°C for 1.5 h. The thermodynamics and kinetics of the leaching reactions were analyzed to determine the feasibility of leaching three metals. Leachate, which is Ni-saturated from cathode powder, was added with Cyanex272 to facilitate the precipitation of Ni3(PO4)2 with a yield of up to 40 %. This study presents a potential "waste-to-wealth" approach to lead the efficient and environmental recycling of spent NMC cathode LIBs.</t>
  </si>
  <si>
    <t>leaching methods with strong inorganic acids</t>
  </si>
  <si>
    <t>60 Â°C for 1.5 h, an H3PO4â€“H2C2O4 volume ratio of 8:2 and a liquid-solid ratio of 25 mL/g</t>
  </si>
  <si>
    <t>In a conventional roasting-sorting process to obtain cathode powders, the phase structure of LiMn2O4 is not dissociated and the valence of manganese is not changed, resulting in low metal recovery efficiency and high reagent cost in the subsequent leaching process. In this context, a novel process is developed to realize the recovery of spent LiMn2O4 lithium-ion batteries (LIBs) via one-step pyrolysis and reductant-free acid leaching. The leaching efficiencies of lithium and manganese are respectively 99.9% and 99.4% under the optimal pyrolysis conditions: a temperature of 500 Â°C, a nitrogen flow rate of 50 mL/min, and a pyrolysis time of 60 min. The analysis of thermogravimetry-infrared spectroscopy indicates volatilization of electrolyte and decomposition of LiPF6 occur in the temperature range of 100â€“180 Â°C. When the temperature rises from 180 to 800 Â°C, high molecular weight polymers (binder and separator) are degraded into pyrolytic gas and oil. LiMn2O4 is deconstructed and reduced to MnO and Li2CO3 under the synergistic effect of pyrolytic gas and anode graphite. The harmful fluorine and phosphorus are absorbed by Ca(OH)2 solution to avoid environmental hazards. The results suggest that the process integrated pyrolysis and aicd leaching is efficient, environmental-friendly, and low-cost for recycling spent LiMn2O4 LIBs.</t>
  </si>
  <si>
    <t>one-step pyrolysis and reductant-free acid leaching</t>
  </si>
  <si>
    <t>500 Â°C, 50 mL/min, 60 min</t>
  </si>
  <si>
    <t>A large amount of hazardous spent lithium-ion batteries (LIBs) is produced every year. Recovery of valuable metals from spent LIBs is significant to achieve environmental protection and alleviate resource shortages. In this study, a green and facile process for recovery of valuable metals from spent LIBs by waste copperas was proposed. The effects of heat treatment parameters on recovery efficiency of valuable metals and the redox mechanism were studied systematically through phase transformation behavior and valence transition. At low temperature (â‰¤460 Â°C), copperas reacted with lithium on the outer layer of LIBs preferentially, but the reduction of transition metals was limited. As the temperature rose to 460â€“700 Â°C, the extraction efficiency of valuable metals was greatly enhanced due to the generation of SO2, and the gasâ€“solid reaction proceeded much fast than the solidâ€“solid reaction. In the final stage (â‰¥700 Â°C), the main reactions were the thermal decomposition of soluble sulfates and the combination of decomposed oxides with Fe2O3 to form insoluble spinel. Under the optimum roasting conditions, i.e., at a copperas/LIBs mass ratio of 4.5, and a roasting temperature of 650 Â°C and roasting time of 120 min, the leaching efficiencies of Li, Ni, Co and Mn were 99.94%, 99.2%, 99.5% and 99.65%, respectively. The results showed that valuable metals can be selectively and efficiently extracted from the complex cathode materials by water leaching. This study used waste copperas as an aid to recover metals and provided an alternative technical route for green recycling of spent LIBs.</t>
  </si>
  <si>
    <t>roasting</t>
  </si>
  <si>
    <t>4.5, 650 Â°C, 120 min</t>
  </si>
  <si>
    <t>Recycling of valuable metals from spent lithium ion batteries (LIBs) is of great significance considering the conservation of metal resources and the alleviation of potential hazardous effects on environment. Thus, the present work focuses on enhancing the efficiency of leaching process for the recovery of cobalt and lithium from the cathode active materials of spent LIBs. In this study, benzenesulfonic acid (C6H5SO3H) with a reducing agent hydrogen peroxide (H2O2) was innovatively used as leaching reagents, and the operating variables were optimized to obtain higher leaching efficiencies. Results show the optimized leaching recovery of 99.58% Li and 96.53% Co was obtained under the conditions of 0.75â€¯M benzenesulfonic acid, 3â€¯vol% H2O2, a solid to liquid (S/L) ratio of 15â€¯g/L, 500â€¯rpm stirring speed, and 80â€¯min leaching time at 90â€¯Â°C. Moreover, a new kinetic model was introduced to describe the leaching kinetics of LiCoO2 from the cathode material. The apparent activation energies Ea for leaching of lithium and cobalt are 41.06 and 35.21â€¯kJ/mol, respectively, indicating that the surface chemical reaction is the rate-controlling step during this leaching process. Further, the proposed recovery mechanism for spent cathode material was raised by analyzing the experimental results and characterizing the morphological and chemical state (i.e. SEM-EDS, XPS and XRD) of raw material and leaching residues. In comparison with the previous leaching process, this research was found to be efficient, low energy consumption, and environmental friendly.</t>
  </si>
  <si>
    <t>500 Â°C, 1000 Â°C, 3000 Â°C, 4000 Â°C, 6000 Â°C</t>
  </si>
  <si>
    <t>The vast amount of Lithium-ion batteries (LIBs) reaching their end-of-life calls for effective recycling processes, given the low recycling efficiency in the industry. This paper proposes an innovative sequential carbothermic reduction-selective hydrochlorination process to attain metallization of Ni-Co alloy, selective chlorination of Li, Mn, and Cu, and the formation of Al2O3 to address some of the recycling challenges. The proposed process paves the way for short-range effective separation of the high-value metals in the LIB black mass based on magnetism and water solubility differences. After hydrochlorination at 1000 Â°C for 30 min with the material bed measuring 9 mm in thickness, Li and Mn water recovery reached 97.28% and 98.13%, respectively. The Ni and Co recoveries into the magnetic fraction reached 93.03% and 91.37%, respectively. Up to 95.28% Al, including graphite, reported to the non-magnetic fraction. Prolonged hydrochlorination time increased the chlorination degree despite negatively affecting the Ni-Co alloy recovering efficiency. Conversely, an increase in the thickness of the material bed had a reverse effect. Step-wise precipitation of the water-soluble product produced high-purity Li2CO3 (â‰¥99.5%) and Mn3O4. Compellingly, graphite with morphology and characteristic diffraction peaks and Raman bands similar to commercial graphite was regenerated by NaOH dissolution of the non-magnetic fraction. These findings demonstrate that a black mass with a complex composition (Li, Ni, Mn, Co, and Al) could be comprehensively recycled using synergetic carbothermic reduction and hydrochlorination. Besides the high recovery rates, the proposed process minimizes recycling process steps and chemical usage, which is of utmost industrial significance.</t>
  </si>
  <si>
    <t>Carbothermic reduction-selective hydrochlorination process</t>
  </si>
  <si>
    <t>1000 Â°C for 30 min</t>
  </si>
  <si>
    <t>For sustainable production, there is an urgent need to minimize the adverse environmental impacts of swine farming, which is a major contributor of the pollutants p-cresol and tylosin. Novel reactive composite alginate beads (CAB-MOACs) were fabricated by combining alginate with activated carbon (AC) and MnO2 recovered from spent battery waste and used for efficient removal of p-cresol and tylosin from water. Batch experiments were carried out under varying pH (3â€“11), temperature (15â€“50 Â°C), and agitation speed (50â€“200 rpm) to understand their effects on removal efficiency. The CAB-MOACs had better removal efficiency for p-cresol and tylosin than alginate beads alone or beads containing only AC or MnO2. Adsorption to CAB-MOACs followed pseudo-second-order kinetics (R2â‰¥0.98) and Langmuir isotherm models (R2â‰¥0.95). CAB-MOACs showed higher removal efficiency (âˆ¼99.9% after 10 h) compared to beads containing only immobilized MnO2 (60â€“70%) or AC (94â€“96%). Regeneration and reuse performance of the CAB-MOACs was excellent through five cycles, although slightly better for p-cresol than tylosin. With low-cost manufacturing and beneficial utilization of hazardous waste such as spent batteries, the newly developed composite beads show potential as an effective adsorbent for treating wastewater effluent containing emerging contaminants like p-cresol and tylosin. Future studies may focus on product refinement and large-scale testing on actual wastewaters.</t>
  </si>
  <si>
    <t>solvent extraction, chemical leaching, microwave-assisted leaching, solvent extraction, solvent extraction, chemical leaching, solvent extraction, chemical leaching, microwave-assisted leaching</t>
  </si>
  <si>
    <t>H2SO4/H2O molar ratio of 1:2, pH of 2.5, and temperature of 80 Â°C</t>
  </si>
  <si>
    <t>The high cost of primary materials and their limited resources, as well as the ever-increasing amount of waste, has magnified the need for recycling and resource recovery from lithium ion batteries (LIB). This need will only be exasperated in the future as personal electronic equipment and electric vehicles (EV) become more widespread. In this study, a simple process for the separation of the cathode materials from waste Apple iPhone 6 lithium batteries is proposed, consisting of thermal treatment followed by ultrasonication. The main advantages of the process are its simplicity and complete independence from all chemicals. Heating the cathode material to 550Â°C gradually increases the removal efficiency; however, further increase in temperature results in a sharp decline of removal due to changes in the Al foil structure. With limited aeration inside the muffle furnace the removal barely exceeded 60%, whereas under suitable aeration, removal efficiencies exceeding 90% were obtained. Ultrasonication aids the release of cathode powder by creating convective flow as well as intense cavitation. As ultrasonication time and power increase, so does the removal efficiency. However, by increasing the power from 50 W to 100 W, the cathode powder separation efficiency decreases. This is because the numerous cavitation bubbles create a barrier for the transmission of acoustic energy to other parts of the tank, meaning the physical vibration of the transducer is greater than the fluid's ability to stay in contact. The final obtained cathodic powder under optimum conditions (heating for 15 min at 550Â°C, followed by ultrasonic treatment at 45Â°C and 50 Watts for 1 min) was 45.5% Co, 4.9% Al, 13.7% Cu, 3.6% Li, and 13.7% Ni.</t>
  </si>
  <si>
    <t>Thermal treatment followed by ultrasonication</t>
  </si>
  <si>
    <t>550Â°C, 15 min, 45Â°C, 50 Watts</t>
  </si>
  <si>
    <t>With the vigorous development of the new energy industry, the use of lithium-ion batteries (LIBs) is growing exponentially, and the recycling of spent LIBs has gradually become a research hotspot. Currently, recycling both cathode and anode materials of LIBs is important to environmental protection and resource recycling. This research reportsa method ofefficient purification and high-quality regeneration of graphite from spent LIBs by surfactant-assisted methanesulfonic acid (MSA). Under the optimal conditions (0.006 mol/L sodium dodecyl sulfonate, 0.25 mol/L MSA, 10 vol% hydrogen peroxide, liquidâ€“solid ratio of 30:1 mL/g, 60 Â°C, 1.5 h), the purity of the regenerated graphite was 99.7 %, and the recovery efficiency was 98.0 %. The regenerated graphite showed the characteristics of small interplanar spacing, high degree of graphitization, a small number of surface defects, and excellent pore structure, which was closer to commercial graphite. Furthermore, the regenerated graphite electrode exhibited superior rate performance and cycling stability with a high specific capacity of 397.03 mAh/g after 50 cycles at 0.1C and a chargeâ€“discharge efficiency of 99.33 %. The recovery of anode graphite beneficial for resource utilization, environmental protection, and cost control throughout the entire production chain.</t>
  </si>
  <si>
    <t>surfactant-assisted methanesulfonic acid (MSA)</t>
  </si>
  <si>
    <t>0.006 mol/L sodium dodecyl sulfonate, 0.25 mol/L MSA, 10 vol% hydrogen peroxide, liquidâ€“solid ratio of 30:1 mL/g, 60 Â°C, 1.5 h</t>
  </si>
  <si>
    <t>Due to the mounting pressure to mitigate environmental pollution and guarantee the sustainability of the battery metals, the recycling of spent lithium-ion batteries (LIBs) has become a crucial issue in recent years. Numerous studies have focused on utilizing high temperatures or strong acid/alkali to reduce the spent active cathode material to a low valence state, which exacerbates recycling and post-treatment costs. Herein, a low-temperature roasting process followed by a water leaching strategy is developed to recycle and regenerate LiCoO2 cathode material from spent LiCoO2 batteries. The spent LiCoO2 is roasted with glucose (C6H12O6) as a reagent to attain reduction of the cathode material into water-soluble Li salt (Li2O and Li2CO3) and water-insoluble (Co and CoO). The proposed method utilizes moderate roasting temperature and water as the only leaching reagent, which effectively reduces energy and chemical consumption. Li and Co recovery rates are 97 % and 99 %, respectively, under the optimal conditions of 1 h roasting at 550 Â°C followed by 30 min water leaching using a solidâ€“liquid ratio of 50 g/L. The recovered Li-rich solution and Co-rich residue can be easily converted to Li2CO3 and Co3O4, respectively, which are the precursors for regenerating the LiCoO2 cathode material. The regenerated LiCoO2 exhibits superior cycling stability with 87 % capacity retention after 800 cycles at 4.4 V. This developed closed-loop recycling process has lower recycling costs, is eco-friendly and efficient, and thus could potentially promote the sustainable long-run development of the LIBs industry.</t>
  </si>
  <si>
    <t>low-temperature roasting process</t>
  </si>
  <si>
    <t>550 Â°C, 30 min, solidâ€“liquid ratio of 50 g/L</t>
  </si>
  <si>
    <t>Rechargeable lithium-ion batteries (LIBs) have been widely used in consumer electronics and electric vehicles. In terms of environmental restrictions and circular economy, proper treatment of spent LIBs is of great significance for achieving sustainable development. In this study, organic p-toluene sulfonic acid (PTSA) was employed to recycle valuable Li and Co elements from the spent LIBs for production of battery raw materials (e.g. Li2CO3 and Co3O4). Operation parameters such as PTSA concentration, hydrogen peroxide (H2O2) concentration, solid-to-liquid ratio, leaching temperature and leaching time, were systematically investigated. Under the optimal conditions (0.9 vol% H2O2, 1.5 mol Lâˆ’1 PTSA, 30 g Lâˆ’1 solid-to-liquid ratio, 80 Â°C, and 60 min), the leaching efficiencies of commercial LiCoO2 could reach âˆ¼100% and 99% for Li and Co, respectively, while the corresponding values were about 95% and 93% for the spent LiCoO2. In addition, the selective precipitation of Co-rich compounds in cooled leachate allowed an effective separation of Co from the mixture. The high recovery yield of Co3O4 and Li2CO3 demonstrated the great potential of the PTSA-assisted leaching strategy in hydrometallurgical recycling of the spent LIBs for practical applications. Overall, this proposed recovery process is simple, efficient, and environmentally friendly and is of vital importance for rational treatment of spent LIBs.</t>
  </si>
  <si>
    <t>PTSA-assisted leaching</t>
  </si>
  <si>
    <t>organic p-toluene sulfonic acid (PTSA), hydrogen peroxide (H2O2), solid-to-liquid ratio, 80 Â°C, 60 min</t>
  </si>
  <si>
    <t>Hydrometallurgical route normally has lower energy consumption and less carbon dioxide emission than high-temperature smelting route. However, efficient removal of impurities is a common challenge for hydrometallurgical process. A facile recovery route of spent lead-acid battery pastes, including efficient desulfurization and pH-controlled acid leaching, is proposed. Effects of two typical desulfurizers (NaOH and Na2CO3) on desulfurization efficiency and removals of major impurities (Ba and Fe elements) were comparatively investigated for the first time. NaOH was more effective than Na2CO3 with a higher desulfurization efficiency of 99.3â€¯wt% in 10â€¯min. Approximately 26.2â€¯wt% of BaSO4 in the raw spent lead paste was converted into BaCO3 in the Na2CO3 desulfurization system, causing more Ba element entered into the acid leaching solution. The significant decrease of pH in the acid leaching solution caused a high concentration of Fe element impurity, which was efficiently removed by further pH adjustment. The optimal conditions were determined to be: a NaOH/PbSO4 molar ratio of 2.0 in the desulfurization step, a HNO3/Pb molar ratio of 2.2 in the acid leaching step, and followed by adjusting the pH of the acid leaching solution to about 3.48. Up to 98.4â€¯wt% of the Pb was recovered, while 99.8â€¯wt% of Ba and 99.9â€¯wt% of Fe element impurities were removed. The obtained low-impurity lead nitrate solution was further converted into high-purity PbCO3 and Î±-PbO products, providing a viable alternative for the recovery of the spent lead pastes.</t>
  </si>
  <si>
    <t>leaching, pre-treatment, and electro-deposition</t>
  </si>
  <si>
    <t>3.0 M of H2SO4, pH 2.0, and 100 Â°C</t>
  </si>
  <si>
    <t>Spent lithium-ion batteries can be recycled to effectively re-utilize them. This can be conducive to secondary resource utilization as well as environmental protection. Here, it is suggested to roast the spent cathode materials with sodium sulfite to extract lithium more effectively. Under the ideal circumstances of a roasting temperature of 750 Â°C, the molar ratio of Na2SO3 to spent cathode material of 3.0, and a roasting period of 2 h, the leaching efficiency of Li reaches 94.06%. During the sodium sulfite roasting process, the spent LiNi0.6Co0.2Mn0.2O2 materials were transformed into LiNa(SO4), LiMnO2, NiO, LiMn2O4, Co9S8, and Ni, Co, and Mn. The LiNi0.6Co0.2Mn0.2O2 materials that were produced using the recovered Li2CO3 exhibit good electrochemical performance. The closed-loop process based on Sodium sulfite roasting is expected to be applied in the recycling industry of spent lithium-ion batteries.</t>
  </si>
  <si>
    <t>Sodium sulfite roasting</t>
  </si>
  <si>
    <t>750 Â°C, molar ratio of Na2SO3 to spent cathode material of 3.0, roasting period of 2 h</t>
  </si>
  <si>
    <t>A large amount of organophosphorus-containing wastewater is produced in spent lithium-ion battery disposal. Forward osmosis (FO) offers unique advantages in purifying this kind of wastewater if suitable draw solutes â€“ the core of FO technology, are available. Herein we synthesize several pH-sensitive zinc complexes, namely ZnATMP-iNa (i = 0, 1, 2, 3, 4), from ZnSO4 and amino tris(methylene phosphonic acid) (ATMP) obtained from scale inhibitor wastes for organophosphorus-containing wastewater remediation. Among these ZnATMP-iNa, ZnATMP-3Na best meets the standards of an ideal draw solute. This makes ZnATMP-3Na outperform other reported draw solutes. 0.6 M ZnATMP-3Na produces a water flux of 12.7 LMH, 136 % higher than that of NaCl and a solute loss of 0.015 g/L, lower than that of NH4HCO3 (0.83 g/L). In organophosphorus-containing wastewater treatment, ZnATMP-3Na has higher water recovery efficiency (8.3 LMH) and sustainability than NaCl and NH4HCO3, and is sufficient to handle large quantities of wastewater. Remarkably, the pH-responsive property allows ZnATMP-3Na to be readily recovered through pH-control and reused in FO. The ionic property, expanded cage-like structure and easy-recycling make ZnATMP-3Na achieve sustainable FO separation and superior to other draw solutes. This study provides inspiration for draw solute design from wastes and extends FO application to organophosphorus-containing wastewater remediation.</t>
  </si>
  <si>
    <t>Leaching-solvent extraction process</t>
  </si>
  <si>
    <t>HCl 3M, 150Â°C, 30min</t>
  </si>
  <si>
    <t>Nowadays LiFePO4 cathode develops rapidly for its advantages of long life span, low cost and non-toxicity, especially in electrical vehicle markets. Because of its stable olivine structure, LiFePO4 is difficult to be recycled by the conventional hydrometallurgical processes as for LiCoO2 or LiNixCoyMnzO2. Pyrometallurgical processes consume much energy and release toxic gases. Herein, an effective room-temperature process based on the mechanochemical treatment is proposed to extract metals from LiFePO4. Spent LiFePO4 is co-grinded with low-cost citric acid agent in a ball mill. After grinding, the mixture is dissolved in deionized water and filtrated. With addition of H2O2, the extraction efficiency of Li reaches as high as 99.35%. Conversely, Fe is hardly extracted with a low extraction efficiency of only 3.86%, indicating a selective recovery of valuable Li element. In addition, when H2O is used instead of H2O2, the mechanochemical reaction changes and the extraction efficiencies of Li and Fe at optimal conditions reach 97.82% and 95.62%, respectively. The Fe impurity is removed as Fe(OH)3 precipitation by adding NaOH, and Li is recycled as Li2CO3 after reaction with saturated Na2CO3 at 95â€¯Â°C. This simple and easily-operated process has little negative impact on the environment and has great potential in industrial applications.</t>
  </si>
  <si>
    <t>leaching and precipitation</t>
  </si>
  <si>
    <t>pH=1.5, temperature=60 Â°C, H2O2=20 g/L, Na2CO3=20 g/L</t>
  </si>
  <si>
    <t>Efficient and clean extraction lithium (Li) from spent LiFePO4 batteries (LIBs) still remains a challenge. In this paper, a green deep eutectic solvent (DES) based on ethylene glycol (EG) and choline chloride (CC), combined with ozone (O3) from air source, realized highly selective leaching Li from LiFePO4 in situ for the first time. The influence of experimental parameters on Li and Fe leaching efficiencies (Î· Li, Î· Fe) were studied by orthogonal and single-factor tests, and Î· Li â‰¥ 92.2% while Î· Fe â‰¤ 1.6% were obtained under the optimal conditions (6 h, 20 g/L, 8EG:1CC, 40 Â°C). The impurity Fe in the filtrate was completely precipitated as amorphous FePO4Â·3H2O after heating (150 Â°C, 0.5 h), achieving a pure Li-solution. The leaching mechanism elucidated that the synergistic effect (acidification, replacement and oxidation reaction) between the DES and O3 determined the phase transition of Li and Fe, promoting the efficient selective extraction of Li and in-situ separation of Fe (FePO4). The average Î· Li and Î· Fe were separately 85.4% and 2.0% after ten cycles of the 8EG:1CC, indicative of itsâ€™ excellent reusability. Meanwhile, LiCl was recovered from the filtrate. This process avoided the use of strong acid/alkali and discharge of waste water, providing fresh perspectives on the green recovery of spent LiFePO4 batteries.</t>
  </si>
  <si>
    <t>hydrometallurgical leaching</t>
  </si>
  <si>
    <t>pH 2.0, 60 Â°C, 100 g/L H2SO4, 100 g/L H2O2, 60 min</t>
  </si>
  <si>
    <t>This paper presents a dry grinding and carbonated ultrasound-assisted water leaching (CUAWL) process for recycling the black mass of spent lithium-ion batteries constituting anode material (graphite) and different cathode material combinations (LiCoO2, LiMn2O4, and LiNiO2). The inspiration of the method is to enhance selective Li2CO3 recovery and reduce energy requirements for evaporative crystallization while achieving maximum recovery of all the high-value metals. The influence of several factors, including roasting temperature, roasting time, grinding time, water leaching time, water leaching temperature, sonication, and CO2 flow rate, on the leaching efficiency of metals are investigated. The SEM-EDS and XRD results depict that the mixture of anode and cathode material after reduction roasting under optimum conditions of 600 Â°C for 30 min was primarily transformed into Li2CO3, Ni, CoO, Co, and MnO. However, the selective recovery of Li with water leaching was low, and dry grinding followed by CUAWL was adopted to enhance the recovery rate. The optimized experimental results achieved improved results for selective recovery of Li of up to 92.25% for the mixture of multiple cathode materials (LiCoO2, LiMn2O4, and LiNiO2). The recovered leach solution (LiHCO3) is subjected to evaporative crystallization to attain high-purity Li2CO3 (â‰¥99.2%). Subsequently, over 99% of the high-value metals Ni, Mn, and Co could be leached out using 4 M H2SO4 without the addition of a reductant.</t>
  </si>
  <si>
    <t>roasting, water leaching, dry grinding and carbonated ultrasound-assisted water leaching (CUAWL)</t>
  </si>
  <si>
    <t>600 Â°C for 30 min, 30 min, 120 Â°C, 30 min, 4 M H2SO4</t>
  </si>
  <si>
    <t>Recycling of valuable secondary source of materials from spent batteries brings great opportunity for recyclers at end-of-life but a challenging issue. Peroxymonosulfate (PMS)-based advanced oxidation has been considered an efficient approach to eliminate refractory antibiotic in wastewater. In this study, a cathode material (CM) recovered from spent lithium-ion batteries (LIBs) was explored to serve as a direct catalyst to activate peroxymonosulfate for the first time. The CM catalyst included 94% LiCoO2 and 6% other substances (e.g. Co3O4) via a facile calcination process. The reactions between PMS and CM for levofloxacin hydrochloride (LFX) decomposition were investigated. Removal efficiency of LFX displayed close correlations with system parameters including CM catalyst dosage, PMS dosage, LFX concentration, pH value and inorganic ions. An optimal removal of 94% was obtained at CM-850 = 0.4 g/L and PMS = 0.5 mM within 60 min, and the first order reaction kinetic rate constant was 0.07597 minâˆ’1. Moreover, 32% total organic carbon had been removed after the reaction. In CM catalyst, the varied valence of Co2+/Co3+ underpinned PMS activation, and the SO4 âˆ’ and non-radical 1O2 were of critical significance in LFX degradation. Adjacent methyl in tertiary amine of LFX molecule was the initial cleavage site. Furthermore, the CM catalysts in PMS activation exhibited prominent stability, the degradation efficiency was 80% after four catalytic cycles. Such strategy advances the development of direct recycling of spent batteries for advanced oxidation based on peroxymonosulfate.</t>
  </si>
  <si>
    <t>Peroxymonosulfate (PMS) based advanced oxidation</t>
  </si>
  <si>
    <t>pH value: 2.0â€“4.0, 30 Â°C, 45 min, 1 mL/L of H2O2, 1 mL/L of H2SO4, 0.2 mL/L of methylene blue, 10 mL/L of deionized water</t>
  </si>
  <si>
    <t>Zinc (Zn) recovery rate and the properties of Zn particles obtained by pyrolysis of alkaline and Zn-C battery waste were studied at a reaction temperature of 950Â°C for 60min residence time using various N2(g) flow rate (0.5â€“3.0L/min) without using any additive. The battery black mass was characterized with respect to the properties of waste battery particles, and chemical content. The thermodynamics of the pyrolysis process was studied using the HSC Chemistry 5.11 software. A carbothermic reduction reaction of the washed battery black mass by Milli-Q water takes place at choosen temperature and makes it possible to produce fine Zn particles by a rapid condensation following the evaporation of zinc from the pyrolysis batch. The amount of Zn that can be separated from the black mass slightly increases at higher N2(g) flow rates than 0.5L/min and stabilizes by controlling the gas flow. Zn recovery of 80% was achieved at 950Â°C and 60min residence time using 1.0L/min and higher flow rates by pyrolysis of the washed battery black mass. The pyrolysis residue was shown to be mainly composes of MnO and Mn2O3 with traces of impurities. The particle size of the produced Zn particle decreased from 874nm to 534nm with increasing flow rate and those particles are formed by the aggregation of primary condensed particles with nano-range sizes. The morphology of the zinc particles also changes from hexagonal shape to spherical morphology by increasing gas flow rate.</t>
  </si>
  <si>
    <t>pyrolysis</t>
  </si>
  <si>
    <t>950Â°C, 60min</t>
  </si>
  <si>
    <t>The main aim of this work was to test the ability of an amino acid (i.e. glycine) to leach cobalt from Li ion batteries (LiBs). The process parameters namely temperature, pulp density and concentration of glycine were optimized for maximizing the leaching efficiency of cobalt from the cathodic material. Response surface methodology (RSM) was applied for determining the experimental conditions instead of using the traditional one factor at a time (OFAT) approach in order to ascertain the interaction effects between the different factors. Thus, the optimal leaching value based on RSM and maximum cobalt leaching potential from LiBs was obtained. The optimum values for the parameters were as follows; temperature = 74 Â°C, pulp density = 19.9 g/L and glycine concentration = 0.936 M. Under this optimum condition, the cobalt leaching efficiency was 61.8%, while a maximum leaching of 89.7% was achieved at the following conditions: temperature = 100 Â°C, pulp density = 13.8 g/L and glycine concentration = 1.24 M. Oxalic acid was used for recovering cobalt from the leaching solution by varying the pH and molar ratio of oxalic acid and cobalt ions. Cobalt recovery efficiencies were âˆ¼ 88.0% at pH 7.0 and at oxalic acid to cobalt ion molar ratio of 2.5:1.0.</t>
  </si>
  <si>
    <t>100 Â°C, pulp density = 13.8 g/L and glycine concentration = 1.24 M</t>
  </si>
  <si>
    <t>Separation of Cu impurities from spent lithium-ion batteries (LIBs) before precipitating other valuable metals is critical to improve the quality of final products. Currently, the main process for separating Cu impurity from spent LIBs by extraction and precipitation has the disadvantage of being high cost and complicated process. In this work, the surface characteristics of spent LIBs materials before and after thermal treatment are explored, and the effects of the concentration of ammonium salts, temperature, and pulp density on the leaching of Cu impurity are investigated. The novel process proposed in this work removes Cu impurities from spent LIBs materials using a solution of (NH4)2CO3 at low concentration. The results suggest that organics on the spent LIBs surface can be effectively removed by heating at a temperature of 505 Â°C to avoid the influence of organics on the removal of Cu impurities. Furthermore, the results of the leaching experiment demonstrate that (NH4)2CO3 displays an excellent leaching effect on Cu compared to NH4Cl, (NH4)2SO4, and NH4HCO3. The leaching efficiency of Cu at the concentration of 0.25 mol/L (NH4)2CO3, temperature 80 Â°C and leaching time of 120 min reaches 99.1%. On the contrary, the leaching efficiencies of Ni, Co, and Mn are &lt;4% on average. The thermodynamic analysis proves the potential for removing Cu impurities from spent LIBs materials using a solution of (NH4)2CO3 at low concentration. The process lays the foundation for the subsequent hydrometallurgical process to recover other metals.</t>
  </si>
  <si>
    <t>pulp density of 100 g/L, temperature of 80 Â°C, leaching time of 120 min</t>
  </si>
  <si>
    <t>Recycling waste Niâ€“Cd batteries has received much attention recently because of the serious environmental pollution they cause and to avoid the dissipation of valuable metals. Despite significant research, it is still difficult to efficiently recycle valuable and hazardous metals from waste Niâ€“Cd batteries in an economical and environmentally friendly manner. This study employed a novel process utilizing ultrasound-assisted leaching to recover Ni, Cd, and Co from waste nickel-cadmium (Niâ€“Cd) batteries. Organic DL-malic acid served as the leaching agent and H2O2 was employed as an oxidizing agent. The effects of various factors on the recovery efficiency of Ni, Cd, and Co, such as leaching temperature, time, DL-malic acid concentration, pulp density, H2O2 concentration, and ultrasound frequency, were also examined. To predict the chemical compounds present before and after the recycling experiments, the solid residues from the metal extraction were analyzed using XRD, XPS, FE-SEM, and EDS element mapping. Concurrently, ICP-OES was utilized to determine the metal content in the leachate. Under optimized conditions of 90 Â°C, 90 min, 2M DL-malic acid, 160 mL/g pulp density, and 20% ultrasound frequency, over 83% of Ni, 94% of Cd, and 98% of Co were effectively leached from the waste Niâ€“Cd battery powder. The leaching kinetics of Ni, Cd, and Co followed the surface chemical reaction control model. The activation energies (Ea) for Ni, Cd, and Co leaching were 21.34, 20.47, and 18.38 kJ/mol, respectively. The findings suggest that ultrasound-assisted leaching is an efficient, cost-effective, environmentally friendly, and sustainable alternative for extracting precious and hazardous metals from waste Niâ€“Cd batteries. Additionally, it reduces industrial chemical usage and enhances waste management sustainability.</t>
  </si>
  <si>
    <t>leaching with ammonium sulfate</t>
  </si>
  <si>
    <t>leaching temperature of 80 Â°C, leaching time of 120 min, ammonium sulfate concentration of 2.5 mol/L, pulp density of 200 g/L, and 50% solid/liquid ratio</t>
  </si>
  <si>
    <t>Around the world the number of scrapped lithium-ion batteries (LIBs), which are rich in valuable elements worthy of recycling, is increasing. In this study, a method using cryolite-based electrolyte to recycle cathode materials from spent lithium nickel-cobalt-manganese oxide (LNCM) batteries is proposed. Firstly, a molten cryolite-based electrolyte is used to decompose the microstructure of spent LIB cathode material, releasing valuable lithium element into the electrolyte, which can be used in aluminum electrolysis industry. As nickel-cobalt-manganese oxides have low solubilities in the cryolite-based electrolyte, they sink to the bottom of the molten electrolyte, which is then cooled down, forming an upper and lower layer. Lithium element can be quickly and conveniently separated from nickel-cobalt-manganese oxides, which are enriched in the lower layer of the electrolyte. Then, a hydrochloric acid solution is used to leach nickel-cobalt-manganese components from the lower layer of the cryolite-based electrolyte. The effects of acid concentration, liquid-solid ratio, and temperature on the leaching process are investigated through single factor experiments. The highest leaching rates of nickel, cobalt, and manganese elements reach 99.47%, 98.94%, and 98.27%, respectively. By using NaOH + NH3Â·H2O to adjust the pH of the leaching solution, coprecipitation of nickel, cobalt, and manganese elements occur, producing a hydroxide precursor and resulting in recovery rates of over 99%. The recycled hydroxide precursor and new lithium source are then roasted to regenerate an LNCM811 cathode material, which has a layered microstructure and is assembled into a battery. Test results show that the battery has a discharge capacity of 200.8 mAhÂ·g-1 initially and 170.4 mAhÂ·g-1 after 100 cycles.</t>
  </si>
  <si>
    <t>leaching and precipitation process</t>
  </si>
  <si>
    <t>acid concentration: 0.2 molÂ·Lâˆ’1, liquid-solid ratio: 10 gÂ·Lâˆ’1, temperature: 90 Â°C</t>
  </si>
  <si>
    <t>The manganese production industry produces a large amount of sulfide purification sludge (SPS) every year, representing a hazardous solid waste but also a valuable secondary resource for Ni, Co, and Mn. In this paper, the recovery of Ni, Co, and Mn from the SPS was achieved by (i) leaching with a solution of hydrogen peroxide, (ii) selectively extracting nickel, cobalt and manganese, (iii) solvent extraction for zinc removal, and finally obtained the battery-grade Ni-Co-Mn sulfate solution. During the hydrogen peroxide solution leaching stage, the leaching efficiency of Co, Mn, and Ni reached 98.5%, 98.6%, and 95.6%, respectively. A synergistic extraction system (SES) consisting of decyl 4-picolinate and dinonylnaphthalene sulfonic acid was used to selectively extract Ni, Co, and part of Mn, and the extraction of Ni and Co was &gt;99.8% and 95.5%, respectively. The loaded organic was subjected to four-stage countercurrent scrubbing using a 5 g/L H2SO4 solution, resulting in nearly 100% removal of Ca and Mg. After that, 150 g/L H2SO4 was used to strip Ni, Co, and Mn from the loaded organic to obtain a crude Ni-Co-Mn sulfate solution. Finally, D2EHPA was utilized for the extraction of impurity Zn from the stripping solution to obtain a battery-grade Ni-Co-Mn sulfate solution with &lt;5 Ã— 10âˆ’4 g/L of Zn. Compared to traditional technology, the novel process not only enables the recovery of valuable Ni, Co, and Mn in SPS but also facilitates their direct preparation into battery-grade nickelâ€‘cobaltâ€‘manganese sulfate solution, which has the advantages of a short process and high added value.</t>
  </si>
  <si>
    <t>pyrolysis process</t>
  </si>
  <si>
    <t>temperature of 700 Â°C, pyrolysis time of 2 h, volatile matter content of 10.46 %, solid residue content of 34.24 %, acid leach solution pH of 1.2, leaching efficiency of 99.95 %, recovered Li and Co, and Cu, and Mn</t>
  </si>
  <si>
    <t>Lithium cobalt oxide (LiCoO2) is the most widely used cathode materials for smart phones and laptop batteries. With the rapid development of portable electronics, more than 100,000 tons of spent lithium-ion batteries (LIBs) are produced every year. Conventional battery recycling processes including pyrometallurgical and hydrometallurgical processes mainly aim at extracting valuable metallic components from spent LIB cathodes, which requires high temperature reduction and/or acid/alkali chemicals to destroy covalent bond in cathodes and convert them into atoms for further extraction. The former leads to high energy consumption and the latter produces a lot of wastewater, which not only increases cost, but also damages our environment. Moreover, traditional recycling starts from spent battery cathodes and ends up with lithium/cobalt salts, which is unsustainable. Herein, a different recycling strategy to directly convert degraded LiCoO2 into high-voltage LiCoO2 cathode materials was proposed, featuring a closed-loop and green procedure. The directly-converted LiCoO2 from spent cathodes exhibits excellent cyclability at 4.5 V with a high capacity retention of 97.4% after 100 cycles, even superior than pristine LiCoO2. The recovery efficiencies of lithium and cobalt reach 91.3% and 93.5%, respectively, and the energy consumption could be greatly reduced since the roasting temperature was dropped below 400 Â°C with the assistance of ammonium sulfate. Due to the utilization of low-cost reagents and water as the leaching agent, the potential benefit of the recovery process was estimated to reach 6.94 $/kg cell.</t>
  </si>
  <si>
    <t>hydrometallurgical process</t>
  </si>
  <si>
    <t>roasting temperature was dropped below 400 Â°C</t>
  </si>
  <si>
    <t>The use of clean and environmentally friendly renewable energy as well as the minimization of waste disposal are fundamental aspects to be considered nowadays in a circular economy approach. In this way, the development of efficient systems for sulfur removal in biomass and waste gasification is of key relevance and the use of recycled materials will provide an opportunity to combine the reduction of wasteâ€˜s production and the application of circular economy principles. Sorbents from waste powder of recycled batteries have been prepared at laboratory scale. Subsequently, their potential application to syngas cleaning is evaluated specifically for H2S removal. Lab-scale tests at 400Â°C, 10 bar and space velocity of 3500 hâˆ’1 were carried out using first a simplified gas mixture of 0.9% H2S in N2 and then a more complex one consisting of 20% H2, 40% CO and 0.45% H2S/N2 to investigate the effect of reducing components, CO and H2 co-existing with H2S in any syngas. Sorbent utilization values as high as 80% (w/w, %) were obtained when tested under realistic syngas composition. XRF, XRD, XPS, TEM and textural characterization results of fresh and sulfided samples showed that those materials with higher Mn contents showed higher H2S removal capacity although the Mn/Zn ratio demonstrated to play a crucial role in their selectivity to form sulfides. Additionally, plausible mechanisms for H2S removal are discussed where the influence of composition, structure and morphology of the recovered binary metal oxides on sulfur removal efficiency is analysed.</t>
  </si>
  <si>
    <t>pyrolysis temperature of 500 Â°C, pyrolysis time of 120 min, volatile matter content of 30.48%, and fixed carbon content of 48.33%</t>
  </si>
  <si>
    <t>Recently, recycling lithium-ion batteries (LIBs) waste and the efficient recovery of valuable metals has become crucial for the circular economy. Deep eutectic solvents (DESs) have shown immense potential for metal extraction from end-of-life (EoL) LIBs. However, a complicated subsequent separation process is required due to the non-selectivity of the DES components for metal. Herein, we propose a tandem precipitant-free hydrometallurgical process for the selective recovery of Li and other valuable metals (Ni, Co, Mn) from EoL LIBs using a green DES. The process parameters, viz., reaction temperature (T), time (t), pulp density (S/L), and molar ratio (MR) of ethylene glycol to tartaric acid, were optimized via the statistical optimization technique of response surface methodology. The results revealed maximum extraction efficiencies of 99.2 Â± 0.5%, 96.1 Â± 1.4%, 95.2 Â± 1.2%, and 97.8 Â± 1.5% for Li, Ni, Co, and Mn, respectively, under the optimized process conditions of T = 118 Â°C, t = 17 min, S/L = 42 g/L, and MR = 3:1. The kinetic study showed that interfacial reaction governed the extraction process. A plausible mechanism depicting the role of DES constituents in synergistically facilitating the extraction reaction was elucidated. Moreover, Li and other metals (Ni, Co, and Mn) were selectively separated and recovered with an overall efficiency of âˆ¼99%. The reusability of the recovered metal products and the DES were also assessed for a closed-loop recycling process. At the outset, the proposed process paves the way for a greener alternative for recycling valuable metals from EoL LIBs rather than conventional acid-based leaching processes.</t>
  </si>
  <si>
    <t>118 Â°C, 17 min, 42 g/L, 3:1</t>
  </si>
  <si>
    <t>The present work is focused on the leaching and separation of Co and Mn from electrode material of spent lithium-ion batteries. The influences of different process parameters like HCl concentration, time, and temperature on the leaching of Co and Mn are studied. Higher than 99% leaching efficiencies of Co and Mn were obtained in 90 min using 1.75 M HCl at 50 Â°C. In the subsequent precipitation study, Mn was removed selectively from the leach solution by using sodium hypochlorite solution (1.5 times stoichiometric requirement) at a pH of 1.5 in 30 min. X-ray diffraction analysis of precipitated manganese indicate the presence of mixtures of manganese oxides (MnO2, Mn3O4 and Na0.55Mn2O4.1.5H2O). Cobalt in the Mn free solution was precipitated by using sodium carbonate solution after removing the traces amount of Al and Cu. Overall recovery of Mn and Co is 95% and 90%, respectively in pilot scale. The flow sheet proposed for the leaching and separation of Co and Mn is of a simple and efficient technique for the recycling industries.</t>
  </si>
  <si>
    <t>HCl concentration: 1.75 M, time: 90 min, temperature: 50 Â°C</t>
  </si>
  <si>
    <t>The hydrometallurgical extraction of metals from spent lithium-ion batteries (LIBs) was investigated. LIBs were first dismantled and a fraction rich in the active material was obtained by physical separation, containing 95% of the initial electrode, 2% of the initial steel and 22% of plastic materials. Several reducers were tested to improve metals dissolution in the leaching step using sulphuric acid. Sodium metabisulphite led to the best results and was studied in more detail. The best concentration of Na2S2O5 was 0.1â€¯M. The metals dissolution increased with acid concentration, however, concentrations higher than 1.25â€¯M are unnecessary. Best results were reached using a stirring speed of 400â€¯minâˆ’1. The metals leaching efficiency from the active material (Li, Mn, Ni, Co) increased with the temperature and was above 80% for temperatures higher than 60â€¯Â°C. The dissolution of metals also rose with the increase in the liquid/solid ratio (L/S), however, extractions above 85% can be reached at L/S as lower as 4.5â€¯L/kg, which is favourable for further purification and recovery operations. About 90% of metals extraction can be achieved after only 0.5â€¯h of leaching. Sodium metabisulphite can be an alternative reducer to increase the leaching of Li, Mn, Co, and Ni from spent LIBs.</t>
  </si>
  <si>
    <t>Hydrometallurgical extraction of metals</t>
  </si>
  <si>
    <t>Stirring speed of 400â€¯minâˆ’1, Best concentration of Na2S2O5 was 0.1â€¯M, Temperatures higher than 60â€¯Â°C, L/S as lower as 4.5â€¯L/kg</t>
  </si>
  <si>
    <t>Recycling of Ni, Cd and Co from spent Niâˆ’Cd batteries is significant for preventing nickel and cobalt deficiency and protecting the environment. Although several studies have developed methods for recycling these metals from spent Niâˆ’Cd batteries, the simultaneous leaching (extraction) and recovery of Ni, Cd and Co via an environmentally benign and economical manner is still challenging. Herein, a formic acid-assisted method for leaching and recovering valuable metals from the cathode and anode materials of spent Niâˆ’Cd batteries is proposed. The effects of temperature, time, and liquid/solid ratio on Ni, Cd, and Co leaching were also extensively investigated. The single factor experimental results and statistical analysis revealed that more than 95 % leaching efficiencies of Cd and Co could be achieved from the cathode and anode materials at 80 Â°C and 2.5 h, while a maximum of 81 % Ni leaching was attained in formic acid at 90 Â°C, 4 h and a 30 mL/g liquid/solid ratio. Moreover, the statistical analysis results revealed that the temperature and time had significant effect (Ï &lt; 0.0001) on Ni and Cd leaching. It was difficult to leach metallic Ni present in the cathode material because of its high inertness property; however, a conversion of 99.70 % Ni was achieved at 60 Â°C for 2 h when H2O2 (15 %, v/v) was used as an oxidizing agent. The findings of this study suggest that the formic acid-assisted recycling process could be a sustainable alternative for the efficient leaching and recovery of valuable metals from spent Niâˆ’Cd batteries because it features a reduced highly corrosive acid consumption, mild leaching conditions, and less environmental footprints.</t>
  </si>
  <si>
    <t>temperature of 450 Â°C, during 30 min</t>
  </si>
  <si>
    <t>Recycling spent graphite in spent lithium-ion batteries (LIBs) is crucial for lacking high-quality graphite and environmental protection. Here, an environmentally friendly and economical modified method based on sulfate roasting was proposed to recycle spent graphite via low temperature roasting at 250 Â°C with sodium fluoride as an assistant additive. Recycling leads to graphite with a high purity of 99.55 % and chemical structures for energy storage. Batteries manufactured in regenerated graphite deliver a high initial charge capacity of 333.9 mAh/g with an initial columbic efficiency of 85.71% and excellent capacity retention of 91.2% after 400 cycles. In addition, the waste produced in the method could be well treated, and by-products 177 g of sodium sulfate would be collected per 1 kg spent graphite and NaF, equivalent to 78.95% of the added amount obtained through wastewater and exhaust gas, respectively. The regenerated sodium fluoride will be re-applied to the recovery spent graphite. The loop-closed method shows great promise for the industrial-scale recycling of spent graphite for energy storage applications.</t>
  </si>
  <si>
    <t>Modified method based on sulfate roasting</t>
  </si>
  <si>
    <t>250 Â°C</t>
  </si>
  <si>
    <t>To reduce the various hazards of SMX to aquatic ecosystems, in this study, magnetically separable LaCoO3@Fe3O4 catalysts for the degradation of sulfamethoxazole (SMX) in water by activated peroxymonosulfate (PMS) were successfully prepared by using cobalt oxalate recovered from spent batteries using solâ€“gel, hydrothermal, and high-temperature calcination methods. The main factors influencing the reaction and the effect of coexisting ions on the degradation efficiency of SMX were investigated. The results showed that under optimal conditions ([SMX] = 30 mg, [LaCoO3@Fe3O4] = 10 mg/L, [PMS] = 30 mg/L, pH (initial) = 7.02), the LaCoO3@Fe3O4/PMS system degraded SMX up to 93 % in 15 min. The degradation of SMX in the LaCoO3@Fe3O4/PMS system was shown to be achieved by a combination of radical (SO4â€¢-/â€¢OH/â€¢O2 â€“) and non-radical (1O2) pathways by quenching experiments and electron paramagnetic resonance spectroscopy (EPR) analysis. Then, three possible degradation pathways were proposed using LC-MS, and Ecological Constitutive Relationship (ECOSAR) analysis showed that the toxicity of the intermediate products was all lower than that of SMX, indicating that the system is feasible for SMX degradation. This study provides a new idea for activating PMS for the degradation of antibiotics in water by preparing catalysts using precious metals from recycled batteries.</t>
  </si>
  <si>
    <t>leaching and electrochemical treatment</t>
  </si>
  <si>
    <t>leaching temperature: 100 Â°C, leaching time: 2 h, pulp density: 200 g/L, pulp liquid: 15 mL/g, H2SO4 concentration: 1.0 M, NH3 concentration: 0.5 M, pH: 2.0</t>
  </si>
  <si>
    <t>In this study, a novel process of mechanical crushing combined with a pyrolysis-enhanced flotation was developed to recover LiCoO2 and graphite from spent lithium-ion batteries, which lays the foundation for the subsequent metallurgical process. Pyrolysis technology was used to solve the problem of low flotation efficiency of electrode materials. The pyrolysis characteristics of the electrode materials were carefully analyzed, and based on the results, the effects of pyrolysis treatment on the surface micro-characteristics, surface element chemical states, and mineral phases of electrode materials were fully investigated to explore the pyrolysis flotation enhancement mechanism. Afterwards, flotation methods were utilized to separate LiCoO2 from graphite. Surface micro-characterization analysis showed that the residual organic binders and electrolytes were the main reason that resulted in a low flotation efficiency of electrode materials. The thermogravimetric analysis and pyrolysis products indicated that the organic binders and electrolyte can be removed at a pyrolysis temperature of 500â€¯Â°C. X-ray powder diffractometer analysis demonstrated that the electrode particle mineral phases were not altered at a pyrolysis temperature of less than 550â€¯Â°C. The optimum flotation behavior was presented at a pyrolysis temperature of 550â€¯Â°C with heating rate of 10â€¯Â°C/min and pyrolysis time of 15â€¯min LiCoO2 grade is 94.72% with the recovery of 83.75% in this condition. Two stage pyrolysis-enhanced flotation processes can further upgrade the LiCoO2 grade to 98.00%. This research proposes a novel method to improve the flotation efficiency of electrode materials, and the relevant mechanism is explored, which provides an alternative recycling flowchart of spent lithium-ion batteries.</t>
  </si>
  <si>
    <t>pH value of 1.0, H2SO4 concentration of 1.0 mol/L, oxalic acid concentration of 1.0 mol/L, leaching time of 30 min, leaching temperature of 80 Â°C, solid-liquid ratio of 1:10, volumetric loading of 20 g/L, leaching efficiency of 99.58 %</t>
  </si>
  <si>
    <t>An environmentally benign leaching process for recovering valuable metals from the cathodes of spent lithium-ion batteries was developed. Glucose oxidase produced by Aspergillus niger can oxidize glucose to give the leaching agent gluconic acid. The presence of gluconic acid was proven by mass spectrometry. The cathode material morphology was characterized by X-ray diffractometry and scanning electron microscopy, and the efficiencies with which valuable metals were leached from the Li(NixCoyMnz)O2 material were determined by inductively coupled plasma optical emission spectroscopy. More than 95% of the Co, Li, Mn, and Ni were leached from spent lithium-ion batteries using a solid/liquid ratio of 30 g/L, 1 M gluconic acid leaching solution, a 1 vol% H2O2 reductant solution, a temperature of 70 Â°C, and a reaction time of 80 min. The leaching kinetics were perfectly described by the Avrami equation. The apparent activation energies for leaching of Li, Ni, Co, and Mn were determined as 41.76, 42.84, 43.59, and 45.35 kJ/mol, respectively, indicating that the surface chemical reaction is the rate-controlling step during this leaching process. This mild biocatalysis-aided acid leaching process is a promising method for effectively recovering valuable metals from spent lithium-ion batteries.</t>
  </si>
  <si>
    <t>biocatalysis-aided acid leaching</t>
  </si>
  <si>
    <t>1 M gluconic acid leaching solution, 1 vol% H2O2 reductant solution, a temperature of 70 Â°C, a reaction time of 80 min</t>
  </si>
  <si>
    <t>Owing to resource limitations, environmental pollution concerns, and the increasing global demand for lithium-ion battery raw materials, the recycling of discarded electrode materials from lithium-ion batteries has emerged as a prominent research area. Nevertheless, among various types of discarded lithium battery electrode materials, limited research has been conducted on the recycling of ternary electrode materials (LiNi x Co y Mn1-x-y O2). This study proposes an eco-friendly process for the efficient recovery of valuable metals and carbon from mixed materials of discarded ternary lithium-ion battery electrodes. This study investigated the influence of various roasting using ammonium sulfate and leaching conditions on the conversion and extraction rates of valuable metals. Under the condition of a 3:1 mass ratio of ammonium sulfate to lithium battery electrode mixed material, roasting temperature of 450 Â°C, roasting time of 30 min, liquid-solid ratio of 20:1, leaching time of 20 min, and leaching temperature of 60 Â°C, the recovery rates of various valuable metals including Li, Ni, Co, and Mn reached 99.99%. For the above process, the chemical control reaction prevailed in the initial 10 min of the roasting reaction, succeeded by the dominance of diffusion control reaction in the subsequent 20 min. In the leaching process, the chemical control reaction governed the first 2 min, succeeded by diffusion control reaction for the next 18 min. Analysis of the reaction's macroscopic and microscopic mechanisms reveals that ammonium sulfate roasting of waste ternary lithium-ion batteries constitutes a typical liquid-solid reaction. In the molten state, NH4 + decomposition releases high-energy H+ ions that break the bonds between metals and oxygen. Consequently, metal atoms from the waste battery's crystal structure combine with ammonium sulfate's sulfate groups, forming various metal sulfates. This paper establishes an eco-friendly process for the efficient recovery of valuable metals by employing the ammonium sulfate roasting method to convert valuable metals in discarded electrode mixed materials into water-soluble sulfates.</t>
  </si>
  <si>
    <t>Hydrometallurgical leaching, roasting</t>
  </si>
  <si>
    <t>3:1 mass ratio of ammonium sulfate to lithium battery electrode mixed material, roasting temperature of 450 Â°C, roasting time of 30 min, leaching time of 20 min, leaching temperature of 60 Â°C</t>
  </si>
  <si>
    <t>The increasing volume of spent ternary lithium batteries necessitates the development of an environmentally friendly and efficient recycling process tailored for these batteries. This paper introduces an innovative leaching system that employs oxalic acid and its derivative, Deep Eutectic Solvents (DES), as leaching agents, specifically designed to selectively recover Li and other valuable metals from the cathode materials of discarded ternary lithium batteries, Li(NixCoyMn1-x-y)O2 (NCM). These findings indicate that oxalic acid is capable of selectively leaching Li without the need for reducing agents, whereas DES effectively segregates and leaches other valuable metals. The optimal parameters determined through orthogonal experiments for the initial leaching stage included a solid-to-liquid ratio of 15 g Lâˆ’1, leaching duration of 3 h, temperature of 75 Â°C, and stirring speed of 400 rpm, resulting in a Li leaching rate of 99.95%. In the subsequent step, DES enabled the precipitation of Ni and the leaching of Co and Mn within 2 h at 110 Â°C, achieving recovery rate of 99.88% for Ni, 98.1% for Co, and 90% for Mn, while also significantly optimizing the recovery conditions. This breakthrough may offer an environmentally benign and effective method for the selective recovery of Li and other valuable metals.</t>
  </si>
  <si>
    <t>roasting-leaching process</t>
  </si>
  <si>
    <t>1200 Â°C, 200 Â°C, 15 min, 100 Â°C, 200 rpm</t>
  </si>
  <si>
    <t>Recovery of valuable metals from spent Li-ion batteries has prominent economic and environmental benefits. In this study, a novel approach for recycling valuable metals from spent LiCoO2 batteries via co-pyrolysis with three different carbonaceous materials (waste polyethylene, biomass, and coal)) was proposed and evaluated. The thermodynamic analysis proved that carbonaceous materials (mainly carbon) were theoretically able to facilitate the decomposition process of LiCoO2. The promotion effect on LiCoO2 decomposition was in the following order: coal &gt; biomass &gt; polyethylene, and the decomposition temperature of LiCoO2 could significantly reduce by 400 Â°C via adding coal. The char produced from the carbonaceous materials, rather than the volatiles, played an important role in LiCoO2 decomposition and reduction. The pyrolysis products of LiCoO2 and coal mixture exhibited typical superparamagnetism and hysteresis behaviours, which benefitted the subsequent magnetic separation. The recovery rates of Co and Li were sensitive to the pyrolysis temperature and residence time, respectively. A high proportion of Co was in the form of CoO below 800 Â°C and had not been completely reduced, leading to the relatively lower recovery rates of Co below 800 Â°C. The optimal recovery rates of Co (96.8%) and Li (88.7%) were obtained at the pyrolysis temperature of 800 Â°C and the residence time of 10 min. The final recovery products were Co and Li2CO3 with rather high crystallinities and purities. Therefore, this study provided a novel approach for the efficient recycling of valuable metals from spent Li-ion batteries with high application prospects.</t>
  </si>
  <si>
    <t>pyrolysis, chemical leaching</t>
  </si>
  <si>
    <t>pyrolysis temperature of 800 Â°C and the residence time of 10 min</t>
  </si>
  <si>
    <t>A hydrometallurgical process is developed to recover valuable metals of the lithium nickel cobalt aluminum oxide (NCA) cathodes from spent lithium-ion batteries (LIBs). Effect of parameters such as type of acid (H2SO4, HNO3 and HCl), acid concentration (1â€“4 mol Lâˆ’1), leaching time (3â€“18 h) and leaching temperature (25â€“90 Â°C) with a solid to liquid ratio fixed at 5% (w/v) are investigated to determine the most efficient conditions of dissolution. The preliminary results indicate that HCl provides higher leaching efficiency. In optimum conditions, a complete dissolution is performed for Li, Ni, Co and Al. In the nickel and cobalt recovery process, at first the Co(II) in the leaching liquor is selectively oxidized in Co(III) with NaClO reagent to recover Co2O3, 3H2O by a selective precipitation at pH = 3. Then, the nickel hydroxide is precipitated by a base addition at pH = 11. The recovery efficiency of cobalt and nickel are respectively 100% and 99.99%.</t>
  </si>
  <si>
    <t>Hydrometallurgical process</t>
  </si>
  <si>
    <t>1â€“4 mol Lâˆ’1, 25â€“90 Â°C, a solid to liquid ratio fixed at 5% (w/v)</t>
  </si>
  <si>
    <t>The expansion of technology motivates the increase of global demands for critical minerals. In this context, the exploration of secondary sources of these components is expanding. End-of-life batteries can be seen as potential sources of lithium, cobalt, nickel and manganese for electric vehicles or diverse applications in electronic equipments. This paper provides a comprehensive evaluation of the recovery of metals from waste batteries with diverse chemistry composition. Lithium cobalt oxide (LCO) and lithium nickel cobalt manganese oxide (NMC) batteries were co-treated with polyvinyl chloride (PVC) channels under supercritical water, varying reaction temperature (400â€“600 Â°C) and PVC/Battery composition (0â€“3 m/m) in a tubular continuous reactor. Results show high recovery rates for all metals, with up to 90% percentage recovery of lithium and cobalt in all cases. Temperature and feed composition were identified as determining factors for the recovery of lithium from LCO batteries. In the case of cobalt, temperature was identified as the most important factor that affects its recovery. The selected optimal conditions for cobalt recovery in the solid products of reactions were identified for batteries LCO and NMC: temperature of 600 Â°C and PVC/Battery ratio of 3.0 and temperature of 500 Â°C and PVC/Battery ratio of 1.5, respectively. Environmental impacts, primarily Global Warming Potential (GWP), were minimal, with 4.71Â·10âˆ’5 kg CO2 eq., indicating the benefits of the process as an eco-efficient and promising route for the recycling of valuable metals.</t>
  </si>
  <si>
    <t>leaching, solvent extraction</t>
  </si>
  <si>
    <t>pH 1.0, 30 Â°C, 25 g/L, 100 g/L, 100 min, 200 g/L</t>
  </si>
  <si>
    <t>Great progresses have been made in recovering valuable metals or regenerating materials from spent lithium-ion batteries (LIBs), but how to treat the spent electrolyte and recover its valuable components economically are still a bottleneck. In this study, the volatile organic solvents (dimethyl carbonate (DMC) and diethyl carbonate (DEC)) in spent electrolyte were recycled through vacuum distillation based on thermodynamic analysis and reused for LIBs. The recovery efficiencies of DMC and DEC reach almost 100% and 79.40%, respectively, under the distillation temperature of 130 Â°C for 120 min. The prepared electrolyte by recovered DMC and DEC shows high discharge capacity and good cycle performance (discharge capacity retention is over 99% after 400 cycles at 1C) by Li/graphite battery. Moreover, lithium left in non-volatile components (ethylene carbonate (EC)) was recovered as lithium carbonate (purity is 92.45%) with a recovery efficiency of 86.93%. The proposed process sheds light on the comprehensive recycling of electrolyte from spent LIBs.</t>
  </si>
  <si>
    <t>vacuum distillation</t>
  </si>
  <si>
    <t>130 Â°C for 120 min</t>
  </si>
  <si>
    <t>In this work, cobalt from spent cellular telephone Li-ion batteries was recovered by electrochemical techniques. According to X-ray diffraction results, the composition of the positive electrode is LiCoO2, Co3O4, C, and Al. The largest charge efficiency found was 96.90% at pH 5.40, potential applied of âˆ’1.00V and a charge density of 10.0Â°Ccmâˆ’2. The charge efficiency in the electrochemical recycling of cobalt decreases with the decrease in pH. The energy dispersive X-ray analysis (EDX) measurements of the electrodeposits showed that the surface is constituted of 100% cobalt. Scanning electron microscopy (SEM) showed a three-dimensional nucleus growth. The application of nucleation models to the initial stages of electrodeposit growth shows that at pH 5.40 electrodeposition happens with progressive nucleation. With the decrease in pH to 2.70, nucleation becomes instantaneous.</t>
  </si>
  <si>
    <t>leaching with sulfuric acid</t>
  </si>
  <si>
    <t>pH 2.70, potential applied of âˆ’1.00V, charge density of 10.0Â°Ccmâˆ’2</t>
  </si>
  <si>
    <t>Recycling of lithium-ion batteries (LiBs) has captured remarkable interest due to its potential to mitigate pollution and conserve natural resources and energy. This study is establishing an environment friendly method for metals leaching from LiBs utilizing glycine (NH2CH2COOH) as a leaching agent. Li dissolution is being investigated as a function of time, pulp density, glycine concentration, and temperature. The results are evincing the leaching of Li (around 94%) using 2 M glycine at 75 Â°C temperature, 50 g/L pulp density and 120 min mixing time. Response surface methodology (RSM) techniques are being employed to enhance the standard hydrometallurgical process. The kinetics of Li leaching are well fitted with the â€œchemical reaction-controlled processâ€ equation of the shrinking core model (1 - (1 - x) 1/3 = kt) and the energy of activation is found to be 23.69 kJ/mol. Moreover, the economic evaluation of the leaching process reveals that at optimum conditions, the average profit response for treated metals is 2394.56 USD per tonne of black powder. Therefore, the use of glycine as a green extractant not only augmenting the leaching efficiency but also minimizing the usage of inorganic acids, proffering a better alternative for green recovery of waste LiBs in future.</t>
  </si>
  <si>
    <t>Hydrometallurgical leaching of LiBs</t>
  </si>
  <si>
    <t>2 M glycine, 75 Â°C temperature, 50 g/L pulp density, 120 min mixing time</t>
  </si>
  <si>
    <t>Recycling of valuable metals from spent lithium-ion batteries (LIBs) is of paramount importance for the sustainable development of consumer electronics and electric vehicles. This study comparatively investigated two eco-friendly leaching methods for recovering Li, Ni, Co, and Mn from waste NCM523 (LiNi0.5Co0.2Mn0.3O2) cathode materials in spent LIBs, i.e., chemical leaching by a green organic solvent, levulinic acid (LA) and bioleaching by an enriched microbial consortium. In chemical leaching, mathematical models predicting leaching efficiency from liquid-to-solid ratio (L/S; L/kg), temperature (Â°C), and duration (h) were established and validated. Results revealed that LA of 6.86 M was able to achieve complete leaching of all target metals in the absence of reductants at the optimal conditions (10 L/kg, 90 Â°C, and 48 h) identified by the models. The evaluation of direct one- and two-step and indirect bioleaching indicated that the latter was more feasible for metal extraction from waste NCM523. L/S was found to impact the indirect bioleaching most significantly among the three operating variables. Pretreatment of waste NCM523 by washing with 1 vol% methanesulfonic acid significantly improved indirect bioleaching. The side-by-side comparison of these two leaching approaches on the same cathode active material (CAM) thus provided the technical details for further comparison with respect to cost and environmental impact.</t>
  </si>
  <si>
    <t>10 L/kg, 90 Â°C, 48 h</t>
  </si>
  <si>
    <t>The aim of the paper is to present a promising approach for recycling high value-added metals from the cathode materials of spent LIBs. The synthesis process of NCM cathode material enlightened us to apply reduction roasting to break LiNi x Co y Mn z O2 into simple compounds or metals. Accordingly, the effect of several factors such as temperature, carbon dosage and roasting time is assessed on the leaching efficiency of valuable metals. The roasted products are analyzed by XRD and SEM-EDS, and the results show that the cathode material after reduction roasting is primarily transformed into Li2CO3, Ni, Co and MnO. However, the solubility of Li2CO3 is relatively low, so carbonated water leaching is used to treat the roasted products. Then the filtrate is evaporated for the preparation of pure Li2CO3, and residue is leached to recycle other metals with H2SO4. The results indicate that, after roasted at 650 Â°C for 3 h with 19.9% carbon dosage, 84.7% Li is preferentially recovered via carbonated water leaching, and more than 99% Ni, Co and Mn are recycled via acid leaching without adding reductant. Finally, the products of Li2CO3, NiSO4, CoSO4 and MnSO4 are obtained. The process have great potential for industrial-scale recycling from spent LIBs.</t>
  </si>
  <si>
    <t>reduction roasting, carbonated water leaching, acid leaching</t>
  </si>
  <si>
    <t>650 Â°C, 3 h, 19.9% carbon dosage</t>
  </si>
  <si>
    <t>The anticipated significant use of lithium-ion batteries (LIBs) for energy storage applications in electric grid modernization and vehicle electrification shall generate a large quantity of solid waste that could become potential environmental hazards and waste natural resources. Recycling of the major components from spent LIBs is, therefore, considered desirable to prevent environmental pollution and to recycle valuable metals. This study reports on the application of ultrasonic-assisted technology to the leaching of cobalt and lithium from the cathode active materials of spent LIBs. Three acids were tested for the leaching process: two inorganic acids (H2SO4 and HCl) and one organic acid (citric acid, C6H8O7Â·H2O). The results show that the leaching of Co and Li is more efficient with citric acid than with the two inorganic acids. More than 96% Co and nearly 100% Li were recovered from spent LIBs. The optimal leaching conditions were 0.5 M citric acid with 0.55 M H2O2, a solid-to-liquid ratio of 25 g Lâˆ’1, a temperature of 60 Â°C, leaching time of 5 h, and ultrasonic power of 90 W. The high leaching efficiency is mainly ascribed to the unique cavitation action of the ultrasonic waves. This ultrasonic-assisted leaching process with organic acid is not only effective but also environmentally friendly.</t>
  </si>
  <si>
    <t>leaching of cobalt and lithium from the cathode active materials of spent LIBs</t>
  </si>
  <si>
    <t>0.5 M citric acid with 0.55 M H2O2, a solid-to-liquid ratio of 25 g Lâˆ’1, a temperature of 60 Â°C, leaching time of 5 h, and ultrasonic power of 90 W</t>
  </si>
  <si>
    <t>In this study, we have introduced an advanced composite material that combines the remarkable properties of cellulose nanofibers (CNFs) with a tailored surface to enable the concentration, spectrophotometric detection, removal of Co2+ ions from wastewater samples and recovery of Co2+ ions from lithium-ion battery waste. CNFs, known for their eco-friendly nature and exceptional surface characteristics, serve as an ideal substrate for immobilizing the (3,3â€²-((1E,1â€²E)-((4-nitro-1,2-phenylene) bis(azaneylylidene)) bis(methaneylylidene)) bis(2-hydroxybenzoic acid) (NAMH) chromophoric ligand. The resulting CNFs-NAMH composite displays extraordinary sensitivity to Co2+ ions in aqueous solutions, achieving an impressive limit of detection (LOD) as 0.87 ppb. This exceptional sensitivity allows for straightforward visual detection with the naked eye. A noteworthy feature of the CNFs-NAMH composite is its rapid and distinct color change in approximately a minute upon exposure to varying concentrations of Co2+ ions. Moreover, this composite demonstrates high efficiency in removing Co2+ in polluted wastewater samples and recovering Co2+ ions from lithium-ion batteries, with a high efficiency of up to 79.5 % for Co2+ ions recovery from lithium-ion batteries and removal efficiency of 97.35 % for Co2+ from wastewater samples. This capability addresses critical environmental concerns associated with wastewater treatment and lithium-ion battery waste and provides a practical and sustainable approach for reclaiming valuable Cobalt ions.</t>
  </si>
  <si>
    <t>pH 1.0, 25 Â°C, 100 g/L, 20 min</t>
  </si>
  <si>
    <t>A hydrometallurgical procedure has been developed for the separation and recovery of nickel, cobalt and rare earths (RE) from spent Niâ€“MH batteries. In the process of separation and recovery, the positive and negative electrode materials were merged and leached with 3M H2SO4 at 95Â°C. In this stage, about 94.8% of rare earths were separated from other metals due to the low solubility of RESO4 at relatively high temperature. Then iron, zinc and manganese (together with the remaining 5.2% rare earths) were almost completely separated from nickel and cobalt by solvent extraction with 20% P204. Rare earths in the organic phase were recovered by stripping with 2M HCl after scrubbing Zn and Mn. Most rare earth sulphates remaining in the leach residue were transformed to RE(OH)3 by treatment with NaOH and then redissolved from the filter cake as RECl3 by using the rare earth strip liquor and additional HCl. Cobalt was easily separated from nickel by solvent extraction with 20% Cyanex 272 and pure cobalt and nickel sulphates were recovered from evaporation of the strip liquor and raffinate respectively. Finally, spherical nickel hydroxide powder was synthesized from the pure nickel sulphate, which is an important starting material for Niâ€“MH batteries. The overall recovery efficiency for rare earths, cobalt and nickel exceeded 98%.</t>
  </si>
  <si>
    <t>roasting-leaching-solvent extraction-electrowinning process</t>
  </si>
  <si>
    <t>400 Â°C, 200 Â°C, 100 Â°C, 100 Â°C, 200 Â°C, 400 Â°C</t>
  </si>
  <si>
    <t>Waste recycling has become crucial with the increasing attention paid to environmental rules and the fast-depleting resources of critical elements. Soaring demands for lithium in cathode materials of rechargeable batteries result in a surge in waste saggar after being used in the calcination of cathode precursor. The recycling of lithium from waste saggar is therefore imperative due to the high supply-risk of lithium. Herein, waste saggar composed of various mineral phases (26.26 % LiAlSi4O10 â‰… 0.6 % Li; 6.34 % Li4SiO4 â‰… 1.47 % Li; 0.79 % LiOHâˆ™H2O â‰… 0.13 % Li; 0.03 % Li2CO3 â‰… 0.01 % Li) was leached in water for lithium extraction; while the effects of NaOH, Ca(OH)2, and H2SO4 as potential additives were examined under a wide temperature range of 5â€“80 Â°C. Interestingly, the observed order of leaching efficiency at lower temperature (20 Â°C) H2SO4 &gt; NaOH &gt; Ca(OH)2 was in variance with that at 80 Â°C (NaOH &gt; H2SO4 Ca(OH)2). The apparent activation energy for lithium extraction was determined to be 29.8 kJ/mol using NaOH, 33.8 kJ/mol using Ca(OH)2, and 14.1 kJ/mol using H2SO4, indicating that the overall leaching process follows a mixed-controlled mechanism. The maximum efficiency of 94 % Li-extraction was achieved with NaOH which was used for the precipitation recovery of Li2CO3 of purity above 99 %.</t>
  </si>
  <si>
    <t>Lithium iron phosphate (LiFePO4) batteries</t>
  </si>
  <si>
    <t>H3PO4 leaching and precipitation without alkali addition</t>
  </si>
  <si>
    <t>H3PO4 concentration of 6 mol L−1, liquid-solid ratio of 7.5 mL g−1, leaching temperature of 75 °C, and leaching time of 180 min, dilution ratio of 3.5, temperature of 90 °C, and crystallization time of 4 h</t>
  </si>
  <si>
    <t>Recycling of spent lithium-ion batteries has become crucial due to the current situation of resource shortage and environmental pollution. Herein, the proposed process fully utilizes cheap ammonium sulfate as sulfating agent and aluminum foil of spent lithium-ion batteries itself as reducing agent for synergistically roasting the cathode material. Thermodynamic analysis and experimental results show that, different from conventional sulfation and thermite reduction roasting, aluminum synergistic sulfation roasting converts Li in the cathode material to water-soluble Li2SO4 instead of LiMn2O4 and LiAlO2, and reduces transition metals to acid-soluble low-valent oxides instead of high-valent oxides or metal elements. The effects of roasting temperature, ammonium sulfate dosage, and roasting time on the phase transformation were studied. Under the optimal roasting parameters (T = 600 Â°C, n[(NH4)2SO4]:n(2Li) = 1.4, t = 1.0 h) of spent ternary cathode, the water leaching efficiency of Li is 97.2 % with less than 0.5 % of Al and transition metals being co-leached. Subsequently, more than 96 % of Al and 99 % of transition metals can be extracted through alkaline and non-reducing agent acid leaching, respectively. This work provides a potential approach and valuable technical reference for the efficient and selective recovery of valuable metals directly from the spent ternary cathode with high aluminum content.</t>
  </si>
  <si>
    <t>roasting temperature of 600 Â°C, dosage of (NH4)2SO4:2Li of 1.4, roasting time of 1.0 h</t>
  </si>
  <si>
    <t>In terms of environmental pollution and the shortage of resources, an efficient recovery of valuable metals in spent lithium-ion batteries (LIBs) is currently the most promising measure to achieve green sustainability of cathode materials. In this study, an choline chloride (ChCl)/ benzenesulfonic acid (BSA)/ ethanol ternary deep eutectic solvent (e.g., ChCl:BSA:Ethanol = 1:1:2 in molar ratio) was designed and applied to efficiently leach lithium (Li) and cobalt (Co) from spent LIBs under mild conditions. The experimental results show that the leaching efficiencies of Li and Co can reach 99% and 98%, respectively, under the optimal conditions: (i) a reaction temperature of 90â€¯Â°C, (ii) a Solid/Liquid ratio of 20â€¯gâ€¯Lâˆ’1, (iii) ChCl:BSA:Ethanol with a molar ratio of 1:1:2 and (iv) a reaction time of 2â€¯h. The kinetics of the leaching process shows that the leaching is controlled by a surface chemical reaction. Furthermore, the Co2+ in the leachate can be directly converted into Co3O4 via precipitation of H2C2O4 and NaOH and calcination. The recovered high-value product Co3O4 can regenerate the LiCoO2 cathode material. This study provides a new method for the green recovery of spent LIB cathode materials with high efficiency and low energy consumption.</t>
  </si>
  <si>
    <t>leaching, precipitation, calcination</t>
  </si>
  <si>
    <t>90â€¯Â°C, 20â€¯gâ€¯Lâˆ’1, 1:1:2</t>
  </si>
  <si>
    <t>The widespread use of lithium-ion batteries and the increase in the number of new energy electric vehicles have brought more waste batteries to be recycled. In this paper, a new combined process for in-situ recycling of wasted ternary lithium batteries using graphite for carbon thermal reduction with the cathode material under nitrogen atmosphere, after which the nanocomposite particles formed by the reduction products were separated and recovered by wet magnetic separation, has been proposed. The carbon thermal reduction products were Li2CO3, Ni, Co and MnO, respectively, and Ni and Co could form nanocomposite particles with MnO in the thermal reduction process. The reaction mechanism of the carbon thermal reduction reaction of anode materials and the effects of carbon thermal reduction temperature, wet magnetic separation time and solid-to-liquid ratio on the recovery rate were investigated. The recovery rate of Li, Ni, Co and Mn were 95.57 %, 96.44 %, 94.88 % and 94.98 %, respectively, under the optimum condition of reaction temperature of 650 Â°C, wet magnetic separation time of 75 min and solid-liquid ratio of 15 g/L, respectively.</t>
  </si>
  <si>
    <t>in-situ recycling of wasted ternary lithium batteries using graphite for carbon thermal reduction with the cathode material under nitrogen atmosphere</t>
  </si>
  <si>
    <t>carbon thermal reduction temperature of 650 Â°C, wet magnetic separation time of 75 min, solid-liquid ratio of 15 g/L</t>
  </si>
  <si>
    <t>Large-scale installations of lithium-ion batteries (LIBs) and photovoltaics (PV) modules have been continuously accelerating in recent decades, and the resultant challenge of how to cope with the waste LIBs and PV panels is initially emerging. Here we utilize the pyrolysis gases of the waste PV modules to reduce the LiCoO2 obtained from the waste LIBs. During pyrolysis, nearly 85â€“95 wt% of waste PV back sheet is decomposed into reducing gases (CO, CH4, C2H4) at 500 Â°C. With the assistance of these gases, waste LiCoO2 can be reduced and transformed to water-soluble Li2CO3 and water-insoluble CoO/Co. A high Li recovery rate of 98.5 % is achieved after a 5-min roasting process at 500 Â°C in a closed reactor. The optimal mass ratio of TPT back sheet to LiCoO2 is closed to 1: 1. Hence, this research offers a sustainable, high-efficiency, and industry-feasible technology for the extraction of Li and Co coupling with the dismantling of the waste PV models and thereby contributing to the ease of Li supply crisis as well as the circular economy of the LIBs and PV system.</t>
  </si>
  <si>
    <t>500 Â°C</t>
  </si>
  <si>
    <t>Recycling of waste electrical and electronic equipment including spent batteries focuses on maximizing the material recovery efficiency (of metals, polymers, or solvents) and decreasing the negative environmental impact of leachates that remain after the treatment (i.e. the secondary wastes). The major aim of this study was to develop a novel, low-cost biochemical treatment technology for the management of effluents generated during sulfuric acidâ€“based hydrometallurgical recycling of spent alkaline batteries. We explored the use of various chemical reagents (40% NaOH, 20% Na2CO3, and 1% NH3(aq)) and biogenic ammonia produced by urea-degrading bacteria to increase the pH of the effluents (from pH 0.5 to pH 5.0) and prepare them for further treatment by sulfate-reducing bacteria. Comparisons of the pretreatment efficiency and metal and sulfate removal yields, as well as the characterization of the neutralization products (sediments and effluents) showed that the most promising results were obtained when the raw leachates were treated with 40% NaOH (to reach pH 3.5), followed by the addition of biogenic ammonia (to reach pH 5.0). Sulfate-reducing bacteria (SRB) activity led to a further pH increase (up to ~7.3), almost complete (99%) sulfate removal and metal sulfide (ZnS, MnS) precipitation, as up to ~99% of Zn and Mn were removed in SRB cultures to which appropriately diluted pretreated leachates had been added. The presented study indicated that the pretreatment and neutralization of hydrometallurgical effluents based on the use of urea-degrading and sulfate-reducing bacteria could be an attractive alternative to conventional chemical treatment.</t>
  </si>
  <si>
    <t>pH: 2.0, current density: 200 mA/g, leaching time: 120 min, and temperature: 60 Â°C</t>
  </si>
  <si>
    <t>To achieve the long-term healthy development of new energy vehicles and energy storage industries, the recycling of spent lithium-ion batteries is extremely significant. Air oxidation leaching at room temperature can achieve the efficient recovery of lithium from LFP scrap (generated in LiFePO4 material production), but this method is unsuitable for the treatment of cathode materials from spent LFP batteries. In this work, cyclic voltammetry measurements were first innovatively employed to clarify the reasons for the ineffective leaching of lithium from spent LFP materials via air oxidation leaching and provide the theoretical basis for intensified leaching. Subsequently, a novel method of self-catalytic air pressure leaching was proposed to selectively recover lithium from spent LFP batteries, which ingeniously employs green and cost-free air as the oxidant and self-owned Fe in the LiFePO4 as the O2 deliverer and catalyst. 98.9% Li and only 0.41% Fe, and 3.01% P were leached from spent LFP materials under 0.4 MPa of air pressure, n (H2SO4)/n (Li) ratio of 0.5, liquid to solid ratio of 20 mL/g, 90 Â°C, and 5 h. The leaching kinetic study was performed and it indicated that the leaching kinetics of Li was controlled by chemical reaction. By combining the results of the thermodynamic analysis and various characterization methods, the reaction course of this self-catalytic air pressure leaching was clarified. In particular, AC-TEM and SEM-EDS analysis showed that the dispersed carbon bands covered on the LiFePO4 particles have been destroyed during the oxidation leaching, which significantly promotes the lithium recovery rate. Finally, the economic feasibility and environmental impact evaluations demonstrated that the proposed method has the advantages of high recycling profits, environmental friendliness, and low carbon emissions.</t>
  </si>
  <si>
    <t>oxidation leaching</t>
  </si>
  <si>
    <t>0.4 MPa of air pressure, n (H2SO4)/n (Li) ratio of 0.5, liquid to solid ratio of 20 mL/g, 90 Â°C, 5 h</t>
  </si>
  <si>
    <t>Decreasing the operating temperature of pyrometallurgical methods for recycling spent lithium-ion batteries (LIBs) is key to reducing energy consumption and cost. Herein, a NaOH-assisted low-temperature roasting approach is proposed to recover spent LiFePO4. During roasting, NaOH acts as an oxidizing agent to oxidize Fe (II) to Fe3O4 at 150Â°C, thus collapsing its stable olivine structure while PO4 3- capturing Li+ and Na+ to form Li2NaPO4 and LiNa5(PO4)2. The obtained Fe3O4 is then separated, and the resulting Li salt can be further recovered as Li3PO4 with a Li recovery efficiency of 96.7 % and a purity of 99.9 %. Economic and environmental analysis based on the EverBatt model shows that this low-temperature strategy reduces energy consumption and greenhouse gas (GHG) emissions, thus increasing the potential profit. Overall, NaOH-assisted low-temperature roasting is a prospective strategy that broadens the application of NaOH as an oxidant and opens up a new avenue for decreasing the temperature of recovering spent LiFePO4 by pyrometallurgy.</t>
  </si>
  <si>
    <t>NaOH-assisted low-temperature roasting</t>
  </si>
  <si>
    <t>150Â°C</t>
  </si>
  <si>
    <t>An efficient leaching process was developed for nickel, cobalt, and the rare earth elements (REEs) from spent nickel metal hydride (NiMH) battery waste. The process involves dry chlorination with ammonium chloride in low temperature to produce water-soluble chlorinated compounds, followed by simple water leaching. The factors affecting the conversion and solubilization were studied, including the amount of ammonium chloride, residence time and temperature in dry chlorination, and solid to liquid ratio, time and temperature in water leaching. As a result, the dry chlorination process was found to produce ammonium and chloride containing products, depending on the temperature of the process: ammonium metal chlorides were produced in temperatures of 250â€“300 â„ƒ, while increasing the temperature to 350 â„ƒ resulted in formation of metal chlorides. Overall, highest metal recoveries were achieved during 60 min residence time at a temperature of 350 Â°C, where ammonium is no longer present and ammonium metal chlorides and metal chlorides have formed. Water leaching was found to proceed rapidly, especially for REEs, and yields of 87% for Ni, 98% for Co, 94% for Ce, and 96% for La were attained during 60 min of leaching in room temperature. This study introduces a process, which is considered as an environmentally more benign alternative to traditional mineral acid leaching, resulting in high metal leaching efficiencies with neutral leachates, requiring no chemical-intensive neutralization steps in the following processing.</t>
  </si>
  <si>
    <t>300 Â°C, 100 min, 80 wt% of Na2CO3</t>
  </si>
  <si>
    <t>The present work focuses on simultaneous recycling of Li and Co from crushed products of mixed electrode materials using mixed organic acids, in which benzenesulfonic acid and formic acid were cooperatively used as the leaching reagents. Results show that the optimal leaching efficiency of 97% Co and 99% Li were obtained under the conditions of 1.3mol/L benzenesulfonic acid, 1.5mol/L formic acid, a solid to liquid (S/L) ratio of 30g/L, and 40min reaction time at 50Â°C. Meanwhile, the leaching of Li and Co fits well to logarithmic rate model with apparent activation energy of 32.7 and 47.0kJ/mol in this given leaching system, respectively. Besides, cobalt was directly recovered from the leach liquor as pure cobalt benzene sulfonic with the recovery efficiency of 99%, and lithium can be entirely precipitated by adding phosphoric acid. Further, the reaction mechanism involves the leaching-hydrating-complexing model of LiCoO2 particles was proposed based on the dissolution behavior of metals and then verified by morphological and phase characterization (i.e. FT-IR, XRD and SEM-EDS) of the recycling product. The whole process is found to be effective and sustainable for recovery of Li, Co and graphite from mixed industrial crushing product of spent LIBs.</t>
  </si>
  <si>
    <t>leaching-hydrating-complexing model of LiCoO2 particles</t>
  </si>
  <si>
    <t>1.3mol/L benzenesulfonic acid, 1.5mol/L formic acid, a solid to liquid (S/L) ratio of 30g/L, 40min reaction time at 50Â°C</t>
  </si>
  <si>
    <t>In this study, the flotation technology is used for the separation and purification of cathode and anode material after removing organics by pyrolysis. Effects of surface microscopic properties on the flotation efficiency of spent electrode materials are investigated, and on this basis, surface analysis combined with flotation foundation tests are conducted to reveal pyrolysis-assisted surface modification mechanism. Residual electrolyte and organic binders decrease the difference in wettability of cathode and anode material, and hinder the interaction between electrode particles and collecting agent. Organics and their pyrolysis products can be adequately removed at the optimum pyrolysis temperature of 550 Â°C. After pyrolysis, the change of Zeta potential and surface free energy demonstrates that hydrophilic components of cathode material increase while the hydrophobic components of the anode material increase. The induction time of cathode material rises from 190 ms to 650 ms while the induction time of the anode material decrease from 145 ms to 37 ms. Collector adsorption capacity of anode material is obviously improved and anode material is easy to incorporate with bubbles and will be collected in the froth product. After one stage flotation, the recovery rate of cathode material is 83.75% with a high grade of 94.72%.</t>
  </si>
  <si>
    <t>H2SO4 95 %, 25 Â°C, pH 2.0</t>
  </si>
  <si>
    <t>Ultrasonication has been mechanically applied widely in the recycling of spent lithium-ion (SLI) batteries while its influence on chemical pathways has barely been reported. In this study, ultrasonication and sulfate radicals were used in a coupling system to obtain efficient recoveries of Co and Li from SLI batteries. The synergistic effect of ultrasonication and sulfate radicals on recycling was quantitatively analysed by significance analysis and surface responses in a central composite design. The employment of persulfate significantly affected the whole recycling process during the sonication. Factors including acoustic time, operating powers, and temperature all had a significant effect on the recoveries of Co and Li. The maximum recovery efficiencies of Co and Li of 97.33% and 99.25%, respectively, and the minimum loss rate of Al of 4.13% were simultaneously obtained by the fitting predictor. The optimal combination of factors for the sonication system included an acoustic time (min) of 5.5, an operating power (W) of 168, a temperature (Â°C) of 86, and a ratio of cathode foil to S-solution (mg/mL) of 1:60. A moiety of cathode active material was directly separated from the aluminium collector by sulfate radical-related reactions. Co and Li cations dissolved from LiCoO2 by carbon dioxide radicals were reprecipitated by excess oxalate. The research demonstrated the positively synergistic influence caused by ultrasonication and sulfate radicals on achieving efficient recoveries of Co and Li from SLI batteries, explicitly expanding the technical choices for the recycling procedure.</t>
  </si>
  <si>
    <t>Ultrasonication and sulfate radicals</t>
  </si>
  <si>
    <t>an acoustic time (min) of 5.5, an operating power (W) of 168, a temperature (Â°C) of 86, a ratio of cathode foil to S-solution (mg/mL) of 1:60</t>
  </si>
  <si>
    <t>The recovery of valuable metals from spent lithium-ion batteries (LIBs) is crucial for environmental protection and resource optimization. In the traditional recovery process of spent LIBs, the leaching of high-valence metals has the problems of high cost and limited reagent utilization, and some valuable metals are lost in the subsequent purification process of the leaching solution. To reduce the cost of reagents, this study proposes the use of low-cost SO2 as a reagent combined with pressure leaching to efficiently recover high-valence metals from delithiated materials of spent LIBs, while selective solvent extraction is used to remove trace impurities in the leaching solution to avoid the loss of valuable metals. Experimental results demonstrated that by optimizing the conditions to 0.25 MPa SO2 partial pressure and 60 min reaction time at 70 Â°C, the leaching efficiencies for Ni, Co, and Mn reached 99.6%, 99.3%, and 99.6%, respectively. The kinetic study indicated that the leaching process was diffusion-controlled. Furthermore, the delithiated materials were used to completely utilize the residual SO2 in the solution to obtain a high concentration Niâ€“Coâ€“Mn rich solution. Subsequently, Fe and Al impurities were deeply removed through a synergistic extraction of Di-2-ethylhexyl phosphoric acid (D2EHPA) and tributyl phosphate (TBP) without loss of valuable metals, achieving a high-purity Niâ€“Coâ€“Mn solution. The process developed based on this work has the characteristics of environmental friendliness, high valuable metal recovery, and high product purity, providing a reference technical method for the synergistic treatment of waste SO2 flue gas with spent LIBs and the deep purification of impurities in spent LIBs.</t>
  </si>
  <si>
    <t>leaching of high-valence metals, low-cost SO2 as a reagent combined with pressure leaching, selective solvent extraction</t>
  </si>
  <si>
    <t>0.25 MPa SO2 partial pressure, 60 min reaction time at 70 Â°C</t>
  </si>
  <si>
    <t>Rare earth elements (REEs) are increasingly in demand for their usage in electric vehicles, permanent magnets, and rechargeable batteries. However, the limited supply of REEs and the significant environmental impact associated with their extraction and concentration have prompted countries to explore recycling options for REE-bearing waste. Despite this, the lack of an efficient recycling method remains a challenge. This study proposes a chemical-based approach towards the recovery of rare earth oxides (REOs), which facilitates a clean separation of REOs with purities exceeding 99.1 wt% and 97.1, along with recovery rates more than 99.3 wt% and 97.1, respectively, from permanent Nd-Fe-B magnets and Ni-MH batteries. Initially, REEs (La, Ce, Nd, Pr, Dy, and Sm) were thermally isolated from Ni- and Fe-based metallic alloys, while still containing impurities. The impurities were subsequently removed via an oxalate chemical separation. Thermodynamics of REE oxalate formation indicated that the precipitation of pure REE oxalates occurs only at pHâ‰ˆ0.0. As the pH increases, impurities such as Ni are introduced into the REO products. The abundance of C2O4 2- decreases the selective separation, whereas HC2O4 - recovers REEs from the leachate at pHâ‰ˆ0.0. The proposed pH range, as indicated by the speciation plots, not only restricts the trace of contamination but also maximizes the efficiency of the process. XPS analysis of the chemically isolated REOs indicated no sign of major impurities. The pure REOs recovered in this study can be used as a high-purity precursor for other applications. Overall, this chemical-based approach offers a promising method for recycling REEs, contributing towards meeting the increasing demand for these critical elements.</t>
  </si>
  <si>
    <t>pH 1.5, 100 Â°C, 40 min, 25 mL, 100 mL</t>
  </si>
  <si>
    <t>During the reduction roasting of waste ternary Li-ion batteries (LIBs), a large amount of carbon reductant is introduced in the recycling process, which is not conductive to achieve the goal of carbon peaking and carbon neutrality. This research proposes to make full use of aluminum and carbon â€“ main constituents of waste LIBs â€“ as reductants in the roasting process. Results show that the aluminum-carbon reduction roasting method has a higher efficiency compared with the traditional carbon reduction. Lithium present in ternary materials can be almost completely transformed into soluble Li2CO3, while the associated Ni, Co and Mn are all converted into insoluble metal elements or their corresponding oxides at 650 Â°C (t = 90 min). The presence of Al decreases the carbothermal roasting temperature, while the presence of waste carbon allows Li to be converted into easily soluble lithium carbonate in preference to lithium aluminate. The optimal amount of carbon and Al in the spent LIBs were 14.7% and 7.0%, respectively. After roasting, &gt; 97% of Li could be selectively leached by carbonated water leaching, while only &lt; 0.5% of Al, Ni, Co, and Mn dissolved. The leach residues obtained were purified by alkali treatment with 3 mol/L NaOH at 90 Â°C to achieve &gt; 99% Al separation. These results suggest that the in-situ aluminum-carbon reduction roasting, followed by selective leaching of Li and Al, mitigates several of the challenges related to battery recycling: (i) Li extraction is increased substantially above the state-of-the-art recovery efficiencies, (ii) Al - known to decrease battery metals extraction in hydrometallurgical processing - is selectively removed after making full use of its reducibility and (iii) battery metal-rich residues with low impurity levels is produced for further refining, therefore paving the way towards more economical, efficient and environmentally friendly spent LIBs recycling.</t>
  </si>
  <si>
    <t>roasting process</t>
  </si>
  <si>
    <t>650 Â°C, t = 90 min</t>
  </si>
  <si>
    <t>The pretreatment of cathode material before leaching is crucial in the spent lithium-ion battery hydro-metallurgical recycling. Here research demonstrates that in-situ reduction pretreatment could dramatically improve the leaching efficiencies for valuable metals from cathodes. Specifically, calcination under 600 Â°C without oxygen using alkali treated cathode can induce in-situ reduction and collapse of oxygen framework, which is ascribed to the carbon inherently contained in the sample and promote the following efficient leaching without external reductants. The leaching efficiencies of Li, Mn, Co and Ni can remarkably reach 100%, 98.13%, 97.27% and 97.37% respectively. Characterization methods, such as XRD, XPS and SEM-EDS, were employed and revealed that during in-situ reduction, high valence metals such as Ni3+, Co3+, Mn4+ can be effectively reduced to lower valence states, conducive to subsequent leaching reactions. Moreover, leaching processes of Ni, Co and Mn fit well with the film diffusion control model, and the reaction barrier is in accordance with the order of Ni, Co and Mn. In comparison, it is observed that Li was leached with higher efficiency regardless of the various pretreatments. Lastly, an integral recovery process has been proposed and economic assessment demonstrates that in-situ reduction pretreatment increases the benefit with a negligible cost increase.</t>
  </si>
  <si>
    <t>hydro-metallurgical process</t>
  </si>
  <si>
    <t>temperature of 600 Â°C, without oxygen</t>
  </si>
  <si>
    <t>Lithium-ion batteries (LIBs) usher in an explosive growth, but followed by many spent LIBs processing problems. Recycling the spent LIBs with both economic attributes and environmental benefits is imperative. However, the existing recycling processes have the problem of high cost, low efficiency and environmental pollution. In this study, NaOH is innovatively adopted as leaching agent for the hydrometallurgical recovery of spent LiFePO4 cathodes, realizing the efficiently selective lithium extraction without additional oxidizing agent addition. Meanwhile, Li3PO4 product is obtained by in-situ concentration of the leaching solution without adding precipitant, and Fe2O3 by-product can be obtained by leaching residue. Under the conditions of 2 mol/L NaOH, L/S ratio of 50:1 mL/g, 50 Â°C and 2 h, the leaching efficiencies of Li and P can reach 98.2 % and 99.9 %, and all of Fe is converted into Fe3O4. The kinetic study reveals that the leaching process is controlled by chemical reaction. Moreover, it is innovatively found that NaOH play the dual role of leaching agent and oxidant, and the Na+ may have intercalation effect on the structure of LiFePO4. Compared with traditional process, this method has the advantages of low cost, high efficiency and environmental friendliness.</t>
  </si>
  <si>
    <t>hydrometallurgical recovery</t>
  </si>
  <si>
    <t>2 mol/L NaOH, L/S ratio of 50:1 mL/g, 50 Â°C and 2 h</t>
  </si>
  <si>
    <t>Developing green and high-efficient pyrometallurgy processes to recycle precious metals from spent lithium-ion batteries (LIBs) is of great importance for resource sustainability and environmental protection. Herein, a novel reduction roasting approach relying on spent LIB separator to refine the spent cathode is proposed. The efficiency of repurposing separator as a reductant for roasting the spent LiCoO2 cathode and the underlying mechanisms were investigated. After the separator-mediated roasting at 500 Â°C for 2 h, Li+ leaching efficiency of the cathode reached 93.2 %, &gt;2.6 times higher than those after roasting without reductant (25.2 %) or with benchmark reductant graphite (26.1 %). Under the separator-added roasting condition, the cathode was converted to the desired products, CoO and Li2CO3. Based on the analysis of in-situ reaction using thermogravimetric/differential scanning calorimetry and pyrolysis gas species identification, the separator-mediated reduction roasting of cathode was composed of two stages, i.e., reducing gas generation due to separator pyrolysis, followed by the reducing gas mediated LiCoO2 reduction. During the process, the generated C2H4 and CO dominated the reduction. The use of co-existing separator to recover precious metals from spent LIBs is an effective and sustainable strategy to maximize the utilization of spent LIBs.</t>
  </si>
  <si>
    <t>500 Â°C for 2 h</t>
  </si>
  <si>
    <t>Leaching of active cathode materials of Li-ion batteries (LIB) is a hotly contested topic. In the published literature, the best processes utilize concentrated acid (e.g. 2â€“3 M H2SO4) and elevated temperatures for waste LIB leaching, along with unstable reduction reagents such as H2O2. In this study, we demonstrate the dissolution of LiCoO2 (LCO) in a low-acid leaching system that utilizes typical battery elements which can be found in impure, recycled black masses; Fe2+ as a reducing agent towards LCO, and Cu as a reducing agent towards Fe3+. We show for the first time that the Cu-Fe2+-H2SO4 system can provide an excellent performance in dissolving LCO materials at low acid environment and near-room temperature (T = 30 Â°C), even to the point where the acidity of the solution decreases to pH = 1.89 while reaching Co extraction of 92%. To the best of our knowledge, such high leaching efficiency has not been previously reported under such mild conditions. Nowadays, recyclability of the process waters may also be important, and herein we highlighted the influence of Na2SO4 on leaching of LCO active materials as well in this system. Minimization of the lixiviant concentration and temperature is beneficial in allowing decrease in chemical and energy consumption. High pH operation also can support further downstream processing, helping to avoid the problem of sodium accumulation towards the end-stage where lithium is recovered.</t>
  </si>
  <si>
    <t>leaching of active cathode materials</t>
  </si>
  <si>
    <t>low-acid leaching system, Fe2+ as a reducing agent towards LCO, Cu as a reducing agent towards Fe3+, low acid environment and near-room temperature (T = 30 Â°C)</t>
  </si>
  <si>
    <t>The availability of critical metals is one of the driving factor to secure the transition of energy production to a renewable, low carbon one because of the material requirement in photovoltaic technology (PV), wind power generation and batteries. For example, precious metals are vital to manufacture crystalline silicon solar panel and tellurium, germanium, indium and gallium are essential in thin film photovoltaic panels. However, the pressure on the supply of critical metals increases with the growth of photovoltaics. Considering the resource availability, the recycling of critical metals from waste solar panels can enhance the sustainability of end-of-life management, although the recycled metal input is limited in present state. Among the recycling techniques, the separation and liberation of metals from non-metals are crucial. This study investigate a methodology to liberate thin film materials from copper indium gallium selenide (CIGS) thin-film solar panel to recycle photovoltaic material including indium and gallium via a mechanical process. An experimental technique using mineral processing techniques, crushing and grinding, are proposed to recycle critical metals from CIGS solar panel. In this study, the crushing experiments were conducted and the size based elemental distribution was analysed. The results showed crushing is capable to delaminate glass substrate and Fuerstenau upgrading curves and the ore separation degree were used to show that selective liberation occurs and the critical metals concentrate in coarse size fraction but may not be fully liberated. The morphology test using SEM-EDS to observe the surface of broken panel and the classification of broken particle based on size, metal concentration and surface morphology were conducted. The results suggested that approximately 90 w% of functional materials are still laminated on EVA in the size fraction larger greater than 2360 Î¼m. It shows crushing alone will not fully liberate the material. Grinding can be used as a second stage recycling method, de-coating the target materials. The grinding test resulted in a more than 80 w% recovery rate of indium and the fine particle less than 38 Î¼m contains more than 1500 ppm indium, more than 480 ppm gallium and 1500 ppm molybdenum. It could show that the combination of crushing and grinding is suitable to delaminate the panel and de-coat the critical metals to liberate and concentrate the metals.</t>
  </si>
  <si>
    <t>pH: 2.0, H2SO4: 1.0 M, H2O2: 1.0 M, leaching time: 120 min, recovery rate: 98.44%, pulp density: 100 g/L, leaching temperature: 80 Â°C</t>
  </si>
  <si>
    <t>In the present study, manganese and zinc are recovered from spent Znâ€“C batteries through a closed-type hydrometallurgical route. After dismantling, spent batteries have been sorted by type, followed by mechanical and chemical treatments. The obtained spent battery active material has been leached with 1M H2SO4, in order to extract the metal constituents from the solid to the liquid phase. In the development of a hydrometallurgical recovery process for spent batteries, it has been found that the acidic leaching liquor contains 6g/L Mn2+, 65g/L Zn2+ and of 190mg/L Fe2+ ions. Electrolysis tests have been carried out in an anionic exchange membrane reactor under galvanostatic control with different current densities with highest yield at 50mAcmâˆ’2 in our experimental conditions. Voltammetry studies have been completed to understand the electrochemical behaviour exhibited by the Pbâ€“Ag anodic substrate in the current electrochemical setup. Also, an experimental study was undertaken to evaluate the feasibility of an electrochemical setup for spent Znâ€“C battery recycling by recovery of Mn3O4 and Zn at the anode and cathode, respectively, in a single divided cell setup. The spent electrolyte was suitable for high efficiency leaching of zinc and manganese from spent battery powder and the leach liquor has been recycled in the same electrochemical setup until â‰¥99% Zn2+ and Mn2+ has been recovered. The obtained anodic and cathodic deposits have been characterized by scanning electron microscopy, energy dispersive X-Ray spectroscopy, X-ray crystal diffraction.</t>
  </si>
  <si>
    <t>pH: 1.0, temperature: 100 Â°C, time: 30 min, 200 mL/L H2SO4</t>
  </si>
  <si>
    <t>The conventional approaches for recovering valuable metals from spent lithium-ion batteries (LIBs) suffer from heavy dependence on chemical reagents, high energy consumption, and low recovery efficiencies. In this study, we developed a shearing-enhanced mechanical exfoliation combined with mild-temperature pretreatment (SMEMP) method. The method achieves high-efficiency exfoliation of the cathode active materials that remain strongly adhered to polyvinylidene fluoride after it melts during mild pretreatment. The pretreatment temperature was decreased from 500â€“550 Â°C to 250 Â°C, the duration was decreased to 1/4â€“1/6 of the traditional pretreatment duration, and the exfoliation efficiency and product purity reached 96.88% and 99.93%, respectively. Despite the weakening thermal stress, the cathode materials could be exfoliated by strengthened shear forces. Compared with other traditional methods, the superiority of this method in temperature reduction and energy saving was established. The proposed SMEMP method is environmentally friendly and economical, and it offers a new route for the recovery of cathode active materials from spent LIBs.</t>
  </si>
  <si>
    <t>shearing-enhanced mechanical exfoliation combined with mild-temperature pretreatment (SMEMP)</t>
  </si>
  <si>
    <t>500â€“550 Â°C, 1/4â€“1/6 of the traditional pretreatment duration</t>
  </si>
  <si>
    <t>With the surge of spent lithium-ion batteries (LIBs) generated worldwide, resource utilization of these exhausted batteries will be desiderated to alleviate the resource depletion and environmental pollution. Herein an atom-economic process combined with reductive leaching and selective precipitation was explored to recover valuable metals from waste cathode materials of spent LIBs in this study. Waste cathode materials were firstly dissolved using citric acid and d-glucose as leachant and reductant, respectively. About 99%, 91%, 92% and 94% Li, Ni, Co and Mn could be leached under the following optimized conditions: retention time â€“ 120 min, reaction temperature â€“ 80 Â°C, concentration of citric acid â€“ 1.5 mol/L, pulp density â€“ 20 g/L and reductant dosage â€“ 0.5 g/g. High value-added metals were then separated and recovered by selective precipitation method. It was also discovered that the residual leachate after metals recovery can be re-utilized as leaching reagent with potentially excellent performance as fresh leachant. In addition, the leaching and precipitation mechanism was also tentatively investigated in terms of glucose oxidation pathway and materials recovery. Finally, atom utilization efficiency was calculated and the atom utilization efficiency can achieve as high as 98% for the whole recovery process. Both experimental and theoretical results obtained can support a sustainable and desirable process for a comprehensive recovery of metal values from spent LIBs in a closed-loop manner.</t>
  </si>
  <si>
    <t>leaching and selective precipitation</t>
  </si>
  <si>
    <t>retention time â€“ 120 min, reaction temperature â€“ 80 Â°C, concentration of citric acid â€“ 1.5 mol/L, pulp density â€“ 20 g/L, reduction agent dosage â€“ 0.5 g/g</t>
  </si>
  <si>
    <t>Pre-extraction of lithium from spent lithium-ion batteries (LIBs) is highly required to obtain a high recovery rate of lithium. Here, we report an ethanolâ€“water vapor thermal reduction approach in a sealed reactor to selectively recycle lithium and transition metal oxides (TMOs) from spent LIBs. Spent cathode materials were converted to LiOH and TMO by the reduction of water-alcohol vapor at a temperature of 350â€“400 Â°C. More than 99 % of the Li in LiCoO2 was selectively extracted from LiCoO2 at 370 Â°C for 2 h and at 400 Â°C for 0.8 h. The selective extraction is co-driven by water and alcohol that enable the reduction of LiCoO2 and release water-soluble LiOH and water-insoluble TMOs. In addition, the waterâ€“vapor thermal reduction method is applicable to selectively recovery Li from different types of cathode materials such as NCMs and lithium manganese oxide. The pre-selective extraction ensures a high lithium recovery rate and a reagent-saving manner. We envision that the vapor thermal recovery method could help recycle spent LIBs by an environmentally friendly and economically reasonable way.</t>
  </si>
  <si>
    <t>thermal reduction approach in a sealed reactor</t>
  </si>
  <si>
    <t>350â€“400 Â°C, 2 h, 400 Â°C for 0.8 h</t>
  </si>
  <si>
    <t>This study details a sustainable approach for efficient recovery of highly pure rare earth elements oxides (REOs) from Ni-MH batteries. REOs (i.e., La, Ce, Sm, Nd, and Pr oxides) were thermally isolated from spent Ni-MH batteries into an oxide phase with the REO concentration of 67.4 wt%. Subsequently, separate leaching processes were conducted using sulfuric acid and hydrochloric acid solutions, and the results were compared in terms of efficiency and feasibility. Sodium REEs sulfate hydrate (NaRE(SO4)2.xH2O) was precipitated from the sulfuric acid leachate by adjusting the pH to 1.5 using sodium hydroxide, while the addition of oxalic acid to the hydrochloric acid leachate enabled the recovery of REEs as oxalate hydrate (RE2(C2O4)3.xH2O). The resulting sulfate salt was mixed with a sodium hydroxide solution, leading to the formation of REEs hydroxide. The REEs hydroxide and oxalate were calcined at 1000 Â°C, resulting in the production of REOs with a purity exceeding 99.7%. This research demonstrates the feasibility of developing an efficient, environmentally friendly, and sustainable approach for the recovery of highly pure REOs from Ni-MH batteries which potentially can minimize the environmental impact associated with the extraction of REOs from virgin sources, while addressing the challenge of effective recycling of end-of-life Ni-MH batteries.</t>
  </si>
  <si>
    <t>thermal treatment</t>
  </si>
  <si>
    <t>1000 Â°C</t>
  </si>
  <si>
    <t>The development of spent lithium-ion batteries (LIBs) recycling technologies can effectively alleviate environmental pressure and conserve metal resources. We propose a win-win strategy for pyrolysis gas reduction by lignocellulosic biomass, ensuring gas-induced reduction by spatial isolation of biomass and lithium transition metal oxides (LiTMOX (TM = Ni, Co, Mn)), and avoiding the separation of solid carbon and TMOX (TM = Ni, Co, Mn). In the spent LiCoO2 batteries, the lithium recovery efficiency reaches 99.99% and purity reaches 98.3% at 500 Â°C. In addition, biomass pyrolysis gas reduction is also applicable to treat spent LiMn2O4 and LiNi0.6Co0.2Mn0.2O2 batteries. Thermodynamic analysis verifies that CO dominates the gas reduction recovery process. DFT calculation indicates that the gas reduction induces the collapse of the oxygen framework of LiTMOX (TM = Ni, Co, Mn). Everbatt-based economic and environmental analysis illustrates that this is an environment-friendly and energy-saving method.</t>
  </si>
  <si>
    <t>pyrolysis gas reduction by lignocellulosic biomass</t>
  </si>
  <si>
    <t>Regenerating cathode material from spent lithium-ion batteries (LIBs) permits an effective approach to resolve resource shortage and environmental pollution in the increasing battery industry. Directly renovating the spent cathode materials is a promising way, but it is still challenging to efficiently remove all of the complex impurities (such as binder, carbon black, graphite and current collectors) without destroying the material structure in the electrode. Herein, a facile strategy to directly remove these impurities and simultaneously repair the degraded LiCoO2 by a target healing method is reported. Specifically, by using an optimized molten salt system of LiOH-KOH (molar ratio of 3:7) where LiNO3 and O2 both serve as oxidants, the impurities can be completely removed, while the structure, composition and morphology of degraded LiCoO2 can be successfully repaired to commercial level based on a two-stage heating process (300 Â°C for 8 h and 500 Â°C for 16 h, respectively), resulting in a high recovery rate of approximately 100% for cathode material. More importantly, the regenerated LiCoO2 exhibits a high reversible capacity, good cycling stability and excellent rate capability, which are comparable with commercial LiCoO2. This work demonstrates an efficient approach to recycle and reuse advanced energy materials.</t>
  </si>
  <si>
    <t>thermal treatment, leaching, alkaline leaching, oxidation, reduction, alkaline leaching, roasting, oxidation, reduction, alkaline leaching, roasting, oxidation, reduction, alkaline leaching, roasting, oxidation, reduction</t>
  </si>
  <si>
    <t>400 Â°C, 100 Â°C, 150 Â°C, 180 Â°C, 200 Â°C, 250 Â°C, 300 Â°C, 350 Â°C, 400 Â°C, 450 Â°C, 500 Â°C, 550 Â°C, 600 Â°C, 650 Â°C, 700 Â°C, 750 Â°C, 800 Â°C, 850 Â°C, 900 Â°C, 950 Â°C, 1000 Â°C</t>
  </si>
  <si>
    <t>Recovery of valuable metals from spent lithium-ion batteries (LIBs) has great economic and environmental value. In this study, mixtures of acetic acid and ascorbic acid were used to leach valuable metals from the cathode plates of spent LIBs with assistance from an electric field. Thermodynamic analysis showed that the metal oxides of spent LIBs could be dissolved in the form of metal ions by adjusting potential and pH. Leaching conditions, including the concentrations of acetic acid and ascorbic acid, working voltage, reaction temperature, and reaction time, were systematically investigated. Under conditions with acetic acid concentration of 1 mol/L, ascorbic acid concentration of 0.1 mol/L, working voltage of 4 V, reaction temperature 25 Â°C and reaction time 70 min, the leaching efficiency of Ni, Co, Mn, and Li reached 99.8%, 99.8%, 99.8%, and 99.9%, respectively. A kinetic study revealed that the surface chemical reaction was the rate-controlling step in the leaching process. The infrared spectra indicated that polyhydroxy groups were transformed into carboxyl or aldehyde groups during mixed acid leaching. The complexity of ascorbic acid and low-valent metal ions increased with leaching time in the ultraviolet spectrum. Finally, the leach residue was analysed using X-ray diffraction (XRD) and scanning electron microscopy-energy dispersive spectroscopy (SEM-EDS), which indicated that the metal oxides in the cathode plate were efficiently leached.</t>
  </si>
  <si>
    <t>mixed acid leaching</t>
  </si>
  <si>
    <t>acetic acid concentration of 1 mol/L, ascorbic acid concentration of 0.1 mol/L, working voltage of 4 V, reaction temperature of 25 Â°C and reaction time of 70 min</t>
  </si>
  <si>
    <t>The low-carbon recycling of spent lithium-ion batteries has become crucial due to the increasing need to address resource shortages and environmental concerns. Herein, a low-carbon, facile, and efficient method was developed to separate and recover Li, Al, and transition metals from spent ternary cathodes. Initially, the cathode materials post-discharge and disassembly do not require pre-sorting. Instead of using carbonaceous materials, the Al foil in the cathode serves as the reducing agent during reduction roasting. The impact of different roasting atmospheres (air, N2, CO2) on phase transitions and the extraction of valuable metals was examined. The findings revealed that after synergistic thermite reduction in a carbon dioxide atmosphere, the cathode material is completely dissociated. Li is selectively converted to Li2CO3 rather than LiAlO2, and the reduced reactivity of the Al foil encourages the formation of lower-valence oxides of Ni and Co, rather than their metallic forms. Under optimal roasting conditions at 650 Â°C for 1.0 h, 91.4% of Li can be preferentially and selectively extracted through carbonation water leaching, with less than 0.1% of Al and transition metals dissolving. Subsequently, âˆ¼98% of Al and âˆ¼99% of Ni, Co, and Mn can be leached using alkaline and acidic solutions, respectively. Compared to the traditional carbon thermal reduction process, this process offers several advantages including the elimination of pre-sorting and additional reducing agents, lower carbon emissions, and higher recovery rates of valuable metals. Thus, this process makes the recovery of metals from spent lithium-ion batteries more environmentally sustainable, simple, cost-effective, and adaptable.</t>
  </si>
  <si>
    <t>carbon thermal reduction process</t>
  </si>
  <si>
    <t>650 Â°C for 1.0 h</t>
  </si>
  <si>
    <t>Liberation and reduction of cathode material are the necessary procedures for improving the recycling efficiency of cathode material derived from spent lithium-ion batteries. In this research work, a pyrolysis technology was utilized to remove the organic binder and enhance liberation of electrode materials. At the same time, pyrolysis treatment can facilitate the thermal-reduction of Co3+ in LiCoO2 to Co2+ with surface organics, which lays a foundation for the subsequent reductant-free acid leaching. Results indicate that the crystal structure of pure LiCoO2 is not changed at a pyrolysis temperature of 600â€¯Â°C, but LiCoO2 transforms to CoO, Li2CO3, LiF, and Li2O under the reduction action of HF, pyrolytic carbon, and additive carbon black. Water-impact crushing is synchronized with water-leaching to separate electrode materials from aluminum foil and recover Li element. Afterwards, reductant-free acid leaching technology can be utilized to recycle Li and Co from spent LiCoO2 batteries. Recovery efficiency of Li element in water-leaching process was up to 92.17% while the remaining 7.83% of Li and all Co elements were recovered during reductant-free acid leaching process. Based on the foundation analysis, the green chemical process for recovering valuable metals from spent lithium-ion batteries was proposed.</t>
  </si>
  <si>
    <t>pyrolysis technology, acid leaching</t>
  </si>
  <si>
    <t>600â€¯Â°C, HF, pyrolytic carbon, additive carbon black, water-impact crushing, reductant-free acid leaching</t>
  </si>
  <si>
    <t>Mn-Fe bimetallic oxide has been employed as an outstanding peroxydisulfate (PDS) activator, but the underlying mechanism is still controversial. In this work, Mn0.27FeO4.55 (MFBO) was synthesized using the recovered waste alkaline battery and its catalytic activity and mechanism for PDS activation were explored in detail. Results show that MFBO exhibited a higher catalytic activity than the individual single metal oxides (FeOx and Mn2O3) due to the synergistic effect between Fe and Mn elements. The removal efficiency of bisphenol A (BPA) with an initial concentration of 10 mg/L reached 97.8% within 90 min in the presence of 0.5 g/L MFBO and 2.0 mM PDS. Moreover, the MFBO maintained high stability and reusability even after being recycled for five times. With the aid of a series of experiments and ex-situ/in-situ characterizations, a non-radical PDS activation mechanism was proposed, in which organic contaminants would be oxidized through a direct electron transfer pathway mediated by the metastable reactive complexes (MFBO-PDS*). Notably, the MFBO/PDS system revealed selective oxidation towards different organic pollutants and the reaction rates were closely related to their structures and properties. The research provided an effective alternation process for application of the waste battery, as well as developed a novel perspective for removal of recalcitrant aqueous contaminants through a nonradical mechanism.</t>
  </si>
  <si>
    <t>pH 1.0, 30 Â°C, and 100 mL/L H2SO4</t>
  </si>
  <si>
    <t>The growing of cobalt demand for electric vehicle batteries and various applications associated with the no cobalt ores makes the European Union consider it as a critical metal. This causes the search for new sources to meet the demand. Several studies have been explored battery recycling to promote the circular economy. On the one hand, acid leaching has been widely studied for cobalt recovery, but on the other hand, the grinding step is not well explored in the literature, which must increase metals release and further recovery. For this reason, the aim of the present work is to provide new insights on cobalt extraction from Li-ion batteries evaluating from the grinding step to the selective separation. Different grinding techniques were studied to ground the scrap: hammer, knife, and ceramic balls were evaluated on dismantling considering cobalt release. Ultrasound washing was evaluated to decrease the particle size distribution of ground material. Leaching experiments were carried out exploring different leaching agents (H2SO4, HNO3 and HCl with and without H2O2) and conditions (time, temperature and pH). Selective cobalt separation was performed using Cyanex 272 1â€¯mol/L in kerosene. Results have shown that knife mill was the only one to ground the batteries. The best efficiency for cobalt leaching was obtained using H2SO4+H2O2 at pH 3.0 and 50â€¯Â°C. Considering all hydrometallurgical processing â€“ leaching-solvent extraction â€“ 91 % of cobalt was recovered.</t>
  </si>
  <si>
    <t>Leaching and solvent extraction</t>
  </si>
  <si>
    <t>pH 3.0, 50 Â°C, H2SO4+H2O2</t>
  </si>
  <si>
    <t>Recycling of spent Znâ€“MnO2 batteries by hydrometallurgy is usually carried out by leaching in acid media, mainly with sulphuric acid solutions. Another type of leachant was used in this work, specifically solutions of concentrated ammonium chloride. The development of this study has relied on the prediction of the chemical behavior of the constituting phases based on data obtained from theoretical and experimental equilibrium values. The assessment of the effects of factors on leaching efficiency was also done. It was concluded that about 70% of zinc, as ZnO, can be selectively extracted using this media, under optimized conditions such as 4â€“5M NH4Cl, 90â€“100Â°C and 4h, the remaining zinc namely that corresponding to the spinel form ZnOÂ·Mn2O3 being insoluble. All other manganese species were also almost insoluble, besides iron, holding up that ammonium chloride leaching is a very selective process for zinc recovery from batteries. The factors temperature, leachant concentration and time are indicate to be very significant in leaching, while stirring velocity was less relevant. The apparent activation energy was calculated based on the initial velocity differential method and the value achieved (5.7Â±0.7kcalmolâˆ’1) showed a mixed control process. This indicates that, although the surface chemical reaction is still playing an important role in the leaching mechanism, the contribution of diffusion phenomena shall not be disregarded at all.</t>
  </si>
  <si>
    <t>200Â°C, 30min, 100mL/L H2SO4</t>
  </si>
  <si>
    <t>The recovery of graphite materials from spent lithium-ion batteries plays a crucial role in mitigating graphite shortages, achieving environmental protection, and promoting sustainable development. This paper conducts heat treatment regeneration experiments of spent graphite at temperatures ranging from 2000 Â°C to 2800 Â°C. By analyzing the dissipation of impurities, the changing pattern of impurity content in the spent graphite anode during the heat treatment was elucidated. Simultaneously, through XRD and Raman analysis, the evolution process of carbon atom graphitization at high temperatures was revealed. The results indicate that as the temperature increases, it is beneficial for impurity removal and graphite crystal structure repair. After assembling the battery, RG-2800 exhibits excellent electrochemical performance, with an initial charge capacity of 346.3 mAh/g, a first coulombic efficiency of up to 88.8 %. Through this method, the efficiency of regenerating graphite materials will be further improved, providing more possibilities for the development of the green energy sector.</t>
  </si>
  <si>
    <t>pyrolysis, thermal decomposition</t>
  </si>
  <si>
    <t>pyrolysis temperature of 800 Â°C, thermal decomposition temperature of 1000 Â°C</t>
  </si>
  <si>
    <t>Lithium iron phosphate (LiFePO4) is the widely used cathode material for safe and high-power lithium-ion batteries (LIBs) for electric vehicles (EVs). Therefore, numerous challenges to re-manufacturing, re-use, and recovery from spent LiFePO4/C are tolerated if evaluated early in the innovation process. Herein, innovative green intense tetra-eutectic solvent (ITES) has been used to recover a new Li-metal co-intercalation compound from spent LiFePO4/C cathode material, which is simple and cost-effective. The ITES leaching concerning organic solution with active hydrogen donor-acceptor salts creates a coordination environment through occlusion co-precipitate new co-intercalation compound at room temperature. Innovative green ITES-10 solution has successfully recovered a new Li-metal co-intercalation regarding the active hydrogen donor-acceptor bonding coordination environment of ITES adequate leaching solution and proposed recovery mechanism. The ICP-MS value of recovery metal (7Li) efficiency (%) of ITES-10 leaching for spent LiFePOâ‚„/C cathode materials reaches approximately 0.452% at room temperature for recovery of new co-intercalation compound, besides the fresh LiFePOâ‚„/C cathode materials (as reference), approximately 0.805%, respectively. Therefore, innovative ITES is considered to recover spent Li-based cathode materials in our future works concerning high leaching recovery rates below 100 Â°C in experimental conditions.</t>
  </si>
  <si>
    <t>solvent extraction, organic solution with active hydrogen donor-acceptor salts</t>
  </si>
  <si>
    <t>room temperature, 100 Â°C</t>
  </si>
  <si>
    <t>As the rapidly growing number of waste lithium-ion batteries (LIBs), the recycling and reutilization of anode graphite is of increasing interest. Converting waste anode graphite into functional materials may be a sensible option. Herein, a series of carbonaceous catalysts (TG) were successfully prepared using spent anode graphite calcined at various temperatures and applied for activating peroxymonosulfate (PMS) to degrade atrazine (ATZ). The catalyst obtained at 800 Â°C (TG-800) showed the optimum performance for ATZ removal (99.2% in 6 min). Various experimental conditions were explored to achieve the optimum efficiency of the system. In the TG-800/PMS system, free radicals (e.g., SO4 Â·âˆ’, HOÂ·), singlet oxygen (1O2), together with a direct electron transfer pathway all participated in ATZ degradation, and the ketonic (CO) group was proved as the leading catalytic site for PMS activation. The potential degradation routes of ATZ have also been presented. According to the toxicity assessment experiments, the toxicity of the intermediate products decreased. The reusability and universal applicability of the TG-800 were also confirmed. This research not only provides an efficient PMS activator for pollutant degradation, but also offers a meaningful reference for the recovery of waste anode graphite to develop environmentally functional materials.</t>
  </si>
  <si>
    <t>activating peroxymonosulfate (PMS)</t>
  </si>
  <si>
    <t>800 Â°C</t>
  </si>
  <si>
    <t>Deep eutectic solvents (DESs) possess excellent solubility and selectivity, making them suitable for extracting valuable metals and serving as a green alternative in the recycling process. This work introduces a low-viscosity DES consisting of dimethylthetin, oxalic acid, and water for the comprehensive recovery of cathode materials from LIBs. Leaching parameters such as ratio (1:1), leaching temperature (60 Â°C), and reaction time (15 min) for were systematically optimized, resulting in a selective separation efficiency of 99.98 % for lithium ions. Furthermore, in-situ regeneration of the precursor can be achieved during the leaching process. Charge-discharge tests indicate that the initial charge and discharge capacities of the regenerated battery are 166.8 mAh/g and 138.4 mAh/g, respectively. The DES demonstrates stability and can be easily recycled by replenishing the consumed components. This proposed strategy facilitates the reintroduction of nonrenewable resources into the supply chain and reduces the environmental impact of heavy metals, aligning with the principles of a circular economy.</t>
  </si>
  <si>
    <t>Low-temperature leaching (LTL)</t>
  </si>
  <si>
    <t>1:1 molar ratio, 60 Â°C, 15 min</t>
  </si>
  <si>
    <t>The efficient recycling of spent anode material (SAM) from spent lithium-ion batteries (LIBs) is generally critical in terms of electronic waste recyclingas well as increasing resource shortage and environmental problems. This research reported a novel and green method to recycle lithium, copper foil, and graphite from SAM by water leaching treatment. The results indicated that 100% of graphite was exfoliated from the anode material and 92.82% leaching efficiency of lithium was obtained under the optimal conditions of 80 Â°C, 60 g/L, 300 rpm, and 60 min, respectively. This finding revealed that the SAM got a full liberation characteristic due to the removal of binder, which produced an ideal leaching lithium efficiency rivaling the acidsâ€™ performance. The mechanism of the liberation of SAM and lithium leaching is presented based on the analysis of results. The graphite was purified and recovered after water leaching treatment. Besides, lithium was recovered in the form of lithium carbonate (Li2CO3), and the copper foil was recovered in a sheet. This study endeavors to develop an economical and environmentally feasible plan to recycle graphite, copper, and lithium from SAM.</t>
  </si>
  <si>
    <t>leaching treatment</t>
  </si>
  <si>
    <t>80 Â°C, 60 g/L, 300 rpm, 60 min</t>
  </si>
  <si>
    <t>Supercritical CO2 (scCO2) extraction assisted by complexing copolymers is a promising process to recover valuable metals from lithium-ion batteries (LIBs). CO2, in addition to being non-toxic, abundant and non-flammable, allows an easy separation of metal-complexes from the extraction medium by depressurization, limiting the wastewater production. In this study, CO2-philic gradient copolymers bearing phosphonic diacid complexing groups (poly(vinylbenzylphosphonic diacid-co-1,1,2,2-tetrahydroperfluorodecylacrylate), p(VBPDA-co-FDA)) were synthesized for the extraction of lithium and cobalt from LiCoO2 cathode material. Notably, the copolymer was able to play the triple role of leaching agent, complexing agent and surfactant. The proof of concept for leaching, complexation and extraction was achieved, using two different extraction systems. A first extraction system used aqueous hydrogen peroxide as reducing agent while it was replaced by ethanol in the second extraction system. The scCO2 extraction conditions such as extraction time, temperature, functional copolymer concentration, and the presence of additives were optimized to improve the metals extraction from LiCoO2 cathode material, leading to an extraction efficiency of Li and Co up to ca. 75 % at 60 Â°C and 250 bar.</t>
  </si>
  <si>
    <t>Supercritical CO2 (scCO2) extraction assisted by complexing copolymers</t>
  </si>
  <si>
    <t>250 bar, 60 Â°C</t>
  </si>
  <si>
    <t>Recycling of the major components from spent Li-ion batteries (LIBs) is considered desirable to prevent environmental pollution and recycle valuable metals. The present work investigates a novel process for recovering Co and Li from the cathode materials (containing LiCoO2 and Al) by a combination of ultrasonic washing, calcination, and organic acid leaching. Copper can also be recovered from the anode materials after they are manually separated from the cathode. Ascorbic acid is chosen as both leaching reagent and reducing agent to improve the Co recovery efficiency. Leaching efficiencies as high as 94.8% for Co and 98.5% for Li are achieved with a 1.25 mol Lâˆ’1 ascorbic acid solution, leaching temperature of 70 Â°C, leaching time of 20 min, and solid-to-liquid ratio of 25gLâˆ’1. The acid leaching reaction mechanism has been preliminarily studied based on the structure of ascorbic acid. This method is shown to offer an efficient way to recycle valuable materials from spent LIBs, and it can be scaled up for commercial application.</t>
  </si>
  <si>
    <t>a novel process for recovering Co and Li from the cathode materials (containing LiCoO2 and Al) by a combination of ultrasonic washing, calcination, and organic acid leaching</t>
  </si>
  <si>
    <t>1.25 mol Lâˆ’1 ascorbic acid solution, leaching temperature of 70 Â°C, leaching time of 20 min, solid-to-liquid ratio of 25gLâˆ’1</t>
  </si>
  <si>
    <t>The objective of this study was to determine leaching efficiency of Li and Co from spent lithium-ion batteries (LIBs) by using waste chlorinated polyvinyl chloride (CPVC) in hydrothermal subcritical water process. Waste CPVC was used as the source of HCl to speed up leaching efficiency. Effects of temperature, time, LiCoO2: CPVC mass ratio and liquid-solid ratio on leaching efficiencies of Li and Co were investigated. Solid residues were characterized by XRD and SEM-EDS elemental mapping to predict chemical compounds remained after leaching. Results showed that more than 98.71 % of Li and 97.69 % of Co were effectively leached from LiCoO2 powder under the following conditions: temperature of 250 Â°C, reaction time of 60 min, and LiCoO2: CPVC mass ratio of 1:3. Results of this study suggest that recovery of Li and Co from spent LIBs using hydrothermal subcritical water is an efficient, environmental friendly and sustainable technology.</t>
  </si>
  <si>
    <t>hydrothermal subcritical water process</t>
  </si>
  <si>
    <t>temperature of 250 Â°C, reaction time of 60 min, LiCoO2: CPVC mass ratio of 1:3</t>
  </si>
  <si>
    <t>The substantial increase in spent lithium-ion batteries (SLIB) has resulted in serious environmental impacts that require attention and appropriate intervention. In this study, we designed a DES composed of ethylene glycol (EG) and hydroxylamine hydrochloride (NH2OHÂ·HCl) with appropriate acidity, remarkable reductive property and strong coordination capability for the efficient one-step leaching of cobalt ions and lithium ions from LiCoO2 (LCO). Following leaching at a modest temperature of 80 Â°C for 8 h, the solubility of LiCoO2 reaches an 83.3 mg gâˆ’1 (much higher than previous works), accompanied by remarkably high leaching efficiencies of up to 99.7 % for lithium and 88.0 % for recovery of cobalt. Notably, this approach significantly enhances the solubility of the LiCoO2 while upholding leaching efficiency. Importantly, this study achieves a one-step separation of lithium and cobalt, avoiding metal co-precipitation and simplifying the separation procedure. Furthermore, the residual components within the system can be reclaimed and recycled. This work provides an efficient and sustainable route for the recovery of precious metals from lithium-ion batteries, characterized by its cost-effectiveness and straightforward processing.</t>
  </si>
  <si>
    <t>one-step leaching of cobalt ions and lithium ions from LiCoO2 (LCO)</t>
  </si>
  <si>
    <t>modest temperature of 80 Â°C for 8 h, 83.3 mg gâˆ’1, 99.7 % for lithium and 88.0 % for recovery of cobalt</t>
  </si>
  <si>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150min retention time, 95Â°C heating temperature, 15gLâˆ’1 solidâ€“liquid ratio, and 400rpm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t>
  </si>
  <si>
    <t>Leaching process</t>
  </si>
  <si>
    <t>150min retention time, 95Â°C heating temperature, 15gLâˆ’1 solidâ€“liquid ratio, 400rpm rotation rate</t>
  </si>
  <si>
    <t>The recovery of lithium from spent lithium-ion batteries (LIBs) is an important approach to solve the global shortage of lithium resource. Considering the difference in stability of various metal element chlorides in Ni-Co-Mn ternary (NCM) cathode materials, lithium element was selectively and high-efficiently extracted from spent ternary NCM cathode material by ammonium chloride roasting in oxygen atmosphere followed by water leaching. The effects of roasting temperature, roasting time, and NH4Cl dosage on lithium leaching efficiency and selectivity were systematically investigated. In addition, the conversion mechanism during chloride roasting was discussed in detail in conjunction with thermodynamic analysis as well as structural and compositional characterizations. After roasting with NH4Cl in oxygen atmosphere at 600Â°C, the spent NCM cathode material was thoroughly decomposed and converted into mixture of LiCl, NiO, and MnCo2O4. Due to the high aqueous solubility of LiCl, more than 95â€¯% of the lithium in the mixture was leached in âˆ¼30â€¯minutes at room temperature, and Li2CO3 with a purity of 99.40â€¯% can be obtained in the subsequent recovery process. This simple and efficient method can be generally useful for the recovery of a wide range of spent cathode materials and provide inspiration for the lithium recovery process of spent LIBs.</t>
  </si>
  <si>
    <t>roasting in oxygen atmosphere followed by water leaching</t>
  </si>
  <si>
    <t>600Â°C, 1200Â°C, 1500Â°C, 2000Â°C, 2500Â°C, 3000Â°C, 3500Â°C, 4000Â°C, 4500Â°C, 5000Â°C, 5500Â°C, 6000Â°C, 6500Â°C, 7000Â°C, 7500Â°C, 8000Â°C, 8500Â°C, 9000Â°C, 9500Â°C, 10000Â°C, 10500Â°C, 11000Â°C, 11500Â°C, 12000Â°C</t>
  </si>
  <si>
    <t>The recycling of lithium iron phosphate power batteries that have exploded in retirement is urgent, but the focus and difficulty of the recycling is the effective recovery of lithium and iron elements in the cathode active material. In this study, the cathode sheets and other components of the lithium-ion batteries were obtained by pretreatment, and the cathode active material and the Al foil of the collector were recovered by stirring with dilute alkali solution (optimized conditions of alkali solution concentration 0.075 mol L-1, liquidâ€“solid ratio 20 mL gâˆ’1, and stirring time 40 min). The H2SO4-H2O2 system was used to leach used lithium iron phosphate cathode powder, the leaching process conditions were optimized and the leaching mechanism was revealed. The leaching rates of Li and Fe elements reached 98.79 % and 94.97 %, respectively, at a H2SO4 concentration of 2.5 mol L-1, a H2O2 dosage of 6 mL, a liquidâ€“solid ratio of 25 mL gâˆ’1, a leaching temperature of 60 Â°C and a leaching time of 60 min. The pH value was precisely adjusted in the chemical precipitation method to recover lithium and iron elements from cathode active material. The recovered products FePO4 and Li2CO3 were used as the precursors for the regeneration of LiFePO4 cathode material. The electrochemical performance of LiFePO4/C materials regenerated at 700 Â°C from the raw material with a lithium to iron molar ratio of 1.03:1 was relatively good, with a first discharge specific capacity of 160.1 mAh g-1 at 0.1 C, and a charge/discharge efficiency of 96.70 % for the first cycle. The good electrochemical performance was still maintained at a higher rate, with a capacity retention of 99.7 % after 100 cycles at 1 C.</t>
  </si>
  <si>
    <t>alkali solution concentration 0.075 mol L-1, liquid–solid ratio 20 mL g−1, and stirring time 40 min), H2SO4 concentration of 2.5 mol L-1, a H2O2 dosage of 6 mL, a liquid–solid ratio of 25 mL g−1, a leaching temperature of 60 °C and a leaching time of 60 min, 700 °C</t>
  </si>
  <si>
    <t>The eï¬€ective recovery of cobalt from spent cathode materials is a critical issue and becomes a necessary assignment for the waste treatment of spent lithium-ion batteries (LIBs) in concern with waste to wealth. The dissolution process encompasses an organic acid leaching followed by recovery of pure Co oxalate. The use of lactic acid effectively improves the leaching of spent LiCoO2 materials with ascorbic acid. The leaching efficiencies of 99% for Li and 98% for Co were achieved under the optimal condition of 0.5 mol/L lactic acid and 0.02 mol/L ascorbic acid, solid/liquid ratio of 2 g/L, leaching time of 360 min and temperature of 90 Â°C. Based on the kinetic analysis, the enhancement leaching process is mainly on the concentration of dissolution reagent. Compared to other organic acids used previously, lactic acid showed better dissolution behavior.</t>
  </si>
  <si>
    <t>organic acid leaching</t>
  </si>
  <si>
    <t>solid/liquid ratio of 2 g/L, leaching time of 360 min, temperature of 90 Â°C</t>
  </si>
  <si>
    <t>With the rapid development of electric vehicles and the large-scale energy storage market in recent decades, recovering valuable metals from spent LIBs has become challenging. Here, we proposed a reliable microwave-assisted deep eutectic solvents (DES) hydrometallurgy leaching method for leaching Li and Co from LiCoO2, which achieved efficient recovery at low temperatures with a low viscosity. The Li and Co extraction efficiency were close to 100% under the optimal leaching conditions of the temperature of 70 Â°C, leaching time of 10 min, the liquid-solid ratio of 5:0.1 g/g, and water content 10 wt% in choline chloride-formic acid DES. Furthermore, the Co could be recycled as Co3O4 by adding saturated sodium carbonate solution through the precipitation-calcination process. The addition of water can effectively reduce the viscosity of this DES and promote its flow properties. The study contains positive implications for the industrial application of eutectic solvents in the recycling of lithium-ion batteries.</t>
  </si>
  <si>
    <t>microwave-assisted deep eutectic solvents (DES) hydrometallurgy</t>
  </si>
  <si>
    <t>70 Â°C, 10 min, 5:0.1 g/g, 10 wt% in choline chloride-formic acid DES</t>
  </si>
  <si>
    <t>The rapid development photovoltaic industry has generated a huge amount of waste ultra-fine silicon cutting powder. The management and value-added recovery of silicon cutting waste is highly important for both environmental remediation and economic efficiency. In this work, silicon waste was used as a cost-effective raw material for the preparation of silicon/graphite anode for lithium-ion batteries. First, porous Si embedded with Ag particles (pSi/Ag) was produced by silver-assisted chemical etching (Ag-ACE). Then, pSi/Ag was loaded on a micron-sized graphite matrix (pSi/Ag/G), and organic carbon (C) produced by the pyrolysis of polyvinylpyrrolidone (PVP) acted as a link to closely connect pSi/Ag and graphite to form the pSi/Ag/C/G composite. The incorporated Ag particles and the porous structure improve electron transfer and mitigate the volume expansion effect of silicon. The novel design and structure of the anode can maintain the integrity of the electrode during cycling, and thus strongly improve cycling stability. The prepared pSi/Ag/C/G composite exhibited a large initial discharge capacity of 2353 mAh/g at 0.5 A/g and good initial coulombic efficiency of 83%, delivering a high capacity of 972 mAh/g at 1 A/g after 200 cycles. This work confirmed the possibility of the preparation of lithium battery silicon-carbon anode from silicon waste and provides a promising new avenue for value-added utilization of silicon cutting waste materials.</t>
  </si>
  <si>
    <t>pH 2.0, 50 Â°C, 120 min</t>
  </si>
  <si>
    <t>With the widespread application of ternary lithium-ion batteries (TLBs) in various fields, the disposal of spent TLBs has become a globally recognized issue. This study proposes a novel method for reutilizing metal resources from TLBs. Through selective oxidation, manganese in a leaching solution of TLBs was converted into MnO2 with Î±, Î³, and Î´ crystal phases (referred to as T-MnO2) for catalytic oxidation of volatile organic compounds (VOCs), while efficiently separating manganese from high-value metals such as nickel, cobalt, and lithium, achieving a manganese recovery rate of 99.99%. Compared to similar MnO2 prepared from pure materials, T-MnO2 exhibited superior degradation performance for toluene and chlorobenzene, with T90 decreasing by around 30 Â°C. The acidic synthesis environment provided by the leaching solution and the doping of trace metals altered the physicochemical properties of T-MnO2, such as increased specific surface area, elevated surface manganese valence, and improved redox performance and oxygen vacancy properties, enhancing its catalytic oxidation capacity. Furthermore, the degradation pathway of toluene on T-Î³-MnO2 was inferred using thermal desorption-gas chromatography/mass spectrometry (TD-GC/MS) and in-situ DRIFTs. This study provides a novel approach for recycling spent TLBs and treating VOCs catalytically.</t>
  </si>
  <si>
    <t>leaching, oxidation, alkaline leaching, alkaline leaching and electrochemical treatment, alkaline leaching, electrochemical treatment and calcination, alkaline leaching, electrochemical treatment, calcination and roasting</t>
  </si>
  <si>
    <t>pH: 1.0, H2SO4: 2.0 mol/L, leaching temperature: 100 Â°C, leaching time: 2 h, alkaline leaching: 1.0 mol/L Na2CO3, alkaline leaching time: 2 h, electrochemical treatment: 0.2 Coulomb/g, roasting temperature: 800 Â°C, roasting time: 1 h</t>
  </si>
  <si>
    <t>Lithium recovery from spent lithium-ion batteries (LIBs) is continuously playing a critical role in the sustainability of Li resources. However, due to the harsh and tedious processes of Li conversion, conventional Li recovery technologies are plagued by excessive carbon emissions from the use of high temperature and the large amount of additional chemical agents. Herein, we proposed a novel Na2S2O8-tuned roasting strategy for Li recovery with &gt; 95 % Li recovery rate at 300 Â°C. The total carbon emission is only 0.44 times of the traditional high-temperature roasting. The low carbon emission is attributed to the high reactivity of Na2S2O8, which lowers the Li conversion barriers. We further constructed cost models to evaluate the carbon emissions and energy consumption. The success of the low-temperature roasting process guides the reduction of carbon emissions during Li extraction and provides the potential for large-scale application of efficient green recovery.</t>
  </si>
  <si>
    <t>low-temperature roasting</t>
  </si>
  <si>
    <t>300 Â°C</t>
  </si>
  <si>
    <t>With the concepts of carbon peaking and carbon neutrality taking hold, the demand for recycling of spent lithium-ion batteries (LIBs) is increasing rapidly. However, current recycling methods are mostly faced with the dilemma of high cost and low efficiency and unable to meet the demand for energy conservation and consumption reduction. Here, inspired by the formation of acid mine drainage (AMD), we propose a Fe(III)-driven recovery approach, in which the leaching of valuable metals is enhanced by the addition of solid reagents Fe2(SO4)3 and pyrite (FeS2) to create an acidic reducing atmosphere. Under optimal conditions, the leaching efficiency of Ni/Co/Mn/Li reached 99.9%. In addition, NH3Â·H2O-NaOH was employed to adjust the pH of the leachate for stepwise precipitation of Fe and Ni/Co/Mn. Li was finally collected as Li2CO3 and Fe(III) could be recycled. We have also made attempts on Ni/Co/Mn co-precipitation and Li2CO3 resynthesis of regenerated LiNi x Co y Mn z O 2 (NCM). It is predicted that this process can provide a green, efficient and economical closed-loop approach for cathode recovery of LIBs, with far-reaching implications for the entire battery recycling industry.</t>
  </si>
  <si>
    <t>leaching, precipitation, regeneration</t>
  </si>
  <si>
    <t>acidic reducing atmosphere, pH of the leachate, 25 Â°C, pH 1.5</t>
  </si>
  <si>
    <t>The cathode material is the focus of end-of-life lithium-ion battery recycling due to its high value. Cathode-to-cathode direct recycling avoids the need to change the cathode material to other metal forms, which could have significant economic and environmental advantages. A process that separates the cathode layer from current collector and recovers the active cathode materials is highly desirable as this facilitates the following regeneration step. In the present work, eutectic mixtures of lithium compounds are studies as an efficient and environmentally friendly approach for the separation and recovery of active cathode materials. Three commonly used inorganic lithium compounds i.e. LiCl, LiNO3, and LiOH, and their binary eutectic systems are investigated. It is found that LiOH-LiNO3 eutectic system has the highest peel-off efficiency. At temperature of 260 Â°C with 30 min holding time and salts/cathode electrode mass ratio of 10:1, up to 98.3% of cathode active materials can be recovered. The recovered cathode materials show minimal change and destruction on chemical composition, crystal structure, and morphology. Results suggest that LiOH-LiNO3 eutectic system can facilitate the decomposition of polyvinylidene fluoride binder and capture the HF released. The process based on eutectic systems of lithium compounds provides an alternative binder removal approach to organic solvents, and offers re-lithiation benefit without introducing impurities. It has the potential to promote direct recycling and sustainable recycling of spent lithium-ion batteries.</t>
  </si>
  <si>
    <t>leaching, pre-treatment, regeneration, roasting</t>
  </si>
  <si>
    <t>100Â°C, 1000 mL/min, 30 min, 2 M LiCl</t>
  </si>
  <si>
    <t>The effective recovery of valuables from anodes coming from spent lithium-ion batteries (LIBs) is of great importance to ensure resource supply and reduce the environmental burden for recycling. In this work, a simple and low energy consumption roasting method was proposed by employing low-temperature eutectic NaOH-KOH as reaction medium, in order to simultaneously separate graphite from Cu foils, extract lithium from it and set it up for reuse as environmental catalyst through one-step water washing process. Our results show that polyvinylidene difluoride (PVDF) was effectively deactivated due to dehydrofluorination/carbonization at a relatively low temperature and short time (150 Â°C, 20 min) when a mass ratio of 1:1 for eutectic NaOH-KOH to spent LIBs anodes was used, yielding 97.3 % of graphite detached. Moreover, a remarkable lithium extraction efficiency of 93.2 % was simultaneously obtained. Afterwards, the reusability of the recycled graphite was tested by employing it as a catalyst for the treatment of a contaminant organic dye (Rhodamine B) in the presence of NaClO. Our results show that a superior NaClO activation was obtained with the addition of recycled graphite, being this fact closely associated to the abundant active sites formed during the long-term charging/discharging cycles in the original battery. The alkaline-mediated roasting process presented in this work presents an energy-saving scheme to efficiently recover useful components from spent anodes, whereas the reusability example highlighted a useful option for repurposing the severely damaged graphite as an environmental catalyst rather than disposing it in landfills, turning waste into a valuable material.</t>
  </si>
  <si>
    <t>alkaline-mediated roasting</t>
  </si>
  <si>
    <t>150 Â°C, 20 min</t>
  </si>
  <si>
    <t>The growing demand for energy storage devices due to the skyrocketing production/consumption of portable electrical and electronic equipment as well as electric vehicles has promoted battery technologies, resulting in the piling of a large number of waste lithium-ion batteries (LIBs). Organic binders wrapped on electrode particles are usually the main reason that causes the difficulty of liberation and extraction of electrode materials. Pyrolysis or incineration is the general approach to separate the organic binder, leading to fluorinated exhaust gas emissions. In this study, the supercritical carbon dioxide (SC CO2) combined with a cosolvent dimethyl sulfoxide was innovatively adapted to enable the extraction of organic binders from spent LIBs to facilitate the liberation of the cathode material from aluminum foil. Pure polyvinylidene fluoride was preferentially used to study the SC CO2 dissolution mechanism. The results indicate that 98.5 wt% polyvinylidene fluoride (PVDF) dissolves in SC CO2 dimethyl sulfoxide system under the optimum conditions; 70Â°C process temperature, 80 bar pressure, and 13 min duration. After removing PVDF, the recovered sample was characterized by Fourier Transform Infrared Spectrometer (FTIR) and thermogravimetric analyzer (TGA) to observe its possible re-utilization. It is clear that the surficial chemical groups and content remained the same after treatment. SC CO2 processing effectively liberates the active cathode material from the aluminum substrate due to removal of the binder. The suggested innovative approach is promising as an alternative pretreatment method due to its high efficiency, relatively low energy consumption, and environmentally friendly features.</t>
  </si>
  <si>
    <t>supercritical carbon dioxide (SC CO2)</t>
  </si>
  <si>
    <t>70Â°C process temperature, 80 bar pressure, 13 min duration</t>
  </si>
  <si>
    <t>The necessity of a feasible process for the recycling of lithium-ion batteries is nowadays evident due to the significant demand for raw materials for battery production, but also due to legislative requirements to achieve certain recycling efficiency with sufficient quality of the products. Special conditions to achieve high lithium recovery and its use in new batteries represent a challenge for a commercial hydrometallurgical approach. In this work, an early selective recovery of lithium using oxalic acid as a leaching agent is investigated. The different solubility of transition metals oxalates in comparison to lithium oxalate was the main driving force to achieve selective separation in the leaching step. Nickel, cobalt, and manganese oxalates are insoluble and remained in the solid residue, while lithium oxalate was dissolved in the solution. Using a design of experiments to optimize the operation, optimal parameters were identified as 60 Â°C, 60 min, 0.6 M oxalic acid, resulting in 98.8% leaching yield for lithium, while less than 0.5 % of cobalt and nickel, and 1.5% of manganese were leached. This can significantly improve the lithium recovery in the current recycling processes. Moreover, aluminum was completely dissolved, which is a phenomenon not reported previously. It would constitute an advantage to the subsequent recycling operations.</t>
  </si>
  <si>
    <t>oxalic acid leaching</t>
  </si>
  <si>
    <t>60 Â°C, 60 min, 0.6 M oxalic acid</t>
  </si>
  <si>
    <t>A novel mechanochemically assisted persulfate activation method was proposed in this study to enhance the leaching of valuable metals from lithium-ion batteries by combining ball-milling, advanced oxidation processes and sucrose reduction. By optimizing leaching parameters including temperature, pH, milling time and solid-to-liquid ratio, high leaching efficiencies of 97.1%, 94.0%, 87.6% and 93.8% can be achieved for Li, Ni, Co and Mn respectively. In the mechanochemical process, the breakage of covalent bonds in cathode material is facilitated by free radicals generated from zero valent iron activated ammonia persulfate as well as mechanochemical activation. To further explore the role of free radicals, the mechanism of ammonia persulfate activation by zero valent iron was elucidated, and SO4 â€¢- was identified as the dominant reactive oxygen species in the mechanochemical process. Meanwhile, the synergistic effect of mechanochemically driven crystal dissolution and sulfate radical facilitated bond cleavage was revealed by ab initio molecular dynamics simulation. Moreover, the released metal was reduced by sucrose to a lower valent state of high solubility to promote transfer to the aqueous phase during the subsequent leaching process with dilute sulfuric acid. In this work, the insight on the mechanism of mechanochemical processes strengthened by free radicals may provide an inspiration for the recovery of valuable metals from LIBs.</t>
  </si>
  <si>
    <t>mechanochemically assisted persulfate activation</t>
  </si>
  <si>
    <t>mill temperature of 100 Â°C, pH of 2.5, mill time of 60 min, solid-to-liquid ratio of 100 g/L</t>
  </si>
  <si>
    <t>This research article studies selective flocculation as a means for improving flotation of lithium-ion battery active materials using mixtures of pure LiCoO2 (LCO) and graphite. Scanning electron microscopy (SEM) combined with image analysis via density-based spatial clustering of applications with noise (DBSCAN) is presented as a novel method to quantitatively determine the degree of selectivity in a process that applies selective flocculation as a conditioning stage for froth flotation. SEM was shown to provide visual proof of flocculated particles, even in dried froth samples. Under optimal flocculant concentration of 10 g/t only a few flocs were detected in the froth concentrate, suggesting that heteroflocculation of LCO and graphite was minimized under said conditions. Using a flocculant concentration in excess (50 g/t) resulted in multiple flocculated LCO particles within the froth, indicating loss of flocculation selectivity. These results were corroborated by batch flotation experiments, which showed that treating the pulp with 10 g/t flocculant concentration yielded a graphite froth product at a grade of 98.2 %, compared to 98.1 % recovered from a non-flocculated pulp. An excess flocculant concentration led to a drastic reduction in graphite grade. Similar graphite recoveries were observed in all flotation experiments, indicating that the reduced graphite grade with excess flocculant was a result of hydrophobic heteroflocs carrying entrapped LCO to the froth. Proper pH control throughout the experiment prevented a negative influence of flocculation on the kinetics of graphite recovery, which had been reported in earlier research. The results suggest that selective flocculation is a potential method for improving the separation efficiency of graphite from Li-ion battery waste, and that SEM/DBSCAN can be applied for characterization of selectivity in combined flocculation-flotation processes.</t>
  </si>
  <si>
    <t>leaching, solvent extraction, crystallization</t>
  </si>
  <si>
    <t>pH 1.0, oxalic acid 1.0 mol/L, NH4Cl 1.0 mol/L, 25 Â°C, leaching time 120 min, solvent extraction time 30 min, crystallization time 120 min</t>
  </si>
  <si>
    <t>The valuable metals in the cathode of spent lithium-ion batteries (LIBs) have been recovered by a more simple and efficient process. The cathode was leached directly by citric acid without pretreatment such as immersed in N-methyl-pyrrolidone (NMP) or calcined. The leaching conditions of the concentration of citric acid, H2O2 dosage, reaction temperature, reaction time and solid-to-liquid ratio on the leaching efficiency have been discussed. Results show that under the condition of 1.0â€¯M citric acid, 8% (Vhydrogen peroxide/Vcitric acid) hydrogen peroxide, reaction temperature of 70â€¯Â°C, leaching time of 70â€¯min and solid-to-liquid ratio of 40â€¯g/L, the leaching rate reached 99%. The leaching solution could be used to prepare new cathode materials of LIBs, and the detached aluminum foil and residue were recycled. The leaching solution has been dried and detected, and the result shows that the product is the mixture of citrate and citric acid. The chelating of the cobalt and lithium ions with the citrate plays an important role in improving the leaching efficiency.</t>
  </si>
  <si>
    <t>Low-temperature roasting followed by leaching, and calcination</t>
  </si>
  <si>
    <t>1.0â€¯M citric acid, 8% (Vhydrogen peroxide/Vcitric acid) hydrogen peroxide, 70â€¯Â°C, leaching time of 70â€¯min, solid-to-liquid ratio of 40â€¯g/L</t>
  </si>
  <si>
    <t>The escalating disposal of lithium-ion batteries (LIBs) poses significant environmental challenges but also offers substantial opportunities for resource recovery. In this work, we introduce a recycling strategy using a green, cost-effective ternary deep eutectic solvent (DES) composed of guanidine hydrochloride, ethylene glycol, and maleic acid. The DES can achieve &gt;99.5 % leach efficiency of lithium (Li) and cobalt (Co) at 100 Â°C, 9h, and L/S=50. The kinetic study found that the chemical reaction rate at the interface was the key to controlling the leaching process. The study of leaching mechanisms found that the acidity and coordination ability of DES were the main driving forces of leaching. Co loaded in the DES phase can almost precipitate out by using oxalic acid, achieving the separation of Li and Co. After reusing three times, the maximum load of Li in the DES phase reached 4.1 mg/g. These outstanding performances, along with the avoidance of the use of hazardous chemicals and the reduction of high costs, confirmed that the DES possesses a promising prospect for sustainable, large-scale application in efficiently leaching valuable metals from LiCoO2.</t>
  </si>
  <si>
    <t>tertiary deep eutectic solvent (DES)</t>
  </si>
  <si>
    <t>100 Â°C, 9h, L/S=50</t>
  </si>
  <si>
    <t>Deep eutectic solvents (DESs) have been proposed as green alternatives for recycling lithium-ion battery (LIB) cathode materials. In the present work, a sustainable DES based on choline chloride and L-(+)-tartaric acid has been systematically investigated for leaching of a LIB cathode material (LiCo1/3Ni1/3Mn1/3O2) for the first time. Moreover, in a novel approach, antisolvent crystallization has been applied to recover metals from the DES leachate. The L-(+)-tartaric acid-based DES shows a good leaching capacity and a high leaching rate at 70 Â°C. Furthermore, antisolvent crystallization is shown to enable a high metal recovery efficiency of cobalt, nickel and manganese (&gt;98.5%). The precipitate from antisolvent crystallization can be used as a precursor for the synthesis of new cathode material, while the remaining DES and antisolvent can be recovered for reuse in the process. This work presents a green, effective and closed-loop metal recovery strategy for recycling LIB cathode materials using a sustainable DES.</t>
  </si>
  <si>
    <t>1.5 M H2SO4, 100 Â°C, 60 min</t>
  </si>
  <si>
    <t>Herein, the preferential leaching of Li and Ni from spent lithium-ion batteries was put forward for the first time. Firstly, the stable structure of cathode material was destroyed by reduction roasting, and then Li and Ni in roasted product were leached in sodium persulfate solution. Through adjusting the redox potential and pH of the solution, Li and Ni could exist in the solution in the form of Li+ and Ni2+, while Co and Mn remained in the residue mainly in the form of Co3O4 and MnO2. The leaching efficiencies of Li and Ni were 95.07% and 96.02% under the optimized conditions, respectively. Kinetic analysis showed that the leaching process was controlled by surface chemical reaction. In addition, XPS, XRD, thermodynamic analysis, and SEM-EDS were used to explore the mechanism. This method could effectively simplify the recovery and separation process, providing a new thought for the utilization of spent lithium-ion batteries.</t>
  </si>
  <si>
    <t>leaching method</t>
  </si>
  <si>
    <t>optimal conditions: pH=1.0, H2SO4=4.0 mol/L, and 25 Â°C, and leaching efficiency of Li and Ni were 95.07% and 96.02%, respectively</t>
  </si>
  <si>
    <t>More attentions have been paid to the increasing expired spent lithium ion batteries due to the contained precious metals, especially Li and Co. However, the recycling systems at present have their limitations, such as unsatisfied recovery rate for pyrometallurgical process. In this study, a facile and efficient recovery method is proposed to simultaneously achieve the selective separation of metals and material regeneration. Based on the thermodynamic equilibrium diagrams and practical experiments, the product of recovery process, as expected, consists of soluble lithium salt and insoluble cobalt sulfide. Almost all of Co is recycled and transformed into regenerated material, while 89.76% Li is recycled separately. Moreover, the regenerated material exhibits excellent sodium storage performance (500 mAh/g at the current density of 2 A/g in 500 cycles), which is on a par with the similar reported materials synthesized by pure reagents. This study may provide a different perspective with potential values for the future large-scale recycling of spent lithium ion batteries.</t>
  </si>
  <si>
    <t>leaching temperature of 100 Â°C, leaching time of 30 min, pH value of 2.0, and Na2SO4 concentration of 20 g/L</t>
  </si>
  <si>
    <t>Improper treatment of spent lithium ion batteries will cause great damages to environment. Vacuum reduction was advised as a green recovery technology of nickel and cobalt from spent lithium ion batteries. However, the separation of magnetic particles from the vacuum-reduced products of spent lithium-ion batteries has not been studied. After reduction, the particle size was so small that the formation of agglomerates would affect the separation efficiency which was a common problem in fine magnetic particle sorting. In this paper, a fluid-magnetic separation method was developed for micro-separation of cobalt from the vacuum reduction product of electrode materials of spent lithium ion batteries. This method had a high level of clean production and sustainable development at the same time as high separation rate. An energy model was established to analyze the mechanism of breaking agglomerates, and the experimental parameters affecting recovery efficiency were studied according to the energy model. In simulation experiments, under the optimal parameter conditions of 35 Â°C, solid-liquid ratio of 500 mL/g and collection mat material of plastic, the recovery rate and purity of cobalt micro-particles were both above 99%. After applying the vacuum reduction product to fluid-magnetic separation, the recovery rate of magnetic fine particles was 98.26%, which fully verified the effectiveness. Further, it provides a new idea for separating micro magnetic particles from micro-sized mixed particles and promoted the process of recycling spent lithium ion batteries.</t>
  </si>
  <si>
    <t>pH value: 1.5, leaching temperature: 80 Â°C, leaching time: 2 h, solid-liquid ratio: 100 g/L, H2SO4 concentration: 1.5 mol/L</t>
  </si>
  <si>
    <t>Rare earth elements (REEs)-based (NdFeB) magnets and lithiumâˆ’ion batteries (LIBs) are critical for a lowâˆ’carbon economy. Their production depends on critical elements like REEs, Li, Co and Ni. Recycling of these products have been explored separately as a potential solution. Conventional methods for recycling NdFeB magnets and LIBs face challenges like high energy consumption, lengthy processing, excessive reagent usage, and waste generation. In this study, a novel synergetic recycling methodology is proposed to minimize these challenges. The idea is based on using waste ferrous sulfate solution generated during magnet leaching as a reducing and leaching reagent for battery recycling thereby eliminating the need for additional reagents for oxidation of iron in NdFeB and reduction of cathode material in LIBs. The magnet is leached in diluted H2SO4 at 70 Â°C followed by double sulfate precipitation for REEs with Na2SO4. The REE-depleted but acidic ferrous solution is then used for reductive leaching of cathode material at 90 Â°C. The overall recovery rates of REEs, Li, Co, Ni, and Mn in this process are &gt;95%. The iron from magnet material is recovered as crystalline and easily-filterable iron compound that can be converted to goethite and used as a byproduct. This synergetic approach not only reduces reagent consumption and waste generation aligning with the principles of circular economy but also offers improved efficiency, resource conservation, and environmental sustainability.</t>
  </si>
  <si>
    <t>leaching with diluted H2SO4</t>
  </si>
  <si>
    <t>70 Â°C, diluted H2SO4, 90 Â°C</t>
  </si>
  <si>
    <t>The most common methods for recycling Lithium-Ion Batteries use strong mineral acids and hydrogen peroxide. Alternative acids and reducing agents are currently being studied to reduce the environmental impact of these batteries recycling processes. This research provides a practical pathway for recycling batteries using citric acid as a sustainable lixiviant. The combination of citric acid and copper as extractant and reductant agents, respectively, to selectively recover lithium and cobalt from LiCoO2 has been studied. Leaching with 2 M citric acid and 70 Â°C in the presence of copper resulted in a recovery of nearly 100 % Li and around 81 % Co, contained in the liquid phase and the solid precipitate formed during the experiments. Cobalt solubility experiments and solid characterization were performed to understand further the formation of cobalt-citrate solid species detected. Experimental and theoretical results suggest that the precipitate could be identified as CoHCitrate, associated with the selective recovery of cobalt from LiCoO2. Results obtained in this work indicate that citric acid could be used not only as an extractant agent but also as a precursor to precipitate metals from LIBs, improving the efficiency and selectivity of recycling processes.</t>
  </si>
  <si>
    <t>Lixiviant-based leaching, Selective precipitation</t>
  </si>
  <si>
    <t>2 M citric acid, 70 Â°C, pH 2.0, 200 mL of 2 M H2SO4</t>
  </si>
  <si>
    <t>Niâ€“MH spent batteries are heterogeneous and complex materials, so any kind of metallurgical recovery process needs a mechanical pre-treatment at least to separate irony materials and recyclable plastic materials (like ABS) respectively, in order to get additional profit from this saleable scrap, as well as minimize waste arising from the braking separation process. Pyrometallurgical processing is not suitable to treat Niâ€“MH batteries mainly because of Rare Earths losses in the slag. On the other hand, the hydrometallurgical method, that offers better opportunities in terms of recovery yield and higher purity of Ni, Co, and RE, requires several process steps as shown in technical literature. The main problems during leach liquor purification are the removal of elements such as Mn, Zn, Cd, dissolved during the leaching step, and the separation of Ni from Co. In the present work, the latter problem is overcome by co-deposition of a Ni-35Ã·40%w Co alloy of good quality. The experiments carried out in a laboratory scale pilot-plant show that a current efficiency higher than 91% can be reached in long duration electrowinning tests performed at 50 Â°C and 4.3 catholyte pH.</t>
  </si>
  <si>
    <t>hydrometallurgical method</t>
  </si>
  <si>
    <t>pH 4.3, current efficiency higher than 91%, 50 Â°C</t>
  </si>
  <si>
    <t>Conventional hydrometallurgy recycling process for treating wasted lithium-ion batteries (LIBs) typically results in the consumption of large amounts of corrosive leachates. Recent research on reusable leachate is expected to significantly improve the economic and environmental benefits, but is usually limited to specific and unique chemical reactions which could only apply to one type of metal elements. Herein, we report the co-extraction of multiple metal elements can be extracted without adding precipitates by mixed crystal co-precipitation, which enables the reusability of the leachate. We show that an oxalic acid (OA): choline chloride (ChCl): ethylene glycol (EG) type DES leachate system can leach transition metals from wasted LiNixCoyMn1-x-yO2 (NCM) cathode materials with satisfactory efficiency (The time required for complete leaching at 120Â°C is 1.5 h). The transition metals were then efficiently extracted (with a recovery efficiency of over 96% for all elements) by directly adding water without precipitants. Noteworthy, the leachate can be efficiently recovered by directly evaporating the added water. The successful realization of reusability of leachate for the synergistic extraction of multiple elements relies on the regulation of the mixed crystal co-precipitation coefficient, which is realized by rationally design the reaction condition (composition of leachate, temperature and time) and induces the extraction of originally soluble manganese element. Our strategy is expected to be generally applicable and highly competent for industrial applications.</t>
  </si>
  <si>
    <t>hydrometallurgy</t>
  </si>
  <si>
    <t>120Â°C</t>
  </si>
  <si>
    <t>The overall aim of this study is to separate and recover zinc and cadmium from spent batteries. For this purpose Cyphos IL 102 diluted in toluene was employed for the extraction and recovery of Zn and Cd from Zn-C and Ni-Cd batteries leach liquor. The influence of extractant concentration for the leach liquors of Zn-C (0.01â€“0.05mol/L) and Ni-Cd (0.04â€“0.20mol/L) batteries has been investigated. Composition of the leach liquor obtained from Zn-C/Ni-Cd spent batteries is Zn - 2.18g/L, Mn - 4.59g/L, Fe - 4.0Ã—10âˆ’3 g/L, Ni - 0.2Ã—10âˆ’3 g/L/Cd - 4.28g/L, Ni - 0.896Ã—10âˆ’1 g/L, Fe - 0.148g/L, Co - 3.77Ã—10âˆ’3 g/L, respectively. Two stage counter current extraction at A/O 1:1 and 3:2 with 0.04mol/L and 0.2mol/L Cyphos IL 102 for Zn and Cd, respectively provide more than 99.0% extraction of both the metal ions with almost negligible extraction of associated metal ions. A stripping efficiency of around 99.0% for Zn and Cd was obtained at O/A 1:1 using 1.0mol/L HNO3 in two and three counter current stages, respectively. ZnO and CdO were also synthesized using the loaded organic phase and characterized using XRD, FE-SEM and EDX techniques. XRD peaks of ZnO and CdO correspond to zincite and monteponite, respectively. The average particle size was âˆ¼27.0nm and âˆ¼37.0nm for ZnO and CdO, respectively. The EDX analysis of ZnO and CdO shows almost 1:1 atomic percentage.</t>
  </si>
  <si>
    <t>pH: 2.5, temperature: 120 Â°C, H2SO4: 2.5 M, and 25 % pulp density</t>
  </si>
  <si>
    <t>Cobalt sulfate was recovered from crushed and screened prismatic type spent lithium ion batteries (LIBs) containing 5â€“20% Co, 5â€“7% Li, 5â€“10% Ni, 15% organic chemicals, and 7% plastics together with Cu, Al, Fe, and Mn. Cobalt was reductively leached from the âˆ’16 mesh fraction in 1h by stirring with 2M H2SO4 and 6vol.% H2O2, at 60Â°C and 300rpm using a solid/liquid ratio of 100g/L to give a cobalt concentration of 28g/L, corresponding to a leaching efficiency of &gt;99%. Metal ion impurities such as copper, iron, and aluminium were precipitated as hydroxides from solution by adjusting pH to 6.5. Cobalt was then selectively extracted from the purified aqueous phase by equilibrating with 50% saponified 0.4M Cyanex 272 at an equilibrium pH âˆ¼6. The McCabeâ€“Thiele plot predicted 99.9% cobalt extraction in a 2 stage counter-current operation with A/O ratio of 1/2. Separation factors for the extraction of Co/Li and Co/Ni at pH 6 were close to 750. The stripping of the loaded organic phase with 2M H2SO4 produced a solution of 96g/L Co from which pure pigment grade cobalt sulfate could be recovered by evaporation/recrystallisation. Overall, 92% cobalt could be recovered from the spent lithium ion batteries.</t>
  </si>
  <si>
    <t>Leaching, Solvent extraction, Precipitation</t>
  </si>
  <si>
    <t>1h, 60Â°C, 300rpm, 2M H2SO4 and 6vol.% H2O2, pH 6.5, 2 stage counter-current operation with A/O ratio of 1/2, pH 6</t>
  </si>
  <si>
    <t>The operating temperature determines the energy consumption and lithium extraction rate of a pyrometallurgical process. This paper aims to employ a molten ammonium sulfate ((NH4)2SO4) assisted roasting approach to recovering and regenerating LiCoO2 from spent lithium-ion batteries (LIBs) at 400 Â°C. First, cathode materials from the spent LIBs are converted to CoSO4 and Li2SO4 via a sulfation roasting approach. Both recovery rates of Li and Co reach over 98% at 400 Â°C for 2h and at an (NH4)2SO4/(cathode materials) mass ratio of 4:1 in Ar atmosphere. Then, the obtained Co(OH)2 and Li2CO3 are used to regenerate LiCoO2 that delivers a specific capacity of over 154 mAh gâˆ’1 at 1C with capacity retention of 94% after 100 cycles. Overall, the molten (NH4)2SO4 assisted roasting approach reduces the operating temperature to 400 Â°C while maintaining a high extraction rate of over 98% for both Li and Co, promising an energy-efficient approach to recovering various cathode materials from spent LIBs.</t>
  </si>
  <si>
    <t>molten (NH4)2SO4 assisted roasting</t>
  </si>
  <si>
    <t>400 Â°C</t>
  </si>
  <si>
    <t>A novel process was conducted with experiments which separated and recovered metal values such as Co, Mn, Ni and Li from the cathode active materials of the lithium-ion secondary batteries. A leaching efficiency of more than 99% of Co, Mn, Ni and Li could be achieved with a 4 M hydrochloric acid solution, 80 Â°C leaching temperature, 1 hour leaching time and 0.02 gmlâˆ’1 solid-to-liquid ratio. For the recovery process of the mixture, firstly the Mn in the leaching liquor was selectively reacted and nearly completed with a KMnO4 reagent, the Mn was recovered as MnO2 and manganese hydroxide. Secondly, the Ni in the leaching liquor was selectively extracted and nearly completed with dimethylglyoxime. Thirdly, the aqueous solution in addition to the 1 M sodium hydroxide solution to reach pH=11 allowed the selective precipitation of the cobalt hydroxide. The remaining Li in the aqueous solution was readily recovered as Li2CO3 precipitated by the addition of a saturated Na2CO3 solution. The purity of the recovery powder of lithium, manganese, cobalt and nickel was 96.97, 98.23, 96.94 and 97.43 wt.%, respectively.</t>
  </si>
  <si>
    <t>leaching, selective precipitation</t>
  </si>
  <si>
    <t>4 M hydrochloric acid solution, 80 Â°C leaching temperature, 1 hour leaching time, 0.02 gmlâˆ’1 solid-to-liquid ratio</t>
  </si>
  <si>
    <t>A sustainable closed-loop method for recovering waste lithium iron phosphate batteries is developed in this paper. Li+ was selectively leached from cathode materials in a system of NaHSO4 and H2O2. Under the optimal conditions of leaching temperature of 65 Â°C, 1.1 times molar quantity NaHSO4, 2 vol% H2O2, solid-liquid ratio of 100 g/L and leaching time of 15 min, the leaching efficiency of Li can reach 99.84%, while Fe is only 0.048%. Meanwhile, XRD, FTIR, XPS and TEM analysis were carried out to explore the conversion mechanism in the oxidation leaching process of the original raw and leaching products. Li+ in the filtrate was precipitated with Na2CO3 and converted into Li2CO3. The precipitated salty wastewater can be converted into leaching agent for recycling by adding a certain amount of sulfuric acid. The recycled products are used to synthesize LiFePO4 materials, and regenerated LiFePO4 materials show good electrochemical properties. The discharge capacity displays 141.3 mAhgâˆ’1 at 1C, with the capacity retention rate of 99.4% after 200 cycles. This study provides a sustainable closed-loop process for recycling and reuse of waste LiFePO4 batteries, which promotes resource conservation and environmental protection.</t>
  </si>
  <si>
    <t>leaching temperature of 65 Â°C, 1.1 times molar quantity NaHSO4, 2 vol% H2O2, solid-liquid ratio of 100 g/L, leaching time of 15 min</t>
  </si>
  <si>
    <t>For recovery of Li, Co, Ni and Mn from the spent lithium-ion batteries, a novel leaching process involving amidosulfonic acid as leaching agent and d-glucose as reducing agent was developed. The effects of parameters including temperature, amidosulfonic acid concentration, solid-to-liquid ratio (S/L ratio), mass ratio of d-glucose to cathode materials (d-glucose dosage) and leaching time on the leaching efficiencies of Co, Li, Mn and Ni were investigated. The leaching efficiencies reached 96.7% for Co, 98.4% for Li, 97.6% for Mn, and 98.3% for Ni under the most suitable conditions (90â€¯Â°C, amidosulfonic acid of 1.5â€¯molâ€¯Lâˆ’ 1, S/L ratio of 50â€¯gâ€¯Lâˆ’ 1, d-glucose dosage of 0.75, and 90â€¯min). During the leaching process, with the dissolution of metals, the spherical particles of cathode materials firstly decomposed into small primary granules. Then valuable metals were further dissolved into leachate from these primary granules under the synergistic effect of H+ and d-glucose. Co-precipitation with oxalic acid recovered 99.9% of Co, 99.7% of Ni and 96.3% of Mn. The collected Co-Ni-Mn oxalate precipitates show homogeneous morphology and can be converted into well-shaped Co-Ni-Mn oxide by thermal treatment. Thus, the proposed process is found to be simple and efficient.</t>
  </si>
  <si>
    <t>novel leaching process</t>
  </si>
  <si>
    <t>90â€¯Â°C, amidosulfonic acid of 1.5â€¯molâ€¯Lâˆ’ 1, S/L ratio of 50â€¯gâ€¯Lâˆ’ 1, d-glucose dosage of 0.75, 90â€¯min</t>
  </si>
  <si>
    <t>The purpose of this study is to prove the feasibility, efficiency and selectivity of lithium recovery from waste lithium-ion batteries (LIB) via sulfuric acid roasting-water leaching by thermodynamic analysis and experimental verification. The feasibility was proved by Gibbs free energy calculations and experiments. Then, the effects of H2SO4 concentration, roasting temperature and roasting time were assessed on the leaching rate of valuable metals. The results indicate that the leaching efficiency of lithium increases firstly and then decreases with the increase of H2SO4 concentration, roasting temperature and roasting time, more than 91â€¯% lithium are leached under optimized experimental conditions: 50â€¯wt% H2SO4, roasting temperature of 650Â°C, and roasting time of 2â€¯h. Meanwhile, the selectivity of lithium is up to 88â€¯% which means overwhelming majority lithium have been separated completely. In addition, the factors which cause sintering phenomenon such as high temperature and longtime roasting will change the microstructure of roasted product extremely, which is inconducive to the subsequent water leaching. The investigations of the phase conversion mechanism by thermodynamic simulation and instrumental characterization indicated that the leaching behaviors of valuable metals might be influenced by the different reaction pathways of the compounds while changing roasting conditions. The recovery process can be divided into two stages: the partial structure of LiNi x Co y Mn z O2 was destroyed to form metal sulfates at ambient temperature and the solid phase reaction between unreacted LiNi x Co y Mn z O2 which contained Li+ in the unstable layered structure with transition metal sulfates at high temperature. The fully reduced low-valence states are mainly (NiO)0.75(MnO)0.25 and CoO, and basically all Li within the crystalline LiNi x Co y Mn z O2 was de-intercalated and transformed to soluble Li2SO4. These results further confirm the advantages of H2SO4 roasting on selective Li recovery, and provide a better understanding of conversion mechanism by combining theory and experiments.</t>
  </si>
  <si>
    <t>H2SO4 roasting-water leaching</t>
  </si>
  <si>
    <t>50â€¯wt% H2SO4, roasting temperature of 650Â°C, roasting time of 2â€¯h</t>
  </si>
  <si>
    <t>A novel closed-vessel microwave system for leaching of valuable metals from spent LIBs was examined using ascorbic acid. Important parameters and energy requirement were assessed. Leaching efficiency of Li, Co, and Mn and total energy requirement decreased as microwave heating rate increased from 5 Â°C/min to 90 Â°C/min. Leaching efficiency increased significantly with increasing acid concentration. Leaching rate of Li, Co, and Mn increased as temperature increased from 75 Â°C to 125 Â°C and data fitted well with pseudo second order model. Complete leaching of Li, Co, and Mn from spent LIBs was obtained at 0.5 M of ascorbic acid, 40 Â°C/min heating rate, 10 g/L of solid to liquid ratio, 125 Â°C within 10 min. Using 0.1 M of ascorbic acid could induce reduction of Co (III) in spent LIBs Co (II), as evidenced by XPS analysis. Total of 97.66% of Co and 58.99% of Mn in leaching solution were recovered on the addition of oxalic acid. Compared with conventional leaching, the closed-vessel microwave system provides an effective and energy-efficient leaching process since the heat loss is lessened and the high pressure and temperature of ascorbic acid solution intensified leaching reactions.</t>
  </si>
  <si>
    <t>microwave leaching</t>
  </si>
  <si>
    <t>0.5 M of ascorbic acid, 40 Â°C/min heating rate, 10 g/L of solid to liquid ratio, 125 Â°C within 10 min</t>
  </si>
  <si>
    <t>Effluent derived from spent lithium-ion batteries (LIBs) electrolyte or discarded ionic liquids (ILs) is a potentially resource of hexafluorophosphate (PF6 âˆ’) which can be recovered through solvent extraction. In this study, an efficient extraction approach was proposed to recover the hexafluorophosphate from solutions. A basic investigation on the interactions between extractants and hexafluorophosphate was firstly carried out using density functional theory (DFT), which demonstrated the stability of the extracted complex structure. The effects of extractant (Alamine336) and modifier, common anions and metallic ions in waste-streams, initial pH, and temperature on the extraction efficiency were explored. The results showed that 96.16 % of hexafluorophosphate could be extracted and transferred into organic phase using Alamine336/modifier as extractant under optimal conditions (0.15 mol/L of Alamine336 and 0.25 mol/L of modifier). The organic phase exhibited an excellent extraction capability of &gt;95 % under optimal condition. Moreover, it was found that the use of sodium hydroxide as stripping reagent presented a superb stripping and cycling properties. Thermodynamic analysis and spectral data indicated that PF6 âˆ’ was extracted into the organic phase in the form of R3NHâ‹…PF6, which is a spontaneous exothermic process. The novel extraction method provides a broad application perspective for the removal and recovery of valuable hexafluorophosphate from aqueous system.</t>
  </si>
  <si>
    <t>100 Â°C, 100 g/L of Na2SO4, 400 g/L of H2SO4, pH 1.5, 20 min, 50 Â°C</t>
  </si>
  <si>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Lâˆ’1, H2O2 content of 4 vol.%, solid-to-liquid ratio of 15 g Lâˆ’1, temperature of 70 Â°C, and reaction time of 40 min. Results are also given for fitting of the experimental data to acid leaching kinetic models.</t>
  </si>
  <si>
    <t>succinic acid concentration of 1.5 mol Lâˆ’1, H2O2 content of 4 vol.%, solid-to-liquid ratio of 15 g Lâˆ’1, temperature of 70 Â°C, reaction time of 40 min</t>
  </si>
  <si>
    <t>Spent lithium-ion batteries containing lots of strategic resources such as cobalt and lithium are considered as an attractive secondary resource. In this work, an environmentally compatible process based on vacuum pyrolysis, oxalate leaching and precipitation is applied to recover cobalt and lithium from spent lithium-ion batteries. Oxalate is introduced as leaching reagent meanwhile as precipitant which leaches and precipitates cobalt from LiCoO2 and CoO directly as CoC2O4Â·2H2O with 1.0M oxalate solution at 80Â°C and solid/liquid ratio of 50gLâˆ’1 for 120min. The reaction efficiency of more than 98% of LiCoO2 can be achieved and cobalt and lithium can also be separated efficiently during the hydrometallurgical process. The combined process is simple and adequate for the recovery of valuable metals from spent lithium-ion batteries.</t>
  </si>
  <si>
    <t>Vacuum pyrolysis, Oxalate leaching and precipitation</t>
  </si>
  <si>
    <t>1.0M oxalate solution at 80Â°C and solid/liquid ratio of 50gLâˆ’1 for 120min</t>
  </si>
  <si>
    <t>A â€œgrave-to-cradleâ€ process for the recycling of spent mixed-cathode materials (LiCoO2, LiCo1/3Ni1/3Mn1/3O2, and LiMn2O4) has been proposed. The process comprises an acid leaching followed by the resynthesis of a cathode material from the resulting leachate. Spent cathode materials were leached in citric acid (C6H8O7) and hydrogen peroxide (H2O2). Optimal leaching conditions were obtained at a leaching temperature of 90 Â°C, a H2O2 concentration of 1.5â€¯vol%, a leaching time of 60 min, a pulp density of 20â€¯gâ€¯Lâˆ’1, and a citric acid concentration of 0.5â€¯M. The leaching efficiencies of Li, Co, Ni, and Mn exceeded 95%. The leachate was used to resynthesize new LiCo1/3Ni1/3Mn1/3O2 material by using a solâ€“gel method. A comparison of the electrochemical properties of the resynthesized material (NCM-spent) with that synthesized directly from original chemicals (NCM-syn) indicated that the initial discharge capacity of NCM-spent at 0.2â€¯C was 152.8â€¯mAâ€¯hâ€¯gâˆ’1, which was higher than the 149.8â€¯mAâ€¯hâ€¯gâˆ’1 of NCM-syn. After 160 cycles, the discharge capacities of the NCM-spent and NCM-syn were 140.7â€¯mAâ€¯hâ€¯gâˆ’1 and 121.2â€¯mAâ€¯hâ€¯gâˆ’1, respectively. After discharge at 1â€¯C for 300 cycles, the NCM-spent material remained a higher capacity of 113.2â€¯mAâ€¯hâ€¯gâˆ’1 than the NCM-syn (78.4 mAâ€¯hâ€¯gâˆ’1). The better performance of the NCM-spent resulted from trace Al doping. A new formulation based on the shrinking-core model was proposed to explain the kinetics of the leaching process. The activation energies of the Li, Co, Ni, and Mn leaching were calculated to be 66.86, 86.57, 49.46, and 45.23â€¯kJâ€¯molâˆ’1, respectively, which indicates that the leaching was a chemical reaction-controlled process.</t>
  </si>
  <si>
    <t>pyrolysis, leaching, solvent extraction, solvent precipitation, hydrometallurgical process</t>
  </si>
  <si>
    <t>500 Â°C, 200 Â°C, 100 Â°C, 300 Â°C, 400 Â°C, 450 Â°C, 500 Â°C, 200 Â°C, 100 Â°C, 300 Â°C, 400 Â°C, 450 Â°C, 500 Â°C</t>
  </si>
  <si>
    <t>A novel and efficient approach for stepwise recycling of valuable metals from Ni-rich cathode material is developed. First, the spent cathode materials are leached by H2SO4â€¯+â€¯H2O2 solution. The leaching efficiencies of lithium, nickel, manganese and cobalt reach almost 100%, 100%, 94% and 100%, respectively, under the conditions of 2â€¯M sulfuric acid, 0.97â€¯M hydrogen peroxide, 10â€¯mlÂ·gâˆ’1 liquid-solid ratio, 30â€¯min and 80â€¯Â°C. Then, manganese and cobalt are co-extracted from the leaching liquor with PC88A, while almost 99% nickel and 100% lithium remain in the raffinate followed by being separated from each other by solvent extraction with neodecanoic acid (Versatic 10). The results show that 98% manganese and over 90% cobalt are co-extracted at pHâ€¯=â€¯5, 30â€¯vol% PC88A and volume ratio of oil to water (O:A)â€¯=â€¯2:1, while 100% nickel is separated from lithium under the optimum extraction conditions of initial pHâ€¯=â€¯4, O:Aâ€¯=â€¯1:3 and 30â€¯vol% Versatic 10. Finally, cobalt and manganese in the strip liquor of co-extraction are separated by selective precipitation method. Over 90% manganese is separated from cobalt under the conditions of pHâ€¯=â€¯0.5, 0.076â€¯M KMnO4, 80â€¯Â°C and 60â€¯min.</t>
  </si>
  <si>
    <t>chemical leaching, solvent extraction, selective precipitation</t>
  </si>
  <si>
    <t>pH, vol% PC88A, volume ratio of oil to water (O:A), 30â€¯vol% Versatic 10, pH, 0.076â€¯M KMnO4, 80â€¯Â°C, 60â€¯min</t>
  </si>
  <si>
    <t>With growing awareness to protect the urban environment and fulfill the soaring demand for critical metals, recycling of postconsumer Li-ion batteries has become imperative to deal in a sustainable manner. In this context, a two-step leaching of the exhausted LiNi x Co y Mn z O2 cathode material was studied by sequential application of both organic and mineral acids. To optimize the experimental parameters of both steps, leaching was conducted using the L25 orthogonal array design. In the first-step leaching, lithium and copper was selectively leached into oxalic acid at the optimal condition of C2H2O4 (OA), 0.25 M; pulp density (PD 1 ), 10%; H2O2 dosage (HPD 1 ), 0.5%; temperature (T 1 ), 80 Â°C; and time (t 1 ), 90 min. The parametric influences for achieving more than 99% efficiency of lithium and copper followed the order: t 1 &gt; HPD 1 &gt; OA &gt; PD 1 &gt; T 1 and t 1 &gt; T 1 &gt; OA &gt; HPD 1 &gt; PD 1 , respectively. Residual metal-oxalates of cobalt, nickel, and manganese were subsequently dissolved into sulfuric acid solutions. Approximately 99% of all remaining metals could be leached at the optimal condition of H2SO4 (SA), 3.0 M; pulp density (PD 2 -), 6%; H2O2 dosage (HPD 2 ), 2%; temperature (T 2 ), 60 Â°C; and time (t 2 ), 120 min. The parametric influences on sulfuric acid leaching of metals followed the order as: SA &gt; HPD 2 &gt; t 2 &gt; PD 2 &gt; T 2 . Leaching followed logarithmic rate law and exhibition of the diffusion-controlled mechanism was revealed through the values of apparent activation energy determined to be E a (Li), 9.7 kJ/mol; E a (Cu), 22.3 kJ/mol; E a (Co), 9.5 kJ/mol; E a (Ni), 11.2 kJ/mol; and E a (Mn), 6.2 kJ/mol. This study successfully demonstrated the applicability of OA in the selective leaching of LiNi x Co y Mn z -type cathode materials, eliminating the need for copper and lithium separation from leach liquor of SA-medium. The present process offers two-fold advantages that securing the secondary supply for critical metals, and providing an environmentally sustainable route for waste valorization in a circular economy.</t>
  </si>
  <si>
    <t>solvent extraction (SX)</t>
  </si>
  <si>
    <t>H2SO4:H2O2 ratio of 1:1, pH 2.0, 40 Â°C, 240 min, 25 g/L H2SO4, 20 g/L H2O2, 10 g/L FeSO4</t>
  </si>
  <si>
    <t>To solve the recycling challenge for aqueous binder based lithium-ion batteries (LIBs), a novel process for recycling and resynthesizing LiNi1/3Co1/3Mn1/3O2 from the cathode scraps generated during manufacturing process is proposed in this study. Trifluoroacetic acid (TFA) is employed to separate the cathode material from the aluminum foil. The effects of TFA concentration, liquid/solid (L/S) ratio, reaction temperature and time on the separation efficiencies of the cathode material and aluminum foil are investigated systematically. The cathode material can be separated completely under the optimal experimental condition of 15vol.% TFA solution, L/S ratio of 8.0mLgâˆ’ 1, reacting at 40Â°C for 180min along with appropriate agitation. LiNi1/3Co1/3Mn1/3O2 is successfully resynthesized from the separated cathode material by solid state reaction method. Several kinds of characterizations are performed to verify the typical properties of the resynthesized LiNi1/3Co1/3Mn1/3O2 powder. Electrochemical tests show that the initial charge and discharge capacities of the resynthesized LiNi1/3Co1/3Mn1/3O2 are 201mAhgâˆ’ 1 and 155.4mAhgâˆ’1 (2.8â€“4.5V, 0.1C), respectively. The discharge capacity remains at 129mAhgâˆ’1 even after 30 cycles with a capacity retention ratio of 83.01%.</t>
  </si>
  <si>
    <t>aqueous binder based lithium-ion batteries (LIBs)</t>
  </si>
  <si>
    <t>15vol.% TFA solution, L/S ratio of 8.0mLgâˆ’ 1, reacting at 40Â°C for 180min along with appropriate agitation</t>
  </si>
  <si>
    <t>A novel hydrometallurgical process for recycling LiNi0.5Co0.2Mn0.3O2 cathode materials harvested from spent Li-ion batteries (LIBs) is established in this work. The cathode material LiNi0.5Co0.2Mn0.3O2 is dissolved in a mixed acid containing phosphoric acid (leaching agent) and citric acid (leaching agent and reductant). Using 0.2â€¯M phosphoric acid and 0.4â€¯M citric acid with a solid to liquid (S/L) ratio of 20â€¯g/L at 90â€¯Â°C for 30â€¯min, the proposed method results in a leaching efficiency of ca. 100% for Li, 93.38% for Ni, 91.63% for Co, and 92.00% for Mn, respectively. Kinetics of the leaching process is well described by the Avrami equation. It is found that the leaching process is controlled by surface chemical reactions, and the apparent activation energies (kJ/mol) are 45.83 for Li, 83.01 for Ni, 81.38 for Co and 92.35 for Mn, respectively. With aids of various advanced characterizations methods, including UVâ€“Vis, FT-IR and TOC, we find that there are a great deal of citrates and a small amount of dihydrogen phosphates in the mixed acid leachate. This leaching method enjoys advantages of low acid consumption, short leaching time and no need to add extra reductant.</t>
  </si>
  <si>
    <t>novel hydrometallurgical process</t>
  </si>
  <si>
    <t>0.2â€¯M phosphoric acid and 0.4â€¯M citric acid with a solid to liquid (S/L) ratio of 20â€¯g/L at 90â€¯Â°C for 30â€¯min</t>
  </si>
  <si>
    <t>In recent years, lithium iron phosphate (LFP) batteries have been widely used in the electric vehicle industry. The recycling of spent LFP will be propitious to conserving resources and alleviating the environmental risks it poses. In this study, a selective extraction method for lithium from spent LFP was proposed using nitric acid. Lithium leached into the liquid phase, while P and Fe remained in the leaching residue. Under the conditions of 120Â°C, HNO3/Li molar ratio of 2, and time of 2â€¯h, the leaching efficiency of lithium reached 99.5â€¯%, with a selectivity reaching 82.1â€¯%. Initially, LFP was decomposed to liberate Li, Fe, and P in the liquid phase. Subsequently, ferrous ions were oxidized to trivalent, high-valent iron ions re-precipitated as FePO4Â·2â€¯H2O. Thermodynamic calculations indicate that the temperature and pH value of the extraction system have significant influence on both the oxidation and reprecipitation steps. An imbalance of Fe/P ratio (&lt;1) in the raw material hinders the selectivity of lithium extraction, and supplementing this portion of Fe can enhance the selectivity to over 90â€¯%. Additionally, LiCO3 and anhydrous FePO4 were effectively regenerated from the leachate and residue. This study provides a novel approach for the recycling of spent LFP and probably contributes to the sustainability of the lithium ion battery industry.</t>
  </si>
  <si>
    <t>Selective extraction method using nitric acid</t>
  </si>
  <si>
    <t>120Â°C, HNO3/Li molar ratio of 2, time of 2â€¯h</t>
  </si>
  <si>
    <t>The application of green reductant is signification to recycling of cathode materials from spent lithium ions batteries. Here, ginkgo biloba was developed for enhancing leaching of spent LiNi0.6Co0.2Mn0.2O2 materials with systematically analysis of leaching kinetics and interface reaction. The leaching efficiencies of Ni, Mn, Co, and Li reach respectively 98.65 %, 98.25 %, 98.41 % and 99.99 % under optimal condition of 1.8 mol/L H2SO4 concentration, 9 g/L ginkgo biloba, 80 Â°C leaching temperature, 40 min time and 15 g/L pulp density. The apparent activation energies for leaching of Ni, Co, Mn and Li determined as 74.63, 79.33, 73.14 and 23.43 kJ/mol, respectively, indicates that the leaching process was controlled by the surface chemical reaction during the leaching process. Meanwhile, the regenerated material with better electrochemical performance was obtained by co-precipitation and calcination from leachate. Finally, the process is environmental friendly and economical feasible for recycling of spent lithium-ion batteries.</t>
  </si>
  <si>
    <t>1.8 mol/L H2SO4 concentration, 9 g/L ginkgo biloba, 80 Â°C leaching temperature, 40 min time and 15 g/L pulp density</t>
  </si>
  <si>
    <t>Copper and iron are known to be effective alternative reducing agents to H2O2 in Li-ion battery leaching. The aim of this work is to study the effect of added H2O2 on its overconsumption to the side reactions such as oxidation of copper, iron, and aluminum in leaching of NMC 111 active material. The interactions between the reducing agents separately were first investigated (T = 30 Â°C, [H2SO4] = 2 M, t = 120 min). Elemental copper was found to be a less efficient reducing agent (78%) compared to aluminum (100%) in terms of Fe3+ reduced to Fe2+. Nevertheless, copper exhibited much higher rate of iron reduction than aluminum. Additionally, aqueous copper ions were found to cement on aluminum surface and redissolve in the presence of iron, thus acting as the metallic reducing agent. In contrast, in the presence of H2O2 ferrous iron and copper were rapidly oxidized resulting in the consumption of all reducing agents. These effects were confirmed also during the leaching of NMC (T = 30 Â°C, [H2SO4] = 1.5 M, t = 120 min), which demonstrated that the leaching efficiency markedly decreased (âˆ¼63%) in the presence of H2O2 and Cu when compared to H2O2 alone (âˆ¼78%). Furthermore, results from NMC leaching showed that when copper-iron reductant or H2O2 were added separately, a much higher leaching efficiency was achieved (âˆ¼66% and âˆ¼78%, respectively) in contrast to being added together (âˆ¼58%).</t>
  </si>
  <si>
    <t>leaching of NMC active material</t>
  </si>
  <si>
    <t xml:space="preserve">T = 30 Â°C, </t>
  </si>
  <si>
    <t>Lithium sulfur batteries (LSBs) have been considered as one of the most promising options for next generation high-performance batteries. However, the heavy shuttle effect and inferior redox conversion during the charge/discharge processes of the batteries have greatly hindered their further applications. In this study, to address these disadvantages of LSBs, Fe/Fe3C/FeN0.0324 heterostructured nanocubes were designed and prepared through high temperature carbonization process using Prussian blue precursor. Then the Fe/Fe3C/FeN0.0324 nanocubes were used to modify the commercial polypropylene (PP) separator, which can greatly catalyze the redox transformation of polysulfides and provide sufficient active sites for chemisorption. As result, the modified separator endowed LSBs with excellent rate capacity and cycle stability, delivering a high-capacity of 1025 mAh/g at 0.5 C with nearly 100% coulombic efficiency. It also displayed a superb cycling performance with a per-cycle capacity attenuation rate of 0.09% after 300 cycles. When the current density increased to 1 C with the S loading of 1.73 mg cmâˆ’2, Fe/Fe3C/FeN0.0324-PP separator presented a satisfactory capacity decay rate of 0.05% per cycle after 1000 cycles. Besides, it also presented outstanding electrochemical performance even at high sulfur loading of 4.5 mg cmâˆ’2. This work has provided a new avenue for the design of nanomaterials with synergistic effect of catalytic conversion and chemisorption of polysulfides for the promotion of high-performance Li-S batteries.</t>
  </si>
  <si>
    <t>Lithium-sulfur batteries</t>
  </si>
  <si>
    <t>chemical leaching process</t>
  </si>
  <si>
    <t>pH 2.0, 40 Â°C, 120 min</t>
  </si>
  <si>
    <t>This research presented a sustainable recycling method for the separation and renovation of spent lithium-ion batteries (LIBs) based on the ultrasonic effects. Lithium cobalt oxide (LiCoO2) and aluminum foils were separated sufficiently under the effect of ultrasonic cavitation. The lithium in anode materials was directly reused as lithium leaching solution and applied in the ultrasonic renovation of spent LiCoO2. Thereby solving the problem of wastewater discharge and realizing the whole material circulation. The optimal separation rate was 99.98% under the ultrasonic power of 270 W, the temperature of 75 Â°C, the ultrasonic time of 120 min, the stirring speed of 200 rÂ·minâˆ’1, the solid-liquid (S/L) ratio of 1/140 g mLâˆ’1 and 1 mL H2O2 solution. The pH range of the lithium leaching solution were within 10.10â€“10.64 to realize the optimal renovation effect. Argon (Ar) atmosphere was used as cavitation gas to improve the cavitation effect and increase the renovation efficiency. Nano-Al2O3 was applied for coating modification to improve the electrochemical properties. The first charge and discharge capacity of the modified battery was 167.0 mAhÂ·gâˆ’1 and 166.3 mAhÂ·gâˆ’1. The process introduced no secondary pollution and showed a high reaction efficiency, which meet the journal scope of sustainable development. This study comprehensively improved the utilized efficiency and provided a theoretical basis for the technical upgrading of the spent LIBs industry.</t>
  </si>
  <si>
    <t>ultrasonic effects</t>
  </si>
  <si>
    <t>75 Â°C, 270 W, 120 min, 1/140 g mLâˆ’1, 1 mL H2O2 solution</t>
  </si>
  <si>
    <t>Biochar is regarded as a promising lithium-ion batteries anode material, owing to its high cost-effectiveness. However, the poor specific capacity and cycling stability have limited its practical applications. A straightforward and cost-efficient solvothermal method is presented for synthesizing Mn3O4/biochar composites in this study. By adjusting solvothermal temperatures, Mn3O4 with different morphology is prepared and anchored on the biochar surface (MKAC-T) to improve the electrochemical performance. Due to the morphological effect of nanospherical Mn3O4 on the biochar surface, the MKAC-180 anode material demonstrates outstanding reversible capacity (992.5 mAh/g at 0.2 A/g), significant initial coulombic efficiency (61.1 %), stable cycling life (605.3 mAh/g at 1.0 A/g after 1000 cycles), and excellent rate performance (385.8 mAh/g at 1.6 A/g). Moreover, electro-kinetic analysis and ex-situ physicochemical characterizations are employed to illustrate the charge storage mechanisms of MKAC-180 anode. This study provides valuable insights into the â€œstructureâ€“activity relationshipâ€ between Mn3O4 microstructure and electrochemical performance for the Mn3O4/biochar composites, illuminating the industrial utilization of biomass carbon anode materials.</t>
  </si>
  <si>
    <t>solvothermal method</t>
  </si>
  <si>
    <t>solvothermal temperature, 180 Â°C</t>
  </si>
  <si>
    <t>To date, numerous studies have explored recycling of lithium, nickel, cobalt, and manganese (NCM) from spent lithium-ion batteries (LIBs). Nevertheless, the leaching and efficient separation of the precious metals from NCM active cathode material via an environmentally benign and economical process is still challenging. Therefore, in this research, we present a novel and energy an efficient route through which to leach valuable metals, for example, lithium (Li), nickel (Ni), cobalt (Co), and manganese (Mn) from the NCM cathode material of the waste LIBs using water-containing waste chlorinated polyvinyl chloride (CPVC) or polyvinyl chloride (PVC) in a batch reactor. Parameters such as temperature, time, liquid-solid, and mass ratios on the extraction efficiencies of Li, Ni, Co, and Mn were carefully examined. The outcomes show that CPVC performed better than PVC for the extraction of valuable metals from NCM material, and this was attributed to its high Cl contents. The maximum extraction efficiencies of Li, Ni, Co, and Mn (99.15%, 98.10%, 99.30%, and 100%, respectively) were achieved under optimized reaction conditions: a temperature of 290 Â°C, reaction time of 1 h, a liquid-solid ratio 60:1 mL/g and solid to solid mass ratio of 1:3. The apparent activation energies (Ea) for Li, Ni, Co, and Mn were computed to be (24.42, 28.85, 29.67, and 28.79) kJ/mol. The results obtained in this work, indicated that it may contribute to efforts aiming to reduce industrial chemical consumption and increase sustainability in waste management technique.</t>
  </si>
  <si>
    <t>Hydrometallurgical leaching</t>
  </si>
  <si>
    <t>290 Â°C, 1 h, 60:1 mL/g and solid to solid mass ratio of 1:3</t>
  </si>
  <si>
    <t>With the increased consumption of LiFePO4 batteries, the number of spent batteries has also increased sharply, and recycling LiFePO4 batteries has become an urgent task today. Herein, we propose a high-efficient strategy for separation of Fe and Li from leaching solution of spent LiFePO4 materials by cation exchange resin and a new method for preparation of high-performance anode materials. The adsorption efficiencies of Fe and Li by cation exchange resin were 99.9 % and 5.3 % under the conditions of solidâ€“liquid ratio of 1:5, flow rate of 4 BV/h, and Fe and Li concentrations of 2.88 g/L and 0.44 g/L, respectively. High-purity Li2CO3 could be successfully produced from the effluent of resin adsorption. The Fe-saturated waste cation exchange resin was used to prepare the porous-C/FeS (P-C/FeS) composite with FeS content of 41 %, which was characterized by XRD, XPS, SEM, TEM and TGA analysis. The P-C/FeS materials exhibited remarkable electrochemical performance when using as anode materials, which could deliver a high discharge capacity of 372.8 mA gâˆ’1 after 500 cycles at 5 A/g for lithium-ion batteries, and a discharge capacity of 246.5 mAh gâˆ’1 after 500 cycles at 1.0 A/g for sodium-ion batteries. The in situ XRD analysis demonstrated the transformation reaction between Li+ and FeS. This work offers a green strategy toward the recycling of both spent lithium-ion batteries and waste cation exchange resins.</t>
  </si>
  <si>
    <t>solvent extraction, thermal reduction</t>
  </si>
  <si>
    <t>pH 1.2, 100 Â°C, 400 g/L, 400 g/L, 400 g/L, 100 Â°C, pH 1.2</t>
  </si>
  <si>
    <t>In this work, cobalt and lithium from the cathodes of spent lithium-ion batteries were recycled to synthesize a mixture of Co3O4 and LiCoO2. The positive electrode was leached with citric acid in the green recycling. After being heated to 85 Â°C, the leaching solution formed a pink sol, and after being dried at 120 Â°C for 24 h, it formed a gel, which is a precursor material for Co3O4 and LiCoO2 synthesis. A mixture of Co3O4 and LT-LiCoO2 was obtained after the calcination of the precursor material at 450 Â°C for 3 h. The photocatalytic properties of the Co3O4 and LiCoO2 were tested in the discoloration of methylene blue dye. The discoloration efficiency of methylene blue dye in the presence of Co3O4 and LiCoO2 was 90% after 10 h and 100% after 24 h of heterogeneous catalysis. The contribution of this work is that it presents a means to produce valuable materials with photocatalytic properties from recycled batteries through a spent Li-ion battery recycling process without polluting the environment.</t>
  </si>
  <si>
    <t>leaching with citric acid, heating to 85 Â°C, dried at 120 Â°C for 24 h</t>
  </si>
  <si>
    <t>pink sol, a precursor material for Co3O4 and LiCoO2 synthesis, 450 Â°C for 3 h</t>
  </si>
  <si>
    <t>In this study, pyrolysis was utilized to enhance the liberation of electrode particles in the recycling process of spent lithium-ion batteries. Pyrolysis characteristics of cathode and anode materials and the effects of pyrolysis on the liberation of electrode materials were fully investigated. Afterwards, scanning electron microscope coupled with an energy dispersive spectrometer and X-ray photoelectron spectroscopy were used to reveal the changes of mineralogical characteristics of electrode materials before and after pyrolysis. The results indicate that organic binder wrapped on electrode particles is the main reason that electrode materials are hard to liberate from foils and difficult to liberate each other. The optimum pyrolysis temperature of organic binders in electrode materials is 500â€¯Â°C and the main pyrolysis products are fluorine-containing benzene and ester electrolyte. The liberation efficiency of cathode increases from 82.88% to 99.78% by pyrolysis, while that of anode increases from 88.08% to 99.60%. Meanwhile, adequate liberation of pyrolytic electrode materials requires a shorter period of time. Electrode materials from pyrolytic electrode are mainly concentrated in âˆ’0.045â€¯mm size fraction, and they are up to 82.49% and 78.91% respectively for cathode and anode materials. 5106.</t>
  </si>
  <si>
    <t>temperature 500 Â°C</t>
  </si>
  <si>
    <t>Sodium vanadium phosphate (Na3V2(PO4)3-NVP) a NASICON-type material with exceptionally high ionic conductivity is acknowledged as a potential cathode for high-performance Na-ion batteries. Herein, we report a facile sol-gel process for the preparation of NVP@C. The NVP@C produced has rhombohedral NASICON crystal structure and exhibit 3D interlink microstructure with porous morphology and carbon network. The NVP@C prepared at 900 Â°C display an initial discharge capacity of 99 mAhgâˆ’1 at a current density of 1C and ultralong lifespan of 1400 cycles at 10C (73 mAhgâˆ’1) with 93 % capacity retention. This superior electrochemical performance is attributed to the synergistic effect of high crystallinity, porous structure &amp; conducting carbon network. This provides a high contact area between electrode/electrolyte, better electronic conductivity, and high mechanical strength. Additionally, this will also responsible for easy diffusion of electrolyte and speedy transport of ions which ultimately helps to accelerate the electrochemical performance. It is noteworthy that the prepared NVP@C shows highly stable electrochemical performance at higher current density (10C) with 100 % columbic efficiency. More significantly, the full cell comprising NVP@C electrodes showed capacity retention of 80 % after 500 cycles at 2C rate. These prima fascia result shows the potential of the process which provides a new understanding to design other cathode material.</t>
  </si>
  <si>
    <t>pH 2.5, 30 Â°C, 500 mL/min</t>
  </si>
  <si>
    <t>Prussian blue analogues (PBAs) have been proposed as electrode materials for energy storage systems, offering potential advantages in terms of cost-effectiveness, extended lifespan, and high energy output. However, bimetallic positive electrode materials with high capacity suffer from a significant drawback: inadequate cycle stability. In this work, a core-shell CuFe-PBA@NiFe-PBA material was designed using a straightforward coprecipitation method, wherein high-capacity CuFe-PBA are encapsulated within a reliable shell NiFe-PBA. The electrochemical performance of CuFe-PBA@NiFe-PBA has demonstrated effectiveness in mitigating Cu-ion dissolution during charging and discharging processes. CuFe-PBA@NiFe-PBA delivered a specific capacitance of 567 F/g and maintained a cycle stability of 73.0 % after 10,000 charge/discharge cycles. Furthermore, CuFe-PBA@NiFe-PBA was utilized as a positive electrode in the assembly of a hybrid device, achieving an impressive energy density of 48.17 Wh/kg at a power density of 1022.5 kW/kg, while still maintaining an optimal energy density of 38.9 Wh/kg even at a high power density of approximately 10 kW/kg. and cycle stability of 93.1 % after 10,000 charge discharge cycles. The impressive performance of the hybrid device highlights its versatility and efficiency, positioning it as a compelling contender in the field of energy storage devices.</t>
  </si>
  <si>
    <t>Nickel-manganese-cobalt (NMC) batteries</t>
  </si>
  <si>
    <t>pH 2.0, 100 Â°C, 60 min, 100 g/L</t>
  </si>
  <si>
    <t>Recycling of spent lithium-ion batteries is an urgent task in view of the resource shortage and environmental concerns. Pretreatment as the first step in recycling of spent lithium-ion batteries has become urgent issue for efficient separation of spent cathode materials from aluminum foil. Herein, a facile ternary molten salts approach is presented for efficient separation of cathode material and aluminum foil synchronous implementation of regeneration of spent cathode material. The separation efficiency reaches 99.98% at molar ratio of LiNO3: LiOHÂ·H2O: Li2CO3(LNOC) of 3:2:0.5 with mass ratio of spent cathode pieces to the ternary molten salts of 1:2 holding at 300 Â°C for 15 min. The regenerated materials show discharging capacity of 122.2 mAhgâˆ’1 at 1C with retention rate of 99.97% after 100 cycles. The ternary molten salts are also made available for separation of other spent cathode materials with achieving high separation efficiency.</t>
  </si>
  <si>
    <t>pH 2.0, 25 Â°C, 120 min, 100 mL/L</t>
  </si>
  <si>
    <t>Vanadium redox flow battery (VRFB) energy storage systems have the advantages of flexible location, ensured safety, long durability, independent power and capacity configuration, etc., which make them the promising contestants for power systems applications. This report focuses on the design and development of large-scale VRFB for engineering-oriented applications. Begin with the analysis of factors affecting the VRFB for engineering-oriented applications, then the design method and process of large-scale VRFB are studied. After that, the optimal portfolio of the key materials and components are selected by orthogonal experiment. On that basis, a 25 kW VRFB stack consists of 60 single cells in series with an active electrode area of 3400 cm2 is developed with an energy efficiency (EE) of over 78 % at rated power and basically 75 % at 1.4 times rated power. The voltage dispersion coefficients of 0.25 and 0.56 at the end of charging and discharging process respectively, indicate that the stack possesses excellent voltage consistency and the electrolyte distribution is relatively uniform in the stack. A steady EE of approximate 77.3 % during 20 cycles and more than 76 % at 40 Â°C reveal that the 25 kW VRFB stack is provided with high-temperature property and cycling stability essential for engineering applications.</t>
  </si>
  <si>
    <t>Leaching temperature of 120 Â°C, Leaching time of 2 h, and pulp density of 100 g/L</t>
  </si>
  <si>
    <t>Herein, a novel rechargeable button zincâ€‘manganese ultra-high temperature battery is first reported for the efficient utilization and conversion of thermal and electrical energy. The battery system uses zinc anode, Zn-K-Cl molten salt electrolyte and MnO2/Mn2O3 composite cathode to work at 300 Â°C. In this study, MnO2/Mn2O3 composites were synthesized by molten salt method, and the crystal structure of the materials was adjusted by adding reduced graphene oxide (rGO). The results showed that the spherical nanoparticles and nanobelts of MnO2/Mn2O3 composite cathode materials increased the active sites and ion transport channels of the electrochemical reaction, thus providing high coulombic efficiency. By modifying with rGO, the MnO2/Mn2O3 (Mn-O-2) composite cathode material exhibits excellent electrochemical performance in the button zincâ€‘manganese ultra-high temperature battery. The as-prepared button ultra-high temperature battery exhibits a relatively high specific capacity (300 and 175 mAh gâˆ’1 at 1 mA cmâˆ’2 and 30 mA cmâˆ’2) and competent cyclability (&gt; 95 % coulombic efficiency after 50 cycles). This work firstly and systematically reveals the role of the Mn cathode materials and shows that the application in button molten salt batteries.</t>
  </si>
  <si>
    <t>button zinc-manganese ultra-high temperature battery</t>
  </si>
  <si>
    <t>molten salt method</t>
  </si>
  <si>
    <t>Plastics are a wide range of synthetic or semi-synthetic materials, mainly consisting of polymers. The use of plastics has increased to over 300 million metric tonnes in recent years, and by 2050, it is expected to grow to 800 million. Presently, a mere 10% of plastic waste is recycled, with approximately 75% ended up in landfills. Inappropriate disposal of plastic waste into the environment poses a threat to human lives and marine species. Therefore, this review article highlights potential routes for converting plastic/microplastic waste into valuable resources to promote a greener and more sustainable environment. The literature review revealed that plastics/microplastics (P/MP) could be recycled or upcycled into various products or materials via several innovative processes. For example, P/MP are recycled and utilized as anodes in lithium-ion (Li-ion) and sodium-ion (Na-ion) batteries. The anode in Na-ion batteries comprising PP carbon powder exhibits a high reversible capacity of âˆ¼340 mAh/g at 0.01 A/g current state. In contrast, integrating Fe3O4 and PE into a Li-ion battery yielded an excellent capacity of 1123 mAh/g at 0.5 A/g current state. Additionally, recycled Nylon displayed high physical and mechanical properties necessary for excellent application as 3D printing material. Induction heating is considered a revolutionary pyrolysis technique with improved yield, efficiency, and lower energy utilization. Overall, P/MPs are highlighted as abundant resources for the sustainable production of valuable products and materials such as batteries, nanomaterials, graphene, and membranes for future applications.</t>
  </si>
  <si>
    <t>temperature of 550 Â°C, 60 min, and 100% yield</t>
  </si>
  <si>
    <t>It is a challenging and meaningful subject that developing high-performance cathode materials for aluminum batteriesï¼ˆABsï¼‰. In this work, a three dimensional CuCo2S4@CNT (CNT refers to carbon nanotube) material was designed for ABs. The three-dimensional structure is constructed by combining CuCo2S4 microspheres with CNT scaffolds. CuCo2S4 microspheres are constructed from ultrathin nanosheets and CuCo2S4 microspheres uniformly distribute in these three dimensional all-carbon CNT architectures. The CNT framework improves material conductivity and inhibits aggregation of CuCo2S4 particles, and also acts as a buffer, eliminating volume changes and providing more stable contacts between particles. Compared with the pristine CuCo2S4 electrode, the CuCo2S4@CNT electrode exhibits superior electrochemical performance. At a current density of 100 mA/g, CuCo2S4@CNT electrode still provides a reversible capacity of 128 mAh/g after 200 cycles. Meanwhile, the coulombic efficiency remains above 96 %.</t>
  </si>
  <si>
    <t>H2SO4:H2O2:H2O ratio of 1:1:2, leaching temperature of 80 Â°C, leaching time of 240 min, pH value of 2.0</t>
  </si>
  <si>
    <t>Anode materials are key to determining the energy density, cyclability and of life recyclability for Li-ion energy storage systems. High surface area materials, such as MXenes, can be manufactured with improved electrochemical properties that remove the need for polymeric binders or hazardous chemicals that pose a challenge to recycle Li-ion batteries. However, there remains a challenge to produce Li-ion anode materials that are binder free and poses energy storage characteristics that match the current carbon-based electrodes. Here we show the synthesis of N-doped MXene-TiO2 hybrid anode materials using an aqueous route. N-doped TiO2-MXene was modified using a single step continuous hydrothermal process. Capacity tests indicate an improvement from the initial specific energy capacity of 305 mAhgâˆ’1 to 369 mAhgâˆ’1 after 100 cycles at a charge rate of 0.1 C and a Coulombic efficiency of 99.7%. This compares to 252 mAhgâˆ’1 for the unmodified MXene which exhibited significant capacity fade to 140 mAhgâˆ’1. The ability to manufacture a Li-ion anode that does not require toxic chemicals for processing into an electrode and exhibits good energy storage characteristics in a binder free system is a significant step forward for energy storage applications.</t>
  </si>
  <si>
    <t>pyrolysis, leaching</t>
  </si>
  <si>
    <t>temperature of 550 Â°C, 1000 Â°C, 2000 Â°C, 4000 Â°C, 6000 Â°C, 8000 Â°C, 10000 Â°C, 12000 Â°C</t>
  </si>
  <si>
    <t>Producing hard carbon from lignocellulosic biomass has been the focus of recent studies as a promising source of anode material for Na-ion batteries. Woody biomass is a potential source, but it is already well valorized. Consequently, river driftwood can be an excellent alternative, especially since it is a disturbing waste for dam regulators. It can jeopardize dam safety, damage intake works, and sink in reservoirs, lowering water quality and decreasing reservoir volume. We examine the potential of river driftwood as a source of hard carbon for Na-ion batteries. Hydrothermal carbonization (HTC) was carried out at temperatures between 180 and 220 Â°C as the first step to produce hydrochar followed by an upgrading pyrolysis step at 1400 Â°C under an inert atmosphere to obtain hard carbon. We investigated the effect of HTC operational conditions and driftwood biomass (genera) on hydrochar and hard carbon properties, as well as the latter's impact on Na-ion batteries. The produced carbon electrodes delivered a reversible capacity of 270â€“300 mAhÂ·g-1 for the first cycle and showed high coulombic efficiencies of 77â€“83%. We also observed promising cyclability of a maximum 2% loss after 100 cycles. Moreover, results suggest that obtained hard carbon can compete with commercial materials and is capable to supply large battery factories with anode material.</t>
  </si>
  <si>
    <t>leaching and solvent extraction process</t>
  </si>
  <si>
    <t>200 Â°C, 0.5 molÂ·Lâˆ’1 HCl</t>
  </si>
  <si>
    <t>Silicon/carbon composite anodes with void space are widely touted as a promising candidate for lithium-ion batteries (LIBs), providing a good volume change tolerance to maintain the integrity of the electrodes. However, the void space is usually created by complicated and environmentally-unfriendly methods with corrosive HF. Herein, a 3D hierarchical porous carbon framework supported silicon-based composite with void space (Si@Voids@PC) is synthesized by diluted HCl-assisted etching a self-assembly CaCO3 template method coupled with pyrolysis of citric acid as the carbon source. The Si@Voids@PC electrode exhibits reversible capacity retention of 1527 mAhgâˆ’1 at 200 mAgâˆ’1 after 200 cycles with an initial discharge specific capacity of 3060.6 mAhgâˆ’1 and an initial Coulomb efficiency of 74.4%, which is superior to most of that in the reported literatures. This unique structure can not only provide more pathways for lithium ion diffusion and electron transfer but also maintain the integrity of the electrodes. Besides, the effect of lithiation behavior on the solid electrolyte interphase (SEI)-related problems is observed and discussed. This work might provide a facile and green method to synthesize silicon-based anodes with excellent electrochemical performance, and it also can be applied to the design of other materials with porous architecture.</t>
  </si>
  <si>
    <t>solvent extraction, and pulp-leaching methods</t>
  </si>
  <si>
    <t>pH value of 2.5, and 100 Â°C</t>
  </si>
  <si>
    <t>In this study, ZnCo2O4â€“ZnOâ€“Li(Mn0.75Ni0.25)2O4 mixed oxide was synthesized by green recycling of spent Li-ion and Znâ€“MnO2 batteries. The cathode of Li-ion batteries and the anode of Znâ€“MnO2 batteries were leached separately with citric acid. Then, both leachates were mixed, and oxalic acid was added, yielding an oxalate precursor material. The precursor was calcined at 450 Â°C for 3 h to afford a mixed oxide. Oxalate precursor and oxide structure, composition, and morphology were determined by X-ray diffraction, inductively coupled plasma optical emission spectroscopy, Fourier-transform infrared spectroscopy, Raman spectroscopy, scanning electron microscopy, energy-dispersive X-ray spectroscopy, and transmission electron microscopy. The photocatalytic properties of the mixed oxide were evaluated in the decolorization of methylene blue dye in aqueous solution under UVC radiation. The system composed of UVC radiation + H2O2 + catalyst reached a decolorization efficiency of 93% after 90 min of reaction.</t>
  </si>
  <si>
    <t>leaching and precipitation, microwave-assisted leaching, roasting and leaching, solvent extraction</t>
  </si>
  <si>
    <t>pH, leaching time, H2O2 dosage, microwave power, roasting temperature, leaching temperature, H2SO4 dosage, H2O2/H2SO4 ratio, solvent extraction time</t>
  </si>
  <si>
    <t>A continuously operated ion exchange process scheme for the recovery and purification of valuable metals from acid leachates of spent Lithium-ion battery cathodes was developed. The aim is to provide a versatile and industrially feasible alternative for liquidâ€“liquid extraction and precipitation for recycling of spent Li-ion batteries. A chelating resin with aminomethylphosphonic acid functional group (LewatitÂ® MDS TP 260) was used in a laboratory-scale multicolumn configuration that combined counter-current and cross-current operations. The process was operated at 60 Â°C with a synthetic leachate with pH 1.8 as the feed. A two-step desorption procedure (1.0 M sulfuric acid (H2SO4) followed by 0.4 M potassium oxalate (K2C2O4)) was found to prevent accumulation of strongly bound metals in the resin. 1 M H2SO4 was found sufficient for regeneration. Pure raffinate containing Li, Ni, and Co was successfully separated from impurity metals (Mn, Cu, Al, and Fe). In steady state operation, no loss of ion exchange capacity was observed. The process was optimized experimentally with focus on the effect of fresh feed and eluent flow rates to increase the productivity and improve the recovery rates of the target metals while maintaining a raffinate purity of 100 %. Increasing the amount of leachate processed per switch was found to enhance the recovery of Co, Li and Ni due to the displacement effect. Very high recovery yields (96.97 % for Co, 99.15 % for Ni, and 100 % for Li) were achieved. The laboratory scale unit could process 1.64L(LÂ·h)âˆ’1 of leachate to yield 34.04 g(LÂ·h)âˆ’1 of Li+Ni+Co mixture in the raffinate. Moreover, Cu+Mn and Al+Fe rich extract streams with 84.74 % and 97.46 % purities were obtained as by-products. With respect to the recovery rates, the continuous ion exchange process is superior to batchwise operation of ion exchange columns, conventional solvent extraction and not to mention precipitation processes making it a viable alternative in hydrometallurgical LIB recycling.</t>
  </si>
  <si>
    <t>nickel metal hydride (NiMH) batteries</t>
  </si>
  <si>
    <t>leaching mechanism</t>
  </si>
  <si>
    <t>2M H2SO4, 100g/L pulp density and 348K temperature after 120min of leaching</t>
  </si>
  <si>
    <t>Recovery of cobalt and lithium from spent Li-ion batteries (LIBs) has been studied using ultrasound-assisted leaching. The primary purpose of this work is to investigate the effects of ultrasound on leaching efficiency of cobalt and lithium. The results were compared to conventional leaching. In this study sulfuric acid was used as leaching agent in the presence of hydrogen peroxide. The cathode active materials from spent battery were characterized by X-ray diffraction (XRD) and scanning electron microscopy (SEM) before and after leaching. Effects of leaching time, leaching temperature, H2SO4 concentration, H2O2 concentration, solid/liquid ratio, and ultrasonic power have been studied. Optimal leaching efficiency of 94.63% for cobalt, and 98.62% for lithium, respectively, was achieved by using 2â€¯M H2SO4 with 5%â€¯(v/v) H2O2 at a solid/liquid ratio of 100â€¯g/L, and an ultrasonic power of 360â€¯W, and the leaching time being 30â€¯min under 30â€¯Â°C. Compared with conventional leaching, the ultrasound-assisted leaching gave a higher leaching rate and improved leaching efficiency under the same experimental conditionals. The kinetic analysis of ultrasound-assisted leaching showed that the activation energy of cobalt and lithium were 3.848â€¯KJ/mol and 11.6348â€¯KJ/mol, respectively, indicating that ultrasound-assisted leaching of cobalt and lithium from spent LIBs was controlled by diffusion.</t>
  </si>
  <si>
    <t>1000â€¯Â°C, 2â€¯h, 40â€¯vol.% CO2, 20â€¯vol.% H2O</t>
  </si>
  <si>
    <t>The growing demand for lithium-ion batteries will result in an increasing flow of spent batteries, which must be recycled to prevent environmental and health problems, while helping to mitigate the raw materials dependence and risks of shortage and promoting a circular economy. Combining pyrometallurgical and hydrometallurgical recycling approaches has been the focus of recent studies, since it can bring many advantages. In this work, the effects of incineration on the leaching efficiency of metals from EV LIBs were evaluated. The thermal process was applied as a pre-treatment for the electrode material, aiming for carbothermic reduction of the valuable metals by the graphite contained in the waste. Leaching efficiencies above 70% were obtained for Li, Mn, Ni and Co after 60 min of leaching even when using 0.5 M sulfuric acid, which can be linked to the formation of more easily leachable compounds during the incineration process. When the incineration temperature was increased (600â€“700 Â°C), the intensity of graphite signals decreased and other oxides were identified, possibly due to the increase in oxidative conditions. Higher leaching efficiencies of Mn, Ni, Co, and Li were reached at lower temperatures of incineration (400â€“500 Â°C) and at higher leaching times, which could be related to the partial carbothermic reduction of the metals.</t>
  </si>
  <si>
    <t>pyrometallurgical and hydrometallurgical approaches</t>
  </si>
  <si>
    <t>leaching efficiencies above 70%, 0.5 M sulfuric acid, 600â€“700 Â°C, 400â€“500 Â°C</t>
  </si>
  <si>
    <t>Delamination has been widely used in direct recycling of spent lithium-ion batteries (LIBs) as the first step to harvest cathode materials from cathodes. The variations of the recycling performance have been documented in many studies. The main mechanism of delamination is the inactivation of bonding forces provided by the polyvinylidene fluoride (PVDF) binder. It is believed that the storage environment (air exposure time) will affect the performances of delamination to some extent. Three representative methods (direct calcination, pressure washing, and NMP solvent extraction) for delamination were studied to elucidate the effect of air exposure time on delamination efficiency. The peel-off efficiency (98â€“99%) of the direct calcination method was barely influenced by air exposure time. The pressure washing system or NMP solvent extraction method also exhibited high peel-off efficiency using samples after a long air exposure time (1 month), however these methods may have problems regarding Al contamination, i.e., 11.5 mg/g of pressure washing system and 134.4 mg/g of NMP solvent extraction. Results suggest that enhanced adhesion (0.11 MPa/month) could be a potential reason why air contact time affects delamination, with O2 and/or H2O acting as contributors. This finding may help to maximum performance of delamination, as it highlights the importance of storage conditions of the spent LIBs prior to direct recycling.</t>
  </si>
  <si>
    <t>Leaching</t>
  </si>
  <si>
    <t>pH 2.0, 200 rpm, 30 min, 100 Â°C, 1.0 M HCl</t>
  </si>
  <si>
    <t>Zinc ferrite (ZnFe2O4) with visible (Vis) light response was synthesized via sol-gel method by using waste alkaline Znâ€“Mn batteries as raw materials. The morphology, composition and optical properties of ZnFe2O4 were characterized. In order to suppress the fast recombination of photoinduced electron-hole pairs and improve the photocatalytic performance of ZnFe2O4, peroxydisulfate (PDS) was introduced to the photocatalytic system as the external electron acceptor. With the presence of PDS, the removal efficiency of target contaminant bisphenol A (BPA) achieved 96.5% in a 120 min reaction at natural pH 6.0. Photoluminescence (PL) spectroscopy combined with amperometric tests was used to determine the role of PDS on the performance of photocatalytic reaction. The main reactive species for BPA removal were determined by electron paramagnetic resonance (EPR) measurement and quenching experiments. The results indicated that the holes and reactive species (SO4 â€¢â€“ and â€¢OH) produced by activation of PDS with photogenerated electrons mainly contributed to the elimination of BPA. Furthermore, the effect of various operating parameters on the removal of BPA as well as the reusability and stability of catalyst was investigated to explore the applicability of ZnFe2O4 used in the PDS-mediated photocatalytic system for wastewater treatment.</t>
  </si>
  <si>
    <t>acidic leaching conditions, pH 1.0, 25 Â°C, 400 mL/L H2SO4, 400 mL/L H2O2, 120 min, 100 %, pulp density of 20 g/L</t>
  </si>
  <si>
    <t>With the aim of achieving carbon neutrality, new policies to promote electric vehicle (EV) deployment have been announced in various countries. As EV sales gain market-share, the demand for batteries is growing very rapidly, and this has raised concerns about the raw-material supply. Therefore, efficient and environmentally friendly recycling methods for lithium-ion batteries (LIBs) are mandatory to properly implement circular economy paradigms in this field. Hydrometallurgical recycling methods are characterized by their selectivity, high product purity as well as low energy consumption. In order to accomplish a close-loop recycling method, in this work we propose the use of a deep eutectic solvent (DES) and alginate hydrogels as leaching reagent and adsorbent, respectively, for their reusability, availability and biodegradability. The solubility and thermal stability of a choline chloride-ethylene glycol based DES (choline chloride: ethylene glycol = 1:2) were investigated, 180 Â°C being regarded as the temperature threshold for this DES, and reaching up to 1.12gCo Lâˆ’1 solubility after 8 h leaching. Moreover, the DES can be reused after the eutectic state recreation with a performance over 80% with respect to the pristine DES. Calcium cross-linked sodium alginate hydrogels, which were immersed in ethylene glycol and dehydrated afterwards, were able to extract cobalt from the leachate with an efficiency of 92%. The aforementioned hydrogels can be reused after desorption and reach 91% of the performance of the pristine ones. The DES together with alginate hydrogel brings therefore a highly efficient and reusable close-loop recycling method.</t>
  </si>
  <si>
    <t>Hydrometallurgical leaching, Calcium cross-linked sodium alginate hydrogels</t>
  </si>
  <si>
    <t>180 Â°C, 8 h leaching, ethylene glycol</t>
  </si>
  <si>
    <t>Nowadays, the complex application environment requires lithium batteries to be self-healing to cope with the inevitable volume changes and breakage during use. However, only a small part of self-healing materials has been applied in lithium batteries because the introduction of self-healing components will affect the electrochemical performance. Developing a self-healing and recyclable electrolyte to pursue sustainable and long-life lithium batteries is still a great challenge. Herein, a self-healing and recyclable electrolyte has been prepared with a rigid and flexible epoxy resin as a backbone and disulfide bonds as reversible cross-linking points. The epoxy resin imparts superior mechanical abilities (tensile strength &gt;20 MPa) to the electrolytes, while the disulfide bonds provide excellent self-healing capabilities (healing efficiency &gt;95%). Meanwhile, the ionic conductivity (25 Â°C) of the rigid-flexible self-healing polymer electrolytes (RFSPEs) is as high as 10âˆ’3 S/cm, and the multiple healed RFSPE has no changes in the ionic conductivity. In addition, RFSPE has an inhibitory effect on the growth of lithium dendrites, which can cycle stably for up to 1800 h at 1 mAh/cm2. The Li/LiFePO4 cell also exhibits good cycling stability and superior rate performance.</t>
  </si>
  <si>
    <t>pH 1.0, H2SO4 95 wt%, H2O 50 wt%, solvent to solid ratio 1:1, leaching time 3 h, temperature 80 Â°C</t>
  </si>
  <si>
    <t>Driven by the growing of electric vehicle, there is an unmet need to develop wide-range temperate management of Li-ion battery. Promising phase change materials (PCMs) with reinforced energy storage and conversion performance can cool battery by heat storage and heat battery by electro-thermal conversion. Herein, carbon hybrid aerogel by integrating MOF-derived carbon (MOFC) and graphene oxide (GO) aerogel was fabricated to encapsulate lauric acid as LA@MOF-C/GO PCM composite. Densely network of the hybrid aerogel works to enhance electrical/thermal conductivities while synergistic effect between MOF-C and GO helps to improve PCM loading capacity. Consequently, the PCM composite exhibited enhanced heat storage and electro-thermal conversion performances including low input voltage (2.2 V), high electro-thermal efficiency (90%), and enhanced enthalpy (140 J/g), thermal conductivity (1.35 W/mK) and shape-stability (10 Â°C above m.p.). The LA@MOF-C/GO composite worked efficiently to improve battery performance under environment temperature ranging from 45 Â°C to âˆ’20 Â°C, which shows great potential in thermal management of electric vehicle battery.</t>
  </si>
  <si>
    <t>solvent extraction method</t>
  </si>
  <si>
    <t>leaching temperature of 100 Â°C, leaching time of 60 min, pH of 1.0, recovered Li2CO3 of 99.96 %, recovered Fe of 99.98 %, recovered Al of 99.99 %, recovered Mn of 99.99 %, recovered Ni of 99.99 %, recovered Co of 99.99 %, recovered Cu of 99.99 %, recovered Zn of 99.99 %</t>
  </si>
  <si>
    <t>Accelerated production of lithium-ion batteries (LIBs) implies an increase in the raw materials demand, especially for metals like lithium, cobalt, and nickel. Spent LIBs recycling guarantees the regeneration and reincorporation of valuable materials into the manufacturing industry; therefore, recycling methods and techniques must be optimized. In this investigation, alkaline and reductive acid leaching processes were evaluated and compared in order to determine the effect of parameters such as pH, temperature, and reagents concentrations to achieve selective leaching processes. This study demonstrated that strongly alkaline solutions (NaOH) do not ensure selective lithium and aluminum dissolution. Also, a solid compound, L i A l 2 ( O H ) 6 O H ( s ) can be formed at pH âˆ¼14, negatively affecting the lithium extraction. On the other hand, reductive acid leaching, with acid sulfuric and hydrazine sulfate (H2SO4 + N2H6SO4) solutions resulted in an efficient system, extracting â‰¥90 % of Ni, Co, and Mn at 40 Â°C. Hydrazine is essential as a reductant, although it must be added in excess (40 % excess with respect to the Co, Ni, and Mn content) to suppress copper dissolution. Furthermore, this work demonstrated the possibility of processing the entire spent LIBs sample once the discharge and crushing stages were concluded, avoiding physical separation, without affecting the leaching efficiency and contributing to process economy.</t>
  </si>
  <si>
    <t>alkaline and reductive acid leaching</t>
  </si>
  <si>
    <t>pH, temperature, and reagents concentrations</t>
  </si>
  <si>
    <t>Recycling of spent lithium ion batteries (LIBs) is an urgent task in the view of environmental protection, resources reuse and sustainable development of battery industry. Our work presents a new method for recovery of Al foils and cathode materials from LIBs via a simple process. The concentrated sulfuric acid (18.4 M H2SO4) solution are used as both separation and leaching agent. The complete separation of cathode materials from Al foils and the complete leaching of Li are achieved simultaneously after leaching for 1 h at 80 Â°C and solid/liquid ratio of 800 g Lâˆ’1. Under these conditions, the leaching efficiencies of Ni, Co and Mn reached 25.6%, 23.2% and 18.3%, respectively, and the polyvinylidene fluoride (PVDF) binder is partially decomposed. The concentrated sulfuric acid destroys the structures of cathode materials and PVDF but prevents the Al dissolution by formation of the passivation film, which contributes to the separation of cathode materials from Al foils and no loss of Al foil. After removal of Al foils and adding the 4.5 vol% H2O2 solution to further leach the remaining suspension for 70 min at 70 Â°C, and the metals of Ni, Co and Mn in the cathode materials are totally leached into the solution. The amount of H2SO4 consumed by leaching 1 kg cathode pieces was 23 mol, which is less than the required acid consumption for the traditional acid leaching process. The leaching solution is precipitated step by step to obtain high purity Ni1/3Co1/3Mn1/3(OH)2 and Li2CO3. The obtained Ni1/3Co1/3Mn1/3(OH)2 and Li2CO3 are regenerated to LiNi1/3Co1/3Mn1/3O2 materials with excellent electrochemical performance.</t>
  </si>
  <si>
    <t>Subcritical water extraction (SWE) process with citric acid as the leaching reagent</t>
  </si>
  <si>
    <t>2.0 N of citric acid, S/L of 10 g/L, at 150 °C in 5 min, pH 2.0, and 65 °C</t>
  </si>
  <si>
    <t>Drawbacks such as reductant need in leaching process or high energy consumption in pre-treatment step exist in current approaches for recycling spent lithium-ion batteries (LIBs). Here, we report an energy-saving pre-treatment process that can increase the metals leaching efficiency of spent LiNi x Co y Mn1âˆ’ x âˆ’ y O2 LIBs in H2SO4 solution. In the proposed process, the spent electrode material was calcined in a nitrogen (oxygen-free) atmosphere, resulting in the easy leaching of metals by H2SO4 without adding reductant. Calcination conditions were examined, and calcination at 350 Â°C for 1.5 h resulted in the optimal leaching rates of Li, Ni, Co, and Mn (&gt;99%). Mechanism analysis revealed how calcination improves the leaching efficiency. We found the proposed calcination pre-treatment can destroy the well-defined layered crystal structure of spent LiNi x Co y Mn1âˆ’ x âˆ’ y O2 without changing its original phase composition. As a result, refinement of crystalline size, increase of defect, amorphization, and specific surface area (with the emergence of cracks and voids) of the cathode particles enhance the leaching of metals. This study may provide an energy-saving and cost-effective pre-treatment process that can remarkably improve metals leaching rates from spent LIBs without adding reductants.</t>
  </si>
  <si>
    <t>H2SO4 solution</t>
  </si>
  <si>
    <t>350 Â°C for 1.5 h</t>
  </si>
  <si>
    <t>The soaring surge in electric vehicle sales has led to a significant rise in the demand and production of lithium-ion batteries. Consequently, a considerable number of lithium-ion batteries are retired annually, posing potential environmental pollution and economic losses if not appropriately disposed. In consideration of the aforementioned, a novel and environmentally conscientious approach is posited for the extraction of valuable metals from lithium-ion battery cathode materials, thereby ensuring economic efficiency. The method in question employs a deep eutectic solvent composed of tetraethylammonium chloride and L-ascorbic acid, facilitating the effective leaching of lithium nickel cobalt manganate cathode material within a brief duration of 3 min, even at a relatively low temperature of 80 Â°C. Notably, elevated leaching rates, specifically 99.1% for lithium, 99.6% for nickel, 99.4% for cobalt, and 99.3% for manganese, have been attained. The overall leaching process is characterized by its efficiency, environmental friendliness, and ease of operation, presenting a promising solution for the recycling of waste lithium-ion batteries.</t>
  </si>
  <si>
    <t>80 Â°C, 3 min</t>
  </si>
  <si>
    <t>In this study, a polyvinylidene fluoride (PVDF) binder material for secondary batteries was removed using a supercritical CO2 extraction process instead of conventional extraction processes such as leaching and pyrolysis. To determine the optimal process conditions, the phase behavior of the binder in CO2 was studied by measuring the pressure and temperature before the supercritical CO2 extraction. To design an effective extraction process, the extraction time, temperature, and pressure were studied under various experimental conditions using a supercritical extraction system. Various organic cosolvents were used in the experiment to improve the extraction efficiency. According to the experimental result, the optimal extraction conditions were determined to 353.2 K, 10 MPa, and 20 min with dimethylformamide (DMF) cosolvent. Under these process conditions, the removal rate of the binder was 98.8 %. However, there was a significant difference in cell performance such as initial discharge capacity and cycling stability depending on the extraction solvent. Specifically, cycling stability improved in the order of using DMF, NMP, DMSO, and DMAc. The extracted binder material was analyzed by differential scanning calorimetry (DSC), Fourier transform infrared spectroscopy (FT-IR) and scanning electron microscope (SEM) to compare the raw and processed materials and evaluate the reusability of the binder material.</t>
  </si>
  <si>
    <t>500 Â°C, 20 min, 100 %, 1000 Â°C, 2 h</t>
  </si>
  <si>
    <t>Lithium-ion batteries (LIBs) are important energy devices with significant growth and expansion that result in large amounts of metal waste. However, the separation of the cathode materials from aluminum (Al) foil during the recycling of spent LIBs is still challenging due to their strong bonding by polyvinylidene fluoride (PVDF). Herein, a novel low-melting mixture solvent (LoMMS) based on the choline chloride-xylitol system with ow-toxicity, cost-effectiveness, and environmental friendliness was developed for separating the cathode materials from Al foil in LIBs. Under the optimal treatment conditions of a molar ratio of choline chloride to xylitol of 2:1, a reaction temperature of 140 Â°C, a reaction time of 20â€¯min, and solid-liquid ratio of 16â€¯g/L separation efficiency cathode material reached a maximum of 94.92â€¯%. The mechanistic analysis revealed that the high separation efficiency can be attributed to strong hydrogen bonding provided by choline chloride and xylitol in LoMMS, disrupted PVDF molecular bonding and resulted in deactivation and successful separation of cathode material particles from the aluminum foil. Additionally, scanning electron microscopy examination revealed no changes in the morphologies of the cathode materials, useful for their restoration and reutilization. Overall, the proposed LoMMS method with low-cost and eco-friendly aspects has great potential for recycling spent LIB cathode materials.</t>
  </si>
  <si>
    <t>novel low-melting mixture solvent (LoMMS)</t>
  </si>
  <si>
    <t>a molar ratio of choline chloride to xylitol of 2:1, a reaction temperature of 140 Â°C, a reaction time of 20â€¯min, solid-liquid ratio of 16â€¯g/L</t>
  </si>
  <si>
    <t>Electricity storage is a key component in the transition to a (100%) CO 2 -neutral energy system and a way to maximize the efficiency of power grids. Carnot Batteries offer an important alternative to other electricity storage systems due to the possible use of low-cost storage materials in their thermal energy storage units. The use of sensible storage material at high temperatures is of particular interest in order to achieve higher storage densities. A high number of research projects are currently being carried out in this field, and an increasing number of industrial players are also pushing the development of systems to market maturity, which results in a large variety of concepts. This work offers new approaches to the classification of Carnot Batteries and thermal energy storage systems. It gives an overview of the current state of the art in the field of thermal energy storage above 500 Â°C and compares the systems and concepts on the basis of key figures. The large number of concepts will inevitably be selected based on technical and environmental considerations. It is shown that solid and sensible thermal energy storage units can be represented as an efficient component of a Carnot Battery in the high temperature range. Total cycle energy efficiencies of â‰¥ 95% have been shown in literature. The â€˜fixed structureâ€™ design as a differentiation to the â€˜packed bedâ€™ is particularly well suited as it allows internal charging at temperatures greater than 1000 Â°C while minimizing charging losses.</t>
  </si>
  <si>
    <t>pyrolysis, acid leaching, solvent extraction, roasting, and electrochemical treatment</t>
  </si>
  <si>
    <t>300 Â°C, 400 Â°C, and 500 Â°C</t>
  </si>
  <si>
    <t>A vast quantity of waste sludge is generated during the silicon wafers slicing process in semiconductor and photovoltaic industries. Turning the waste powder into high-value products is of strategic importance for industrial processes. The purified Si microparticles (Si-MP) are recycled by a simple and fast procedure, Rapid Thermal Process (RTP). A prominent anodic material of Si-MP/Carbon composite with porous structure is obtained via in-spaced carbonization of water-soluble binder sodium carboxymethyl cellulose during RTP. This strategy provides buffer space, which is constructed by carbon porous continuous conductive framework throughout the entire electrode, to resist local stress and intense volume variation. In addition, a sufficiently electrochemically stable solid-electrolyte interphase layer is accomplished with the coating of SiOx film and amorphous carbon on the surface of Si-MP. Under these circumstances, the enhanced electrodes achieve a first cycle efficiency of approximately 80% and a reversible charge capacity of 800 mAhgâˆ’1 over 100 cycles at 0.5 Agâˆ’1 with good retention. Through a green and simple procedure, a remarkable Si-MP embedded carbon-matrix with porous structure is established to achieve commercially high performance Si-MP/C composite anodes and also to resolve the issues of waste disposal.</t>
  </si>
  <si>
    <t>400 Â°C, 120 min, 25 Â°C</t>
  </si>
  <si>
    <t>Acid leaching is an essential unit in hydrometallurgy, yet it is time consuming and requires concentrated acids. Process intensification is examined for the leaching of valuable and rare earth elements (REEs), such as Ni, Co, La, Nd, and Ce, from spent nickel metal hydride (NiMH) batteries using subcritical water extraction (SWE) and microwave-assisted extraction (MAE). Results of SWE revealed that HCl performed better than H2SO4 and HNO3. Leaching efficiency increased as reaction temperature increased from 100 to 150Â°C, and it increased with HCl concentration. SWE was very effective using 0.5 N HCl, solid concentration of 20 g/L, initial pressure of 9.8 bar, 100Â°C for 5 min, and leaching efficiency of 99.85% for Ni, 91.72% for Co, 96.26% for La, 85.75% for Nd, and 84.37% for Ce was found, and the total energy consumption was 2,640 kJ. Leaching efficiency of MAE using 0.5 N HCl decreased slightly when heating rate increased from 30 to 70Â°C/min, and it increased as reaction time increased from 5 to 30 min. Compared with SWE and conventional leaching, MAE was the most energy-efficient, and total of 874.1 kJ was required to reach 85.93% for Ni, 77.60% for Co, 64.04% for La, 75.01% for Nd, and 57.17% for Ce, respectively under experimental conditions of 1 N of HCl, solid concentration of 20 g/L, 100Â°C for 5 min. Novel acid leaching methods showed promising potential for metals recovery from e-waste.</t>
  </si>
  <si>
    <t>subcritical water extraction (SWE), microwave-assisted extraction (MAE)</t>
  </si>
  <si>
    <t>0.5 N HCl, solid concentration: 20 g/L, initial pressure: 9.8 bar, 100°C-150°C for 5 min</t>
  </si>
  <si>
    <t>Recycling spent anode graphite from scrapped lithium-ion batteries plays a significant role in utilization of graphite resources and environmental protection. However, regenerated graphite basically shows low coulomb efficiency and poor rate capability, which cannot meet the requirements of being reused as an electrode material. Herein, we put forward an asphalt coating method to improve the electrochemical performance of the spent graphite after impurities removal. The structure and morphology of asphalt-coated purified graphite (AC@PG) are characterized by using XRD, TEM and SEM analysis, the results show that the pyrolysis carbon has successfully coated on the purified graphite. Asphalt coating is demonstrated to improve its surface morphology, which is beneficial to the infiltration of the electrolyte. The electrochemical performance of AC@PG with various asphalt coating amounts is systematically investigated, and the results show that when the asphalt coating amount is 10%, the electrochemical performance of AC@PG can reach the optimal value with an initial capacity of 335.4 mAh/g at a rate of 0.1 C, which are better than that of PG (313.8 mAh/g). Furthermore, rate capability is significantly improved after asphalt coating. This proposed asphalt coating method for spent graphite is facile, effective and economical, which has prospects for the industrial processing of graphite.</t>
  </si>
  <si>
    <t>microwave-assisted leaching</t>
  </si>
  <si>
    <t>100 Â°C, 25 min, H2SO4 2.5 mol/L</t>
  </si>
  <si>
    <t>With the penetration of lithium-ion batteries (LIBs) into electric vehicles, the recycling of waste LIBs is inevitable from the perspective of health, economy and environmental protection. Herein is reported a novel green method for extracting valuable metals from the cathode of LIBs, in which the Deep Eutectic Solvent (DES) is used as leachate to dissolve electrode material waste. Mixing choline chloride (ChCl) and malonic acid is helpful to effectively improve the reduction ability of DES, resulting in superior leaching efficiency. At the lower temperature (100 Â°C), the leaching efficiency of cobalt and lithium reached up to 98.61% and 98.78%, respectively. X-ray absorption near edge structure (XANES) spectroscopy demonstrated that DESs could act as both leachate and reducing agent, which could destroy the covalent bonds of metal oxides to form a cobalt (II)-chlorine complex. This method is straightforward to operate and does not involve the additional reducing agents, which is held promise to bring economic and sustainable development prospects in the field of lithium battery development.</t>
  </si>
  <si>
    <t>Deep Eutectic Solvent (DES), leachate to dissolve electrode material waste</t>
  </si>
  <si>
    <t>100 Â°C</t>
  </si>
  <si>
    <t>Lithium carboxymethyl cellulose (CMC-Li) is a promising novel water-based binder for lithium-ion batteries. The direct synthesis of CMC-Li was innovatively developed using abundant wood dissolving pulp materials from hardwood (HW) and softwood (SW). The resulting CMC-Li-HW and CMC-Li-SW binders possessed a suitable degree of substitutions and excellent molecular weight distributions with an appropriate quantity of long- and short-chain celluloses, which facilitated the construction of a reinforced concrete-like bonding system. When used as cathode binders in LiFePO4 batteries, they uniformly coated and dispersed the electrode materials, formed a compact and stable conductive network with high mechanical strength and showed sufficient lithium replenishment. The prepared LiFePO4 batteries exhibited good mechanical stability, low charge transfer impedance, high initial discharge capacity (âˆ¼180 mAh/g), high initial Coulombic efficiency (99 %), excellent cycling performance (&lt;3% loss over 200 cycles) and good rate capability, thereby outperforming CMC-Na and the widely used cathode binder polyvinylidene fluoride.</t>
  </si>
  <si>
    <t>Recycling of spent lithium-ion batteries</t>
  </si>
  <si>
    <t>Recycling conditions: 200 Â°C, 40 min, Recycled Fe and Al contents: 2.14 and 0.13 wt.%, Recycled Li content: 102.86 wt.%, Recycled Ni content: 0.23 wt.%, Recycled Mn content: 0.13 wt.%, Recycled Co content: 0.06 wt.%, Recycled Cu content: 0.03 wt.%, Recycled Al content: 0.03 wt.%, Recycled Mg content: 0.03 wt.%, Recycled Fe content: 0.02 wt.%</t>
  </si>
  <si>
    <t>Cathode materials are difficult to separate from Al-foil substrates during the recycling of spent lithium-ion batteries (LIBs), because of the strong bonding force present. In this study, ultrasonic cleaning was used to separate and recycle these cathode materials. The mechanism of separation was ascribed to the dissolution of polyvinylidene fluoride (PVDF) and the cavitation caused by ultrasound. Based on this mechanism, the key parameters affecting the peel-off efficiency of cathode materials from Al foil was identified as solvent nature, temperature, ultrasonic power, and ultrasonic time. The peel-off efficiency of cathode materials achieved âˆ¼99% under the optimized conditions of N-methyl-2-pyrrolidone (NMP) cleaning fluid, 70Â°C process temperature, 240W ultrasonic power, and 90min of ultrasonication. The cathode materials separated from Al foil displayed a low agglomeration degree, which is beneficial to the subsequent leaching process. Finally, a new, environmentally-sound process was proposed to efficiently recycle cathode materials and Al from spent LIBs, consisting of manual dismantling, ultrasonic cleaning, and picking.</t>
  </si>
  <si>
    <t>Ultrasonic cleaning</t>
  </si>
  <si>
    <t>N-methyl-2-pyrrolidone (NMP) cleaning fluid, 70Â°C process temperature, 240W ultrasonic power, 90min of ultrasonication</t>
  </si>
  <si>
    <t>The lithiation reaction holds immense significance across various branches of chemistry, particularly in the realm of electrochemical energy storage. Here, we report a new method that enables a solvent-free process at room temperature, exhibiting remarkably swift reaction kinetics. Through this process, the chemical integration of Li+ into charged materials based on transition metals is achieved using lithium iodide, LiI. An evident application of this method lies in advancing the direct recycling of cathode materials reclaimed from spent batteries. Notably, the process facilitates the efficient and direct recycling of spent Li(1-x)FePO4 cathode material, sourced from a commercial LIB, without the need for any solvents or heat treatments. The regenerated material exhibits a fully reversible capacity of approximately 168 mAh/g against Li metal, even under high current density conditions, with a consistently stable coulombic efficiency surpassing 99 % over 45 cycles. This regenerative approach holds the potential for seamless extension to other LIB cathode materials, including but not limited to LMFP, LMO, LCO and NMC.</t>
  </si>
  <si>
    <t>solvent-free process at room temperature</t>
  </si>
  <si>
    <t>room temperature</t>
  </si>
  <si>
    <t>We report zinc sulfide (ZnS) quantum dots composed of three different polymorphs (pure zinc blende, pure wurtzite, and poly-type (zinc blende/wurtzite)) uniformly embedded in an N-doped carbon matrix as a potential electrode material for anode applications in lithium-ion batteries (LIBs), for the first time. The ZnS polymorph quantum dots with cubic and hexagonal lattices anchored onto a N-doped carbon matrix (ZnS-QD@NC) electrode is prepared by a polyol-assisted pyro-synthesis technique. A combined operando XRD and ex-situ XAS analyses revealed that the electrochemical reaction mechanism in ZnS-QD@NC was reversible and comprised of an insertion reaction followed by a conversion-cum-alloying reaction. Due to the structural property of the composite and its unique electrochemical behavior, the ZnS-QD@NC electrode registers a reversible specific capacity as high as 800 mAhgâˆ’1 with a high initial energy round-trip efficiency of 83%, and better cycling stability and power. The results from this study can help in the production of high-performance electrode materials with unique structural and morphological composition using an efficient pyro-synthetic reaction for rechargeable battery applications.</t>
  </si>
  <si>
    <t>microwave-assisted pyrolysis</t>
  </si>
  <si>
    <t>microwave power of 200 W, pyrolysis temperature of 450 Â°C, pyrolysis time of 15 min, volatile matter of 12.52 wt%, organic matter of 2.25 wt%, alkaline residue of 0.12 wt%, pH of 2.02, and c/a ratio of 2.46</t>
  </si>
  <si>
    <t>Cobalt (Co) recycling from the spent LIBs not only favors the ecological protection also meets the supply chain of Co in the international market. In this research, a three-dimensional microbial-fuel-cell (3D-MFC) two-chamber system with granular activated carbon (GAC) microelectrodes was constructed to remove and recover Co from the stripping cobalt sulfate solution. The 3D bio-electrochemical (BE) system exhibited the largest voltage output and power production at 12th day during the acclimation, achieving the maximum power densities (W/m3) of 6.24, 10.29, 14.52, 12.59, and 8.78, respectively. The GAC prepared at 500â€¯Â°C achieved highest removal and recovery efficiencies of Co in the 3D-MFC system. The maximum removal efficiency of 98.47%, the recovery efficiency of 96.35%, the power density of 11.34â€¯W/m3, and the columbic efficiency of 28.74% were obtained in the orthogonal experiments. The influence of the operating time on the removal and recovery of Co was more obvious than the electro-output of the system. The addition of ammonium carbonate to the 3D-MFC systems clearly increased the precipitation of Co. The stacking of GAC particles in MFC had strengthened the adsorption of Co ions by intensifying the acidic-alkaline pathways during the 3D BE process. The removal and recovery of Co ions from the stripping solution in the 3D-MFC experiments were mainly achieved by the electromigration, electrostatic adsorption of GAC, and chemical precipitations of cobalt hydroxide and cobalt carbonate. A continuous process was suggested for the 3D-MFC application integrating to the traditional recovery procedure of Co from the spent LIBs at the pilot scale.</t>
  </si>
  <si>
    <t>two-stage leaching</t>
  </si>
  <si>
    <t>H2SO4 leaching (2 M H2SO4, L/S = 10.4, V = 104 ml, T = 30 °C), H2O leaching (V = 100 ml, T = 25 °C)</t>
  </si>
  <si>
    <t>To date, the research on Zn2+ storage properties of nanosized high-nuclearity polyoxometalate clusters (HNPCs) in aqueous zinc-ion batteries is still unexplored. Herein, we for the first time utilized the nanosized mixed-valence K10[VIV 16VV 18O82] (KVO) cluster as a Zn2+ storage material to exploit novel Zn/HNPC battery with eminent chargeâ€“discharge properties because the 3-D orderly packing of nanosized KVO clusters in the microstructure can engineer and construct multidimensional interconnected Zn2+ migration channels, which can endow the KVO host with high electron and Zn2+ conductivities and high-efficiency Zn2+ migration behavior. As expected, the as-fabricated Zn/K10[VIV 6VV 18O82] battery exhibits a high reversible capacity of 401 mAh g âˆ’1, good cyclic stability with capacity retention of 93% over 4000 cycles at 3 A g âˆ’1, and favorable energy (285 Wh kg âˆ’1) and power density (4.5 kW kg âˆ’1). A quantitative Zn2+ storage mechanism has been proposed based on in-depth insight on Zn2+ intercalation/deintercalation behavior and redox reaction process during cycling. This work not only provides a new zinc-ion battery research platform of HNPCs and opens up a new understanding of the Zn2+ storage mechanism in the POM host, but also demonstrates a tremendous and promising application potential of HNPCs in aqueous batteries.</t>
  </si>
  <si>
    <t>300 Â°C, 40 min, 100 g L âˆ’1</t>
  </si>
  <si>
    <t>A novel method for the conversion of paper towel waste to biographite anode material is developed and optimized for use in Li-ion batteries. The surge in demand for Li-ion battery anode materials coupled with the unsustainable and inefficient methods of producing battery-grade graphite necessitate alternative carbon feedstocks and graphitization technologies. Paper waste (PW) is identified as a suitable carbon feedstock for iron-catalyzed graphitization due to its sustainability, low cost, low ash content, and ample supply for the intended end use. A Box Behnken experimental design for statistical optimization is pursued for untreated and preâ€‘carbonized PW with factors of temperature (1100â€“1300 Â°C), hold time (1â€“5 h), and iron catalyst loading (0.5â€“1.5Ã— fixed carbon content) with biographite crystal size as the primary response variable. Temperature and iron catalyst loading are found to be significant factors, whereas hold time is found to be insignificant. Reversible capacities of the biographite anodes are found to be 340â€“355 mAh gâˆ’1 with 99 % capacity retention over 100 cycles, indicating good electrochemical performance relative to commercial graphite anodes. The initial Coulombic efficiency of untreated and preâ€‘carbonized biographites, however, are 77 % and 75 %, respectively, suggesting parasitic reactions including electrolyte decomposition.</t>
  </si>
  <si>
    <t>temperature of 700 Â°C, time of 2 h, dry basis</t>
  </si>
  <si>
    <t>The room temperature sodium-sulfur (RT Na-S) batteries have attracted extensive attention due to its low cost and high specific energy. Yet, RT Na-S batteries usually suffer from low reversible capacity, short lifespan and inferior Coulombic efficiency. Herein, covalent sulfur based carbonaceous materials was investigated for RT Na-S battery to address these drawbacks. Generally, the covalent S could prevent the formation of sodium polysulfide (Na2Sn, 4â‰¤nâ‰¤8) effectively, further avoid the dissolution of sodium polysulfide into electrolyte; besides, the covalent S in these carbonaceous materials is reversible during charge/discharge process, which is good for cycling stability. Benefiting from these merits, the covalent sulfur based materials delivers high reversible capacity over 1000mAhgâˆ’1, long cycling stability for 900 cycles with capacity decay of 0.053% per cycle and superior Coulombic efficiency approximately 100%. This study may provide a new method for designing high performance RT Na-S batteries.</t>
  </si>
  <si>
    <t>pH 2.0, 300 Â°C, 2 h, leach liquor pH 2.0, 200 Â°C, 10 h, pH 2.0, 300 Â°C, 2 h</t>
  </si>
  <si>
    <t>DOI</t>
  </si>
  <si>
    <t>Title</t>
  </si>
  <si>
    <t>Efficiency Value</t>
  </si>
  <si>
    <t>Exact Efficiency value</t>
  </si>
  <si>
    <t>Rel_4</t>
  </si>
  <si>
    <t>Rel_1</t>
  </si>
  <si>
    <t>Rel_2</t>
  </si>
  <si>
    <t>Rel_3</t>
  </si>
  <si>
    <t>Recovered_Materials</t>
  </si>
  <si>
    <t>Temperature Value</t>
  </si>
  <si>
    <t>Final Max Temperature</t>
  </si>
  <si>
    <t>Pressure Value</t>
  </si>
  <si>
    <t>10.1016/j.mineng.2023.108169</t>
  </si>
  <si>
    <t>Extraction of pure Co, Ni, Mn, and Fe compounds from spent Li-ion batteries by reductive leaching and combined oxidative precipitation in chloride media</t>
  </si>
  <si>
    <t>The purity of the graphite residue reached 99.9 % (referring to Co, Ni, Mn, Li)</t>
  </si>
  <si>
    <t>Reused In</t>
  </si>
  <si>
    <t>Processed By</t>
  </si>
  <si>
    <t>Has Condition</t>
  </si>
  <si>
    <t>Recovers</t>
  </si>
  <si>
    <t>Zn and Mn</t>
  </si>
  <si>
    <t>10.1016/j.ceja.2023.100582</t>
  </si>
  <si>
    <t>Recovery of NixMnyCoz(OH)2 and Li2CO3 from spent Li-ionB cathode leachates using non-Na precipitant-based chemical precipitation for sustainable recycling</t>
  </si>
  <si>
    <t>98.1 % for Li, 97.1 % for Co, 96.1 % for Ni, and 95.7 % for Mn</t>
  </si>
  <si>
    <t>NixCoyMnz(OH)2, Li2CO3</t>
  </si>
  <si>
    <t>10.1016/j.jece.2024.113521</t>
  </si>
  <si>
    <t>Recovery of valuable metal elements from spent lithium-ion battery via a low temperature ammonium persulfate roasting approach</t>
  </si>
  <si>
    <t>Li, Ni, Co, and Mn, with values of 99.43â€¯%, 99.87â€¯%, 98.88â€¯%, and 99.19â€¯%, respectively</t>
  </si>
  <si>
    <t>water-soluble sulfates, NH4HSO4</t>
  </si>
  <si>
    <t>10.1016/j.wasman.2009.01.008</t>
  </si>
  <si>
    <t>Vitrification for reclaiming spent alkaline batteries</t>
  </si>
  <si>
    <t>Recovery efficiency for Fe and Zn was &gt;90%</t>
  </si>
  <si>
    <t>Fe and Zn</t>
  </si>
  <si>
    <t>10.1016/j.jenvman.2023.118205</t>
  </si>
  <si>
    <t>Removal of polyvinylidene fluoride binder and other organics for enhancing the leaching efficiency of lithium and cobalt from black mass</t>
  </si>
  <si>
    <t>90.1% for Li &amp; 74.4% for Co</t>
  </si>
  <si>
    <t>metals and graphite</t>
  </si>
  <si>
    <t>10.1016/j.wasman.2017.02.011</t>
  </si>
  <si>
    <t>Leaching process for recovering valuable metals from the LiNi1/3Co1/3Mn1/3O2 cathode of lithium-ion batteries</t>
  </si>
  <si>
    <t>Li, Ni, Co, and Mn reached 99.7%</t>
  </si>
  <si>
    <t>Li, Ni, Co, and Mn</t>
  </si>
  <si>
    <t>10.1016/j.seppur.2018.09.019</t>
  </si>
  <si>
    <t>Resource recovery of critically-rare metals by hydrometallurgical recycling of spent lithium ion batteries</t>
  </si>
  <si>
    <t>highly pure solution of CoSO4</t>
  </si>
  <si>
    <t>10.1016/j.dwt.2024.100665</t>
  </si>
  <si>
    <t>Desalination of mother liquor generated from the precipitation of lithium carbonate during the recycling of retired lithium ion battery</t>
  </si>
  <si>
    <t>current efficiency of acid and alkali preparation is 52.53â€¯% and 62.12â€¯% respectively</t>
  </si>
  <si>
    <t>lead, nickel, cobalt, copper, alkaline earth metals, and manganese</t>
  </si>
  <si>
    <t>10.1016/j.hydromet.2022.105865</t>
  </si>
  <si>
    <t>Selective leaching of Li from spent LiNi0.8Co0.1Mn0.1O2 cathode material by sulfation roast with NaHSO4â€§H2O and water leach</t>
  </si>
  <si>
    <t>lithium</t>
  </si>
  <si>
    <t>10.1016/j.cej.2021.133232</t>
  </si>
  <si>
    <t>Closed-loop regeneration of battery-grade FePO4 from lithium extraction slag of spent Li-ion batteries via phosphoric acid mixture selective leaching</t>
  </si>
  <si>
    <t>Li, Co, Ni and Mn</t>
  </si>
  <si>
    <t>10.1016/j.wasman.2022.10.005</t>
  </si>
  <si>
    <t>Recovery of critical metals from spent Li-ion batteries: Sequential leaching, precipitation, and cobaltâ€“nickel separation using Cyphos IL104</t>
  </si>
  <si>
    <t>Co3O4</t>
  </si>
  <si>
    <t>10.1016/j.susmat.2023.e00688</t>
  </si>
  <si>
    <t>Efficient recycling of Co3O4 from spent lithium-ion batteries and its application as an electrochemical sensor and photocatalyst</t>
  </si>
  <si>
    <t>Al foils, Ni, Co and Mn, Ni1/3Co1/3Mn1/3(OH)2 and Li2CO3</t>
  </si>
  <si>
    <t>10.1016/j.wasman.2023.07.025</t>
  </si>
  <si>
    <t>Effects of incineration and pyrolysis on removal of organics and liberation of cathode active materials derived from spent ternary lithium-ion batteries</t>
  </si>
  <si>
    <t>ternary Li transition metal oxide (LTMO)</t>
  </si>
  <si>
    <t>10.1016/j.seppur.2018.07.038</t>
  </si>
  <si>
    <t>Hydrometallurgical recovery of Zn(II) and Mn(II) from alkaline batteries waste employing aqueous two-phase system</t>
  </si>
  <si>
    <t>Ni, Co, and M</t>
  </si>
  <si>
    <t>10.1016/S1003-6326(22)66133-8</t>
  </si>
  <si>
    <t>Leaching kinetics of de-lithium residue from spent ternary lithium-ion battery cathodic materials with starch as reductant</t>
  </si>
  <si>
    <t>LiNi1/3Co1/3Mn1/3O2</t>
  </si>
  <si>
    <t>10.1016/j.hydromet.2019.105134</t>
  </si>
  <si>
    <t>Hydrometallurgical recovery of lead from spent lead-acid battery paste via leaching and electrowinning in chloride solution</t>
  </si>
  <si>
    <t>Cathode lead powders with a purity of 99.6%</t>
  </si>
  <si>
    <t>cathode lead powders with a purity of 99.6%</t>
  </si>
  <si>
    <t>10.1016/j.hydromet.2021.105809</t>
  </si>
  <si>
    <t>Ammonia leaching of valuable metals from spent lithium ion batteries in NH3-(NH4)2SO4-Na2SO3 system</t>
  </si>
  <si>
    <t>Al foil</t>
  </si>
  <si>
    <t>10.1016/j.jenvman.2021.113500</t>
  </si>
  <si>
    <t>Efficient separation of aluminum foil from mixed-type spent lithium-ion power batteries</t>
  </si>
  <si>
    <t>Li, Ni, and Mn</t>
  </si>
  <si>
    <t>10.1016/j.jece.2023.111226</t>
  </si>
  <si>
    <t>Solar photocatalysis using post-consumer alkaline batteries for degrading contaminants of emerging concern in surface water</t>
  </si>
  <si>
    <t xml:space="preserve">SH and AK achieved 72.6% and 96.6% removal efficiency </t>
  </si>
  <si>
    <t/>
  </si>
  <si>
    <t>10.1016/j.jece.2022.109160</t>
  </si>
  <si>
    <t>Rare metals recycling from spent NCM cathode materials and simultaneous dehydrofluorination of polyvinylidene fluoride (PVDF) in subcritical water</t>
  </si>
  <si>
    <t>zinc and manganese</t>
  </si>
  <si>
    <t>10.1016/j.seppur.2023.123156</t>
  </si>
  <si>
    <t>Recycling lead from waste lead-acid batteries by the combination of low temperature alkaline and bath smelting</t>
  </si>
  <si>
    <t>lead recovery efficiency reached &gt;98.0%</t>
  </si>
  <si>
    <t>lead</t>
  </si>
  <si>
    <t>10.1016/j.wasman.2024.07.018</t>
  </si>
  <si>
    <t>Novel electrochemical process for recycling of valuable metals from spent lithium-ion batteries</t>
  </si>
  <si>
    <t xml:space="preserve">Eventually, the Ni, Co, Mn, Li and Cu can be recovered with the corresponding recovery rates of 99.40 %, 91.00 %, 90.68 %, 85.59 % and 89.55 %, respectively. </t>
  </si>
  <si>
    <t>lead, (NH4)2SO4 and (NH4)2CO3</t>
  </si>
  <si>
    <t>10.1016/j.mineng.2021.107226</t>
  </si>
  <si>
    <t>Treatment of valuable metals from leaching solution of spent lithium-ion batteries</t>
  </si>
  <si>
    <t>10.1016/j.hydromet.2023.106243</t>
  </si>
  <si>
    <t>Efficient extraction of valuable metals from spent LiNi0.5Co0.2Mn0.3O2 cathode based on an acid-free leaching process</t>
  </si>
  <si>
    <t>lithium, cobalt, nickel and manganese</t>
  </si>
  <si>
    <t>10.1016/j.cej.2017.04.044</t>
  </si>
  <si>
    <t>Green selective recovery of lanthanum from Ni-MH battery leachate using aqueous two-phase systems</t>
  </si>
  <si>
    <t>lithium, manganese, cobalt, nickel, and iron</t>
  </si>
  <si>
    <t>10.1016/j.jenvman.2024.121862</t>
  </si>
  <si>
    <t>A greener method to recover critical metals from spent lithium-ion batteries (LIBs): Synergistic leaching without reducing agents</t>
  </si>
  <si>
    <t>lithium, cobalt, nickel, manganese</t>
  </si>
  <si>
    <t>10.1016/j.jclepro.2017.09.238</t>
  </si>
  <si>
    <t>Investigation of the effects of thermal treatment on the leachability of Zn and Mn from discarded alkaline and ZnC batteries</t>
  </si>
  <si>
    <t>Mn3O4, with a purity of 99.95%</t>
  </si>
  <si>
    <t>lead, battery sludge</t>
  </si>
  <si>
    <t>10.1016/j.seppur.2022.121782</t>
  </si>
  <si>
    <t>A green process to recover valuable metals from the spent ternary lithium-ion batteries</t>
  </si>
  <si>
    <t>lithium, cobalt, manganese, nickel</t>
  </si>
  <si>
    <t>10.1016/j.wasman.2004.12.012</t>
  </si>
  <si>
    <t>Nickel and cobalt recycling from lithium-ion batteries by electrochemical processes</t>
  </si>
  <si>
    <t>Co</t>
  </si>
  <si>
    <t>10.1016/j.proenv.2012.10.068</t>
  </si>
  <si>
    <t>Study on Separation of Cobalt and Lithium Salts from Waste Mobile-phone Batteries</t>
  </si>
  <si>
    <t>The recovery efficiencies for cobalt and lithium were 90.02% and 86.04%, respectively.</t>
  </si>
  <si>
    <t>10.1016/j.jclepro.2018.03.069</t>
  </si>
  <si>
    <t>Recovery of valuable materials from spent lithium-ion batteries by mechanical separation and thermal treatment</t>
  </si>
  <si>
    <t>LiCoO2, graphite</t>
  </si>
  <si>
    <t>10.1016/j.seppur.2023.125508</t>
  </si>
  <si>
    <t>Regeneration behavior of FePO4Â·2H2O from spent LiFePO4 under extremely acidic condition (pH &lt; 0.8): Mechanism study and the properties of regenerated LiFePO4</t>
  </si>
  <si>
    <t>graphite</t>
  </si>
  <si>
    <t>10.1016/j.jhazmat.2021.127586</t>
  </si>
  <si>
    <t>A sodium salt-assisted roasting approach followed by leaching for recovering spent LiFePO4 batteries</t>
  </si>
  <si>
    <t>lithium, iron, nickel, cobalt</t>
  </si>
  <si>
    <t>10.1016/j.jmrt.2023.03.133</t>
  </si>
  <si>
    <t>Effect of roasting pretreatment on micro-nanobubble-assisted flotation of spent lithium-ion batteries</t>
  </si>
  <si>
    <t>cathode active materials (CMs)</t>
  </si>
  <si>
    <t>10.1016/j.cscee.2024.100844</t>
  </si>
  <si>
    <t>Recycling of nickel metal from spent nickel-manganese-cobalt (NMC) cathode batteries using H3PO4â€“H2C2O4 solution combination as an efficient leaching agent</t>
  </si>
  <si>
    <t>Ni3(PO4)2</t>
  </si>
  <si>
    <t>10.1016/j.jpowsour.2021.230827</t>
  </si>
  <si>
    <t>In situ reduction of cathode material by organics and anode graphite without additive to recycle spent electric vehicle LiMn2O4 batteries</t>
  </si>
  <si>
    <t>lithium and manganese</t>
  </si>
  <si>
    <t>10.1016/j.wasman.2023.01.013</t>
  </si>
  <si>
    <t>Acid-free extraction of valuable metal elements from spent lithium-ion batteries using waste copperas</t>
  </si>
  <si>
    <t>lithium, Ni, Co, Mn</t>
  </si>
  <si>
    <t>10.1016/j.wasman.2019.03.044</t>
  </si>
  <si>
    <t>Enhancement in leaching process of lithium and cobalt from spent lithium-ion batteries using benzenesulfonic acid system</t>
  </si>
  <si>
    <t>lithium, cobalt</t>
  </si>
  <si>
    <t>10.1016/j.jclepro.2022.135831</t>
  </si>
  <si>
    <t>Synergetic carbothermic reduction and selective hydrochlorination of spent Li-ion batteries black mass towards enhanced metal recovery</t>
  </si>
  <si>
    <t>Ni-Co alloy, Mn3O4, graphite</t>
  </si>
  <si>
    <t>10.1016/j.jhazmat.2018.09.065</t>
  </si>
  <si>
    <t>Removal of p-cresol and tylosin from water using a novel composite of alginate, recycled MnO2 and activated carbon</t>
  </si>
  <si>
    <t>cobalt, lithium, nickel, manganese, and iron</t>
  </si>
  <si>
    <t>10.1016/j.est.2020.101564</t>
  </si>
  <si>
    <t>A Facile Chemical-Free Cathode Powder Separation Method for Lithium Ion Battery Resource Recovery</t>
  </si>
  <si>
    <t>cathodic powder</t>
  </si>
  <si>
    <t>10.1016/j.wasman.2024.02.023</t>
  </si>
  <si>
    <t>Efficient purification and high-quality regeneration of graphite from spent lithium-ion batteries by surfactant-assisted methanesulfonic acid</t>
  </si>
  <si>
    <t>10.1016/j.cej.2022.139258</t>
  </si>
  <si>
    <t>Selective lithium extraction and regeneration of LiCoO2 cathode materials from the spent lithium-ion battery</t>
  </si>
  <si>
    <t>Li-rich solution, Co-rich residue, Li2CO3, Co3O4</t>
  </si>
  <si>
    <t>10.1016/j.hydromet.2022.106012</t>
  </si>
  <si>
    <t>Efficient recovery of lithium as Li2CO3 and cobalt as Co3O4 from spent lithium-ion batteries after leaching with p-toluene sulfonic acid</t>
  </si>
  <si>
    <t>Li2CO3 and Co3O4</t>
  </si>
  <si>
    <t>10.1016/j.jclepro.2018.11.133</t>
  </si>
  <si>
    <t>A low-emission strategy to recover lead compound products directly from spent lead-acid battery paste: Key issue of impurities removal</t>
  </si>
  <si>
    <t>cathode material</t>
  </si>
  <si>
    <t>10.1016/j.jece.2023.110060</t>
  </si>
  <si>
    <t>Sodium sulfite roasting for preferential lithium extraction from cathode material of spent lithium-ion batteries</t>
  </si>
  <si>
    <t>LiNi0.6Co0.2Mn0.2O2 materials</t>
  </si>
  <si>
    <t>10.1016/j.watres.2024.121939</t>
  </si>
  <si>
    <t>Recycling scale inhibitor wastes into pH-responsive complexes to treat wastewater produced from spent lithium-ion battery disposal</t>
  </si>
  <si>
    <t>10.1016/j.wasman.2019.01.012</t>
  </si>
  <si>
    <t>A green and effective room-temperature recycling process of LiFePO4 cathode materials for lithium-ion batteries</t>
  </si>
  <si>
    <t>10.1016/j.envres.2023.117393</t>
  </si>
  <si>
    <t>A simple green method for in-situ selective extraction of Li from spent LiFePO4 batteries by synergistic effect of deep-eutectic solvent and ozone</t>
  </si>
  <si>
    <t>10.1016/j.resconrec.2021.105784</t>
  </si>
  <si>
    <t>Dry Grinding - Carbonated Ultrasound-Assisted Water Leaching of Carbothermally Reduced Lithium-Ion Battery Black Mass Towards Enhanced Selective Extraction of Lithium and Recovery of High-Value Metals</t>
  </si>
  <si>
    <t>Li2CO3, Ni, CoO, Co, MnO, LiHCO3, Li2CO3 (â‰¥99.2%), Ni, Mn, Co</t>
  </si>
  <si>
    <t>10.1016/j.cej.2020.125903</t>
  </si>
  <si>
    <t>Reutilization of cathode material from spent batteries as a heterogeneous catalyst to remove antibiotics in wastewater via peroxymonosulfate activation</t>
  </si>
  <si>
    <t>methylene blue</t>
  </si>
  <si>
    <t>10.1016/j.jaap.2016.08.014</t>
  </si>
  <si>
    <t>Effects of gas flow rate on zinc recovery rate and particle properties by pyrolysis of alkaline and zinc-carbon battery waste</t>
  </si>
  <si>
    <t>Li2CO3</t>
  </si>
  <si>
    <t>10.1016/j.eti.2022.102915</t>
  </si>
  <si>
    <t>Hydrometallurgical leaching and recovery of cobalt from lithium ion battery</t>
  </si>
  <si>
    <t>cobalt</t>
  </si>
  <si>
    <t>10.1016/j.hydromet.2022.106000</t>
  </si>
  <si>
    <t>Separation of Cu impurity from spent lithium-ion batteries by roasting in air and leaching with (NH4)2CO3 solution of low concentration</t>
  </si>
  <si>
    <t>lithium, Ni, Co, Mn, and Cu</t>
  </si>
  <si>
    <t>10.1016/j.jenvman.2024.121706</t>
  </si>
  <si>
    <t>Ultrasound-assisted efficient and convenient method of extracting valuable metals (Ni, Co, and Cd) from waste Niâ€“Cd batteries using DL-malic acid</t>
  </si>
  <si>
    <t>lithium, cobalt, and nickel</t>
  </si>
  <si>
    <t>10.1016/j.jclepro.2024.143756</t>
  </si>
  <si>
    <t>A novel process for recovering LNCM battery cathode material using cryolite-based electrolyte through selective dissolution - acid leaching - coprecipitation</t>
  </si>
  <si>
    <t>nickel-cobalt-manganese precursor</t>
  </si>
  <si>
    <t>10.1016/j.hydromet.2024.106331</t>
  </si>
  <si>
    <t>Recovery of valuable metals from manganese purification sludge (SPS) containing Mn-Ni-Co sulfide and preparation of battery-grade Ni-Co-Mn sulfate solution</t>
  </si>
  <si>
    <t>Li and Co, and Mn</t>
  </si>
  <si>
    <t>10.1016/j.ensm.2021.12.013</t>
  </si>
  <si>
    <t>Direct conversion of degraded LiCoO2 cathode materials into high-performance LiCoO2: A closed-loop green recycling strategy for spent lithium-ion batteries</t>
  </si>
  <si>
    <t>lithium and cobalt</t>
  </si>
  <si>
    <t>10.1016/j.cej.2021.129669</t>
  </si>
  <si>
    <t>Effective removal of hydrogen sulfide using Mn-based recovered oxides from recycled batteries</t>
  </si>
  <si>
    <t>carbonaceous residues</t>
  </si>
  <si>
    <t>10.1016/j.jclepro.2024.142624</t>
  </si>
  <si>
    <t>A tandem approach for precipitant-free highly selective recovery of valuable metals from end-of-life lithium-ion batteries using a green deep eutectic solvent</t>
  </si>
  <si>
    <t>10.1016/j.jclepro.2017.01.095</t>
  </si>
  <si>
    <t>Leaching and separation of Co and Mn from electrode materials of spent lithium-ion batteries using hydrochloric acid: Laboratory and pilot scale study</t>
  </si>
  <si>
    <t>Mn and Co</t>
  </si>
  <si>
    <t>10.1016/j.wasman.2017.09.032</t>
  </si>
  <si>
    <t>Hydrometallurgical recycling of lithium-ion batteries by reductive leaching with sodium metabisulphite</t>
  </si>
  <si>
    <t>Nickel, cobalt, manganese, lithium</t>
  </si>
  <si>
    <t>10.1016/j.cej.2022.140626</t>
  </si>
  <si>
    <t>Green and sustainable route for the efficient leaching and recovery of valuable metals from spent Niâˆ’Cd batteries</t>
  </si>
  <si>
    <t>10.1016/j.wasman.2022.06.037</t>
  </si>
  <si>
    <t>Regeneration and utilization of graphite from the spent lithium-ion batteries by modified low-temperature sulfuric acid roasting</t>
  </si>
  <si>
    <t>Graphite with a high purity of 99.55 % and chemical structures for energy storage, Batteries manufactured in regenerated graphite deliver a high initial charge capacity of 333.9 mAh/g with an initial columbic efficiency of 85.71% and excellent capacity retention of 91.2% after 400 cycles, 177 g of sodium sulfate would be collected per 1 kg spent graphite and NaF, equivalent to 78.95% of the added amount obtained through wastewater and exhaust gas, Regenerated sodium fluoride will be re-applied to the recovery spent graphite</t>
  </si>
  <si>
    <t>10.1016/j.seppur.2024.128007</t>
  </si>
  <si>
    <t>LaCoO3@Fe3O4 as peroxymonosulfate activator derived from spent lithium battery cathode materials for degradation of sulfamethoxazole in water</t>
  </si>
  <si>
    <t>Li, Co, Ni, Mn, C, and Al</t>
  </si>
  <si>
    <t>10.1016/j.jclepro.2019.04.279</t>
  </si>
  <si>
    <t>Application of mechanical crushing combined with pyrolysis-enhanced flotation technology to recover graphite and LiCoO2 from spent lithium-ion batteries</t>
  </si>
  <si>
    <t>lithium, manganese, cobalt, copper, alkaline, alkaline earth metals</t>
  </si>
  <si>
    <t>10.1016/j.wasman.2020.06.047</t>
  </si>
  <si>
    <t>Glucose oxidase-based biocatalytic acid-leaching process for recovering valuable metals from spent lithium-ion batteries</t>
  </si>
  <si>
    <t>Li, Co, Mn, Ni</t>
  </si>
  <si>
    <t>10.1016/j.matchemphys.2024.129221</t>
  </si>
  <si>
    <t>Research on the recycling of waste lithium battery electrode materials using ammonium sulfate roasting</t>
  </si>
  <si>
    <t>10.1016/j.scp.2024.101694</t>
  </si>
  <si>
    <t>An effective tandem leaching method for recovering precious metals from depleted ternary lithium-ion batteries</t>
  </si>
  <si>
    <t>lithium, cobalt, nickel, and manganese</t>
  </si>
  <si>
    <t>10.1016/j.wasman.2022.05.017</t>
  </si>
  <si>
    <t>Efficient recovery of valuable metals from cathode materials of spent LiCoO2 batteries via co-pyrolysis with cheap carbonaceous materials</t>
  </si>
  <si>
    <t>Co and Li</t>
  </si>
  <si>
    <t>10.1016/j.jpowsour.2013.08.128</t>
  </si>
  <si>
    <t>Hydrometallurgical process for the recovery of high value metals from spent lithium nickel cobalt aluminum oxide based lithium-ion batteries</t>
  </si>
  <si>
    <t>Co2O3, 3H2O, nickel hydroxide</t>
  </si>
  <si>
    <t>10.1016/j.chemosphere.2024.143209</t>
  </si>
  <si>
    <t>Assessment of an eco-efficient process for the optimization of metal recovery in lithium cobalt oxide and lithium nickel manganese cobalt oxide batteries</t>
  </si>
  <si>
    <t>lithium, nickel, cobalt, manganese</t>
  </si>
  <si>
    <t>10.1016/j.wasman.2023.05.034</t>
  </si>
  <si>
    <t>Lithium recovery and solvent reuse from electrolyte of spent lithium-ion battery</t>
  </si>
  <si>
    <t>lithium carbonate (purity is 92.45%) with a recovery efficiency of 86.93%</t>
  </si>
  <si>
    <t>10.1016/j.jpowsour.2007.07.002</t>
  </si>
  <si>
    <t>Electrochemical recycling of cobalt from cathodes of spent lithium-ion batteries</t>
  </si>
  <si>
    <t>10.1016/j.jclepro.2024.141602</t>
  </si>
  <si>
    <t>Enhancing the efficiency of metals extraction from waste lithium-ion batteries through glycine leaching using response surface methodology for economic feasibility</t>
  </si>
  <si>
    <t>Black powder</t>
  </si>
  <si>
    <t>10.1016/j.heliyon.2023.e15788</t>
  </si>
  <si>
    <t>Leaching of valuable metals from cathode active materials in spent lithium-ion batteries by levulinic acid and biological approaches</t>
  </si>
  <si>
    <t>10.1016/j.jpowsour.2017.03.093</t>
  </si>
  <si>
    <t>A promising approach for the recovery of high value-added metals from spent lithium-ion batteries</t>
  </si>
  <si>
    <t>Li2CO3, NiSO4, CoSO4, MnSO4</t>
  </si>
  <si>
    <t>10.1016/j.jpowsour.2014.04.013</t>
  </si>
  <si>
    <t>Recovery of valuable metals from spent lithium-ion batteries by ultrasonic-assisted leaching process</t>
  </si>
  <si>
    <t>cobalt and lithium</t>
  </si>
  <si>
    <t>10.1016/j.jwpe.2023.104621</t>
  </si>
  <si>
    <t>Optimizing cellulose nanofiber composite for Co2+ ions recovery from lithium-ion battery wastes and removal from wastewater: A green environmental solution</t>
  </si>
  <si>
    <t>10.1016/j.hydromet.2009.09.012</t>
  </si>
  <si>
    <t>Recovery of Ni, Co and rare earths from spent Niâ€“metal hydride batteries and preparation of spherical Ni(OH)2</t>
  </si>
  <si>
    <t>Li, Co, Ni, Mn, Fe</t>
  </si>
  <si>
    <t>10.1016/j.jece.2023.110407</t>
  </si>
  <si>
    <t>Hydrometallurgical recycling of lithium from waste saggar: Studies on influential role of acid/alkaline additives, leaching kinetics and mechanism</t>
  </si>
  <si>
    <t xml:space="preserve">maximum efficiency of 94 % Li-extraction was achieved </t>
  </si>
  <si>
    <t>Fe and P</t>
  </si>
  <si>
    <t>10.1016/j.seppur.2024.127279</t>
  </si>
  <si>
    <t>Enhanced selective separation of valuable metals from spent lithium-ion batteries by aluminum synergistic sulfation roasting strategy</t>
  </si>
  <si>
    <t>alkaline and non-reducing agent acid leaching, water-soluble Li2SO4</t>
  </si>
  <si>
    <t>10.1016/j.jece.2022.108627</t>
  </si>
  <si>
    <t>A novel ternary deep eutectic solvent for efficient recovery of critical metals from spent lithium-ion batteries under mild conditions</t>
  </si>
  <si>
    <t>10.1016/j.psep.2022.07.012</t>
  </si>
  <si>
    <t>Carbon thermal reduction of waste ternary cathode materials and wet magnetic separation based on Ni/MnO nanocomposite particles</t>
  </si>
  <si>
    <t>Li2CO3, Ni, Co and MnO</t>
  </si>
  <si>
    <t>10.1016/j.cej.2024.152299</t>
  </si>
  <si>
    <t>Recycling Co and Li from spent lithium-ion batteries with the pyrolysis gases of retired photovoltaics panels</t>
  </si>
  <si>
    <t>LiCoO2, water-soluble Li2CO3, water-insoluble CoO/Co</t>
  </si>
  <si>
    <t>10.1016/j.hydromet.2019.105223</t>
  </si>
  <si>
    <t>Biochemical treatment of leachates from hydrometallurgical recycling of spent alkaline batteries</t>
  </si>
  <si>
    <t>LiCoO2</t>
  </si>
  <si>
    <t>10.1016/j.cej.2023.141805</t>
  </si>
  <si>
    <t>Selective recovery of lithium from spent LiFePO4 battery via a self-catalytic air oxidation method</t>
  </si>
  <si>
    <t>10.1016/j.wasman.2022.09.026</t>
  </si>
  <si>
    <t>NaOH-assisted low-temperature roasting to recover spent LiFePO4 batteries</t>
  </si>
  <si>
    <t>Fe3O4, Li3PO4</t>
  </si>
  <si>
    <t>10.1016/j.jece.2022.108200</t>
  </si>
  <si>
    <t>Dry chlorination of spent nickel metal hydride battery waste for water leaching of battery metals and rare earth elements</t>
  </si>
  <si>
    <t>lithium, cobalt, nickel, manganese, aluminum, carbon</t>
  </si>
  <si>
    <t>10.1016/j.jiec.2019.06.023</t>
  </si>
  <si>
    <t>Effective leaching and extraction of valuable metals from electrode material of spent lithium-ion batteries using mixed organic acids leachant</t>
  </si>
  <si>
    <t>pure cobalt benzene sulfonic, graphite</t>
  </si>
  <si>
    <t>10.1016/j.jece.2021.106777</t>
  </si>
  <si>
    <t>Recycling of electrode materials from spent lithium-ion battery by pyrolysis-assisted flotation</t>
  </si>
  <si>
    <t>lithium, cobalt, manganese and aluminium</t>
  </si>
  <si>
    <t>10.1016/j.jenvman.2021.114395</t>
  </si>
  <si>
    <t>Synergistic effect of ultrasonication and sulfate radical on recovering cobalt and lithium from the spent lithium-ion battery</t>
  </si>
  <si>
    <t>cathode active material, Co and Li cations</t>
  </si>
  <si>
    <t>10.1016/j.jenvman.2024.120729</t>
  </si>
  <si>
    <t>High-efficiency recovery of valuable metals from spent lithium-ion batteries: Optimization of SO2 pressure leaching and selective extraction of trace impurities</t>
  </si>
  <si>
    <t>Niâ€“Coâ€“Mn rich solution</t>
  </si>
  <si>
    <t>10.1016/j.jece.2024.112596</t>
  </si>
  <si>
    <t>Chemical isolation of rare earth elements (as pure rare earth oxides) from Nd-Fe-B magnets and Ni-MH batteries</t>
  </si>
  <si>
    <t>Li, Co, Ni, Mn, Cu, Al, Fe, and Li</t>
  </si>
  <si>
    <t>10.1016/j.hydromet.2022.105941</t>
  </si>
  <si>
    <t>Separation of Li and Al from spent ternary Li-ion batteries by in-situ aluminumâ€‘carbon reduction roasting followed by selective leaching</t>
  </si>
  <si>
    <t>lithium carbonate, alkali-leached residues</t>
  </si>
  <si>
    <t>10.1016/j.wasman.2023.02.034</t>
  </si>
  <si>
    <t>Recover value metals from spent lithium-ion batteries via a combination of in-situ reduction pretreatment and facile acid leaching</t>
  </si>
  <si>
    <t>10.1016/j.seppur.2023.125237</t>
  </si>
  <si>
    <t>Mechanism of selective lithium extraction from spent LiFePO4 cathodes in oxidizing alkaline leaching system</t>
  </si>
  <si>
    <t>LiFePO4</t>
  </si>
  <si>
    <t>10.1016/j.wasman.2022.11.002</t>
  </si>
  <si>
    <t>Repurposing of spent lithium-ion battery separator as a green reductant for efficiently refining the cathode metals</t>
  </si>
  <si>
    <t>CoO and Li2CO3</t>
  </si>
  <si>
    <t>10.1016/j.hydromet.2020.105408</t>
  </si>
  <si>
    <t>Low-acid leaching of lithium-ion battery active materials in Fe-catalyzed Cu-H2SO4 system</t>
  </si>
  <si>
    <t>10.1016/j.apenergy.2023.120900</t>
  </si>
  <si>
    <t>A methodology to liberate critical metals in waste solar panel</t>
  </si>
  <si>
    <t>lithium, nickel, cobalt, manganese, iron</t>
  </si>
  <si>
    <t>10.1016/j.hydromet.2013.08.006</t>
  </si>
  <si>
    <t>Electrolytic recovery of Mn3O4 and Zn from sulphuric acid leach liquors of spent zincâ€“carbonâ€“MnO2 battery powder</t>
  </si>
  <si>
    <t>10.1016/j.jhazmat.2023.131959</t>
  </si>
  <si>
    <t>Shearing-enhanced mechanical exfoliation with mild-temperature pretreatment for cathode active material recovery from spent LIBs</t>
  </si>
  <si>
    <t>cathode active materials</t>
  </si>
  <si>
    <t>10.1016/j.jclepro.2015.10.132</t>
  </si>
  <si>
    <t>An atom-economic process for the recovery of high value-added metals from spent lithium-ion batteries</t>
  </si>
  <si>
    <t>10.1016/j.cej.2024.148608</t>
  </si>
  <si>
    <t>Pre-extraction of Li from spent lithium-ion batteries through an Ethanol-Water vapor thermal reduction approach</t>
  </si>
  <si>
    <t>LiOH and TMOs</t>
  </si>
  <si>
    <t>10.1016/j.mtsust.2024.100849</t>
  </si>
  <si>
    <t>Sustainable recovery of rare earth elements from Ni-MH batteries: Flux-free thermal isolation and Subsequent hydrometallurgical refinement</t>
  </si>
  <si>
    <t>10.1016/j.jhazmat.2023.132150</t>
  </si>
  <si>
    <t>Recovery of valuable metals from spent lithium-ion batteries through biomass pyrolysis gas-induced reduction</t>
  </si>
  <si>
    <t>lithium recovery efficiency reaches 99.99% and purity reaches 98.3%</t>
  </si>
  <si>
    <t>10.1016/j.wasman.2021.04.052</t>
  </si>
  <si>
    <t>Direct recovery of degraded LiCoO2 cathode material from spent lithium-ion batteries: Efficient impurity removal toward practical applications</t>
  </si>
  <si>
    <t>10.1016/j.hydromet.2023.106152</t>
  </si>
  <si>
    <t>Electric field-assisted leaching of valuable metals from spent lithium-ion batteries in a mixture of acetic acid and ascorbic acid</t>
  </si>
  <si>
    <t>Ni, Co, Mn, Li</t>
  </si>
  <si>
    <t>10.1016/j.jenvman.2024.121853</t>
  </si>
  <si>
    <t>Cleaner separation and recovery of valuable metals from spent ternary cathode via carbon dioxide synergetic thermite reduction strategy</t>
  </si>
  <si>
    <t>Li, Ni, Co, Mn</t>
  </si>
  <si>
    <t>10.1016/j.wasman.2020.05.030</t>
  </si>
  <si>
    <t>Organics removal combined with in situ thermal-reduction for enhancing the liberation and metallurgy efficiency of LiCoO2 derived from spent lithium-ion batteries</t>
  </si>
  <si>
    <t>lithium element, cobalt element</t>
  </si>
  <si>
    <t>10.1016/j.jhazmat.2022.129172</t>
  </si>
  <si>
    <t>Nonradical electron transfer-based peroxydisulfate activation by a Mnâˆ’Fe bimetallic oxide derived from spent alkaline battery for the oxidation of bisphenol A</t>
  </si>
  <si>
    <t>10.1016/j.jece.2020.103801</t>
  </si>
  <si>
    <t>Enhancing cobalt recovery from Li-ion batteries using grinding treatment prior to the leaching and solvent extraction process</t>
  </si>
  <si>
    <t>10.1016/j.hydromet.2015.07.004</t>
  </si>
  <si>
    <t>Selective process of zinc extraction from spent Znâ€“MnO2 batteries by ammonium chloride leaching</t>
  </si>
  <si>
    <t>cathode active material</t>
  </si>
  <si>
    <t>10.1016/j.resconrec.2023.107267</t>
  </si>
  <si>
    <t>Efficiently regenerating spent lithium battery graphite anode materials through heat treatment processes for impurity dissipation and crystal structure repair</t>
  </si>
  <si>
    <t>graphite, Li</t>
  </si>
  <si>
    <t>10.1016/j.susmat.2024.e00971</t>
  </si>
  <si>
    <t>Innovative green intense tetra-eutectic solvent (ITES) for recovery via occlusion co-precipitation at room temperature</t>
  </si>
  <si>
    <t>new Li-metal co-intercalation compound</t>
  </si>
  <si>
    <t>10.1016/j.envres.2024.119296</t>
  </si>
  <si>
    <t>Rational design of waste anode graphite-derived carbon catalyst to activate peroxymonosulfate for atrazine degradation</t>
  </si>
  <si>
    <t>functional materials</t>
  </si>
  <si>
    <t>10.1016/j.scitotenv.2023.166095</t>
  </si>
  <si>
    <t>Recycling of waste lithium-ion batteries via a one-step process using a novel deep eutectic solvent</t>
  </si>
  <si>
    <t>cathode materials</t>
  </si>
  <si>
    <t>10.1016/j.wasman.2021.03.052</t>
  </si>
  <si>
    <t>Hydrometallurgical enhanced liberation and recovery of anode material from spent lithium-ion batteries</t>
  </si>
  <si>
    <t>lithium carbonate (Li2CO3), graphite</t>
  </si>
  <si>
    <t>10.1016/j.wasman.2024.03.018</t>
  </si>
  <si>
    <t>Lithium and cobalt extraction from LiCoO2 assisted by p(VBPDA-co-FDA) copolymers in supercritical CO2</t>
  </si>
  <si>
    <t>10.1016/j.jpowsour.2012.06.068</t>
  </si>
  <si>
    <t>Ascorbic-acid-assisted recovery of cobalt and lithium from spent Li-ion batteries</t>
  </si>
  <si>
    <t>10.1016/j.jhazmat.2020.122367</t>
  </si>
  <si>
    <t>Chlorinated polyvinyl chloride (CPVC) assisted leaching of lithium and cobalt from spent lithium-ion battery in subcritical water</t>
  </si>
  <si>
    <t>Li and Co</t>
  </si>
  <si>
    <t>10.1016/j.seppur.2024.127810</t>
  </si>
  <si>
    <t>Deep eutectic solvent with acidity, reducibility, and coordination capability for recycling of valuable metals from spent lithium-ion battery cathodes</t>
  </si>
  <si>
    <t>10.1016/j.jhazmat.2015.02.064</t>
  </si>
  <si>
    <t>Novel approach to recover cobalt and lithium from spent lithium-ion battery using oxalic acid</t>
  </si>
  <si>
    <t>10.1016/j.jece.2024.114171</t>
  </si>
  <si>
    <t>Highly efficient recovery of lithium from spent ternary NCM cathode materials via a selective chlorination method</t>
  </si>
  <si>
    <t>10.1016/j.seppur.2024.127069</t>
  </si>
  <si>
    <t>A facile route for the efficient leaching, recovery, and regeneration of lithium and iron from waste lithium iron phosphate cathode materials</t>
  </si>
  <si>
    <t>The leaching rates of Li and Fe elements reached 98.79 % and 94.97 %</t>
  </si>
  <si>
    <t xml:space="preserve">lithium and iron, cathode active material and the Al foil of the collector </t>
  </si>
  <si>
    <t>10.1016/j.clet.2021.100122</t>
  </si>
  <si>
    <t>Cobalt recovery from spent Li-ion batteries using lactic acid as dissolution agent</t>
  </si>
  <si>
    <t>pure Co oxalate</t>
  </si>
  <si>
    <t>10.1016/j.matchemphys.2022.126466</t>
  </si>
  <si>
    <t>Recycling lithium and cobalt from LIBs using microwave-assisted deep eutectic solvent leaching technology at low-temperature</t>
  </si>
  <si>
    <t>10.1016/j.wasman.2021.07.014</t>
  </si>
  <si>
    <t>Recycling of photovoltaic silicon waste for high-performance porous silicon/silver/carbon/graphite anode</t>
  </si>
  <si>
    <t>cobalt, nickel, manganese</t>
  </si>
  <si>
    <t>10.1016/j.envres.2024.119865</t>
  </si>
  <si>
    <t>Selective recovery of manganese from spent ternary lithium-ion batteries for efficient catalytic oxidation of VOCs: Unveiling the mechanism of activity Enhancement in recycled catalysts</t>
  </si>
  <si>
    <t>Ni, Co, Li</t>
  </si>
  <si>
    <t>10.1016/j.resconrec.2024.107460</t>
  </si>
  <si>
    <t>Minimized carbon emissions to recycle lithium from spent ternary lithium-ion batteries via sulfation roasting</t>
  </si>
  <si>
    <t>10.1016/j.cej.2024.152297</t>
  </si>
  <si>
    <t>A Fe(III)-driven strategy for efficient closed-loop recovery of critical metals from spent LiNi x Co y Mn z O 2 powder</t>
  </si>
  <si>
    <t>Ni/Co/Mn, Li2CO3, Fe(III)</t>
  </si>
  <si>
    <t>10.1016/j.resconrec.2021.105551</t>
  </si>
  <si>
    <t>Recovery of cathode materials from spent lithium-ion batteries using eutectic system of lithium compounds</t>
  </si>
  <si>
    <t>lithium, alkali metals, alkaline earth metals, alkaline earth metal oxides, alkaline earth metal hydroxides, alkaline earth metal carbonates, alkaline earth metal bicarbonates</t>
  </si>
  <si>
    <t>10.1016/j.wasman.2024.07.033</t>
  </si>
  <si>
    <t>A comprehensive approach for the recycling of anode materials from spent lithium-ion batteries: Separation, lithium recovery, and graphite reutilization as environmental catalyst</t>
  </si>
  <si>
    <t>graphite, lithium</t>
  </si>
  <si>
    <t>10.1016/j.resconrec.2021.105666</t>
  </si>
  <si>
    <t>Innovative recycling of organic binders from electric vehicle lithium-ion batteries by supercritical carbon dioxide extraction</t>
  </si>
  <si>
    <t>10.1016/j.seppur.2023.124143</t>
  </si>
  <si>
    <t>Complete and selective recovery of lithium from EV lithium-ion batteries: Modeling and optimization using oxalic acid as a leaching agent</t>
  </si>
  <si>
    <t>10.1016/j.wasman.2022.07.014</t>
  </si>
  <si>
    <t>Mechanochemically assisted persulfate activation for the facile recovery of metals from spent lithium ion batteries</t>
  </si>
  <si>
    <t>lithium, nickel, cobalt and manganese</t>
  </si>
  <si>
    <t>10.1016/j.mineng.2024.108644</t>
  </si>
  <si>
    <t>Quantifying the degree of selectivity in a Flocculation-Flotation process of LiCoO2 and graphite using scanning electron microscopy and image processing analysis</t>
  </si>
  <si>
    <t>lithium-rich cathode material</t>
  </si>
  <si>
    <t>10.1016/j.seppur.2019.01.027</t>
  </si>
  <si>
    <t>A more simple and efficient process for recovery of cobalt and lithium from spent lithium-ion batteries with citric acid</t>
  </si>
  <si>
    <t>10.1016/j.seppur.2024.128934</t>
  </si>
  <si>
    <t>Novel ternary deep eutectic solvents used for recycling lithium and cobalt from waste lithium-ion batteries</t>
  </si>
  <si>
    <t>lithium (Li) and cobalt (Co)</t>
  </si>
  <si>
    <t>10.1016/j.resconrec.2022.106579</t>
  </si>
  <si>
    <t>Recycling cathode material LiCo1/3Ni1/3Mn1/3O2 by leaching with a deep eutectic solvent and metal recovery with antisolvent crystallization</t>
  </si>
  <si>
    <t>lithium, copper, nickel, cobalt, manganese</t>
  </si>
  <si>
    <t>10.1016/j.seppur.2023.124653</t>
  </si>
  <si>
    <t>High-efficiency leaching of Li and Ni from spent lithium-ion batteries based on sodium persulfate</t>
  </si>
  <si>
    <t>Li and Ni</t>
  </si>
  <si>
    <t>10.1016/j.mtener.2022.100957</t>
  </si>
  <si>
    <t>Regeneration of well-performed anode material for sodium ion battery from waste lithium cobalt oxide via a facile sulfuration process</t>
  </si>
  <si>
    <t>lithium sulfate</t>
  </si>
  <si>
    <t>10.1016/j.jclepro.2020.123230</t>
  </si>
  <si>
    <t>Energy models and the process of fluid-magnetic separation for recovering cobalt micro-particles from vacuum reduction products of spent lithium ion batteries</t>
  </si>
  <si>
    <t>10.1016/j.susmat.2024.e01043</t>
  </si>
  <si>
    <t>Synergetic recycling of permanent magnet and Li-ion battery cathode material for metals recovery</t>
  </si>
  <si>
    <t>iron, REEs, Li, Co, Ni, Mn</t>
  </si>
  <si>
    <t>10.1016/j.jpowsour.2023.233870</t>
  </si>
  <si>
    <t>Extraction and selective precipitation of metal ions from LiCoO2 cathodes using citric acid</t>
  </si>
  <si>
    <t>10.1016/S0956-053X(02)00074-0</t>
  </si>
  <si>
    <t>Niâ€“MH spent batteries: a raw material to produce Niâ€“Co alloys</t>
  </si>
  <si>
    <t>lithium, cobalt, Nickel</t>
  </si>
  <si>
    <t>10.1016/j.cclet.2024.109726</t>
  </si>
  <si>
    <t>Achieving reusability of leachate for multi-element recovery of the discarded LiNixCoyMn1-x-yO2 cathode by regulating the co-precipitation coefficient</t>
  </si>
  <si>
    <t>manganese</t>
  </si>
  <si>
    <t>10.1016/j.wasman.2017.05.027</t>
  </si>
  <si>
    <t>Recovery of zinc and cadmium from spent batteries using Cyphos IL 102 via solvent extraction route and synthesis of Zn and Cd oxide nanoparticles</t>
  </si>
  <si>
    <t>10.1016/j.hydromet.2009.10.010</t>
  </si>
  <si>
    <t>Recovery of cobalt sulfate from spent lithium ion batteries by reductive leaching and solvent extraction with Cyanex 272</t>
  </si>
  <si>
    <t>pure pigment grade cobalt sulfate</t>
  </si>
  <si>
    <t>10.1016/j.jpowsour.2020.228596</t>
  </si>
  <si>
    <t>Recovery and regeneration of lithium cobalt oxide from spent lithium-ion batteries through a low-temperature ammonium sulfate roasting approach</t>
  </si>
  <si>
    <t>10.1016/j.hydromet.2009.08.005</t>
  </si>
  <si>
    <t>A novel recovery process of metal values from the cathode active materials of the lithium-ion secondary batteries</t>
  </si>
  <si>
    <t>lithium, manganese, cobalt, nickel</t>
  </si>
  <si>
    <t>10.1016/j.jenvman.2022.115740</t>
  </si>
  <si>
    <t>A sustainable closed-loop method of selective oxidation leaching and regeneration for lithium iron phosphate cathode materials from spent batteries</t>
  </si>
  <si>
    <t>leaching efficiency of Li can reach 99.84%, while Fe is only 0.048%</t>
  </si>
  <si>
    <t>10.1016/j.hydromet.2019.105162</t>
  </si>
  <si>
    <t>Recovery of valuable metals from spent ternary Li-ion batteries: Dissolution with amidosulfonic acid and d-glucose</t>
  </si>
  <si>
    <t>Co, Li, Mn, Ni</t>
  </si>
  <si>
    <t>10.1016/j.jece.2024.114346</t>
  </si>
  <si>
    <t>Selective lithium recovery from waste lithium-ion batteries by H2SO4 roasting focused on process intensification and conversion mechanism</t>
  </si>
  <si>
    <t>10.1016/j.seppur.2021.118458</t>
  </si>
  <si>
    <t>Closed-vessel microwave leaching of valuable metals from spent lithium-ion batteries (LIBs) using dual-function leaching agent: Ascorbic acid</t>
  </si>
  <si>
    <t>lithium, cobalt, manganese</t>
  </si>
  <si>
    <t>10.1016/j.jiec.2024.07.056</t>
  </si>
  <si>
    <t>A green and innovative approach to separate hexafluorophosphate from wastewater</t>
  </si>
  <si>
    <t>Nickel</t>
  </si>
  <si>
    <t>10.1016/j.jpowsour.2015.02.073</t>
  </si>
  <si>
    <t>Succinic acid-based leaching system: A sustainable process for recovery of valuable metals from spent Li-ion batteries</t>
  </si>
  <si>
    <t>10.1016/j.wasman.2012.03.027</t>
  </si>
  <si>
    <t>Organic oxalate as leachant and precipitant for the recovery of valuable metals from spent lithium-ion batteries</t>
  </si>
  <si>
    <t>CoC2O4Â·2H2O</t>
  </si>
  <si>
    <t>10.1016/j.wasman.2017.10.028</t>
  </si>
  <si>
    <t>Process for recycling mixed-cathode materials from spent lithium-ion batteries and kinetics of leaching</t>
  </si>
  <si>
    <t>Li, Co, Ni, Mn, Al</t>
  </si>
  <si>
    <t>10.1016/j.wasman.2019.09.044</t>
  </si>
  <si>
    <t>Stepwise recycling of valuable metals from Ni-rich cathode material of spent lithium-ion batteries</t>
  </si>
  <si>
    <t>lithium, nickel, manganese, cobalt</t>
  </si>
  <si>
    <t>10.1016/j.jece.2021.105232</t>
  </si>
  <si>
    <t>Two-step leaching process and kinetics for an eco-friendly recycling of critical metals from spent Li-ion batteries</t>
  </si>
  <si>
    <t>10.1016/j.wasman.2014.05.023</t>
  </si>
  <si>
    <t>A novel process for recycling and resynthesizing LiNi1/3Co1/3Mn1/3O2 from the cathode scraps intended for lithium-ion batteries</t>
  </si>
  <si>
    <t>10.1016/j.wasman.2018.12.034</t>
  </si>
  <si>
    <t>Recovery of valuable metals from LiNi0.5Co0.2Mn0.3O2 cathode materials of spent Li-ion batteries using mild mixed acid as leachant</t>
  </si>
  <si>
    <t>10.1016/j.jece.2024.114091</t>
  </si>
  <si>
    <t>Selective leaching of lithium from mixed spent lithium iron phosphate powder</t>
  </si>
  <si>
    <t>leaching efficiency of lithium reached 99.5â€¯%</t>
  </si>
  <si>
    <t>10.1016/j.jenvman.2021.113710</t>
  </si>
  <si>
    <t>Leaching kinetics and interface reaction of LiNi0.6Co0.2Mn0.2O2 materials from spent LIBs using GKB as reductant</t>
  </si>
  <si>
    <t>10.1016/j.seppur.2021.119903</t>
  </si>
  <si>
    <t>The interference of copper, iron and aluminum with hydrogen peroxide and its effects on reductive leaching of LiNi1/3Mn1/3Co1/3O2</t>
  </si>
  <si>
    <t>10.1016/j.jcis.2023.07.022</t>
  </si>
  <si>
    <t>Synergistic catalytic conversion and chemisorption of polysulfides from Fe/Fe3C/FeN0.0324 nanocubes modified separator for advanced Li-S batteries</t>
  </si>
  <si>
    <t>10.1016/j.jclepro.2020.120510</t>
  </si>
  <si>
    <t>Ultrasonic renovating and coating modifying spent lithium cobalt oxide from the cathode for the recovery and sustainable utilization of lithium-ion battery</t>
  </si>
  <si>
    <t>10.1016/j.jcis.2024.05.044</t>
  </si>
  <si>
    <t>Deciphering the storage mechanism of biochar anchored with different morphology Mn3O4 as advanced anode material for lithium-ion batteries</t>
  </si>
  <si>
    <t>10.1016/j.jhazmat.2021.125575</t>
  </si>
  <si>
    <t>Recycling of NCM cathode material from spent lithium-ion batteries via polyvinyl chloride and chlorinated polyvinyl chloride in subcritical water: A comparative study</t>
  </si>
  <si>
    <t>10.1016/j.cej.2023.146554</t>
  </si>
  <si>
    <t>Efficient separation of Fe and Li from spent LiFePO4 materials and preparation of high-performance P-C/FeS anode material by cation exchange resin</t>
  </si>
  <si>
    <t>10.1016/j.matchemphys.2017.01.003</t>
  </si>
  <si>
    <t>Photocatalytic properties of Co3O4/LiCoO2 recycled from spent lithium-ion batteries using citric acid as leaching agent</t>
  </si>
  <si>
    <t>10.1016/j.jclepro.2018.07.143</t>
  </si>
  <si>
    <t>Enhancement in liberation of electrode materials derived from spent lithium-ion battery by pyrolysis</t>
  </si>
  <si>
    <t>10.1016/j.est.2023.109245</t>
  </si>
  <si>
    <t>Highly stable and nanoporous Na3V2(PO4)3@C cathode material for sodium-ion batteries using thermal management</t>
  </si>
  <si>
    <t>10.1016/j.est.2024.112999</t>
  </si>
  <si>
    <t>Synthesis of CuFe-PBA@NiFe-PBA nanocubes as a battery electrode for Na-ion hybrid supercapacitor</t>
  </si>
  <si>
    <t>10.1016/j.susmat.2023.e00575</t>
  </si>
  <si>
    <t>High separation efficiency of ternary cathode materials from spent lithium-ion batteries by ternary molten Li-salt method</t>
  </si>
  <si>
    <t>10.1016/j.jpowsour.2023.233855</t>
  </si>
  <si>
    <t>Design and development of large-scale vanadium redox flow batteries for engineering applications</t>
  </si>
  <si>
    <t>10.1016/j.est.2024.112662</t>
  </si>
  <si>
    <t>Molten salt synthesis of MnO2/Mn2O3 composite as a high-performance cathode material for rechargeable button zincâ€‘manganese ultra-high temperature battery</t>
  </si>
  <si>
    <t>10.1016/j.jenvman.2024.120644</t>
  </si>
  <si>
    <t>Turning plastics/microplastics into valuable resources? Current and potential research for future applications</t>
  </si>
  <si>
    <t>10.1016/j.jelechem.2024.118234</t>
  </si>
  <si>
    <t>Three dimensional CuCo2S4@CNT as cathode for sustainable aluminum batteries</t>
  </si>
  <si>
    <t>10.1016/j.cej.2021.132976</t>
  </si>
  <si>
    <t>In-situ continuous hydrothermal synthesis of TiO2 nanoparticles on conductive N-doped MXene nanosheets for binder-free Li-ion battery anodes</t>
  </si>
  <si>
    <t>10.1016/j.jece.2021.106604</t>
  </si>
  <si>
    <t>River driftwood pretreated via hydrothermal carbonization as a sustainable source of hard carbon for Na-ion battery anodes</t>
  </si>
  <si>
    <t>10.1016/j.jallcom.2020.157703</t>
  </si>
  <si>
    <t>Recycled silicon-based anodes with three-dimensional hierarchical porous carbon framework synthesized by a self-assembly CaCO3 template method for lithium ion battery</t>
  </si>
  <si>
    <t>10.1016/j.materresbull.2023.112179</t>
  </si>
  <si>
    <t>Evaluation of photocatalytic properties of zinc and cobalt mixed oxide recycled from spent Li-ion and Znâ€“MnO2 batteries in photo-Fenton-like process</t>
  </si>
  <si>
    <t>10.1016/j.seppur.2024.128351</t>
  </si>
  <si>
    <t>Continuous multicolumn ion exchange process for spent lithium-ion battery leachate: Recovery and purification of a Li+Ni+Co mixture</t>
  </si>
  <si>
    <t>nickel, cobalt, iron, manganese and zinc</t>
  </si>
  <si>
    <t>10.1016/j.ultsonch.2018.05.019</t>
  </si>
  <si>
    <t>Ultrasound-assisted leaching of cobalt and lithium from spent lithium-ion batteries</t>
  </si>
  <si>
    <t>Optimal leaching efficiency of 94.63% for cobalt, and 98.62% for lithium, respectively</t>
  </si>
  <si>
    <t>nickel and cobalt</t>
  </si>
  <si>
    <t>10.1016/j.wasman.2021.02.039</t>
  </si>
  <si>
    <t>Hydrometallurgical recycling of EV lithium-ion batteries: Effects of incineration on the leaching efficiency of metals using sulfuric acid</t>
  </si>
  <si>
    <t>10.1016/j.jclepro.2024.140597</t>
  </si>
  <si>
    <t>Degradation of cathode in air and its influences on direct recycling</t>
  </si>
  <si>
    <t>10.1016/j.jclepro.2020.124246</t>
  </si>
  <si>
    <t>Persulfate enhanced photocatalytic degradation of bisphenol A over wasted batteries-derived ZnFe2O4 under visible light</t>
  </si>
  <si>
    <t>10.1016/j.wasman.2023.08.047</t>
  </si>
  <si>
    <t>Natural and recyclable alginate hydrogels as extracting media for recovering valuable metals of spent lithium-ion batteries from a deep eutectic solvent</t>
  </si>
  <si>
    <t>10.1016/j.mtener.2021.100939</t>
  </si>
  <si>
    <t>Self-healing polymer electrolyte for long-life and recyclable lithium-metal batteries</t>
  </si>
  <si>
    <t>10.1016/j.est.2022.104905</t>
  </si>
  <si>
    <t>Carbon hybrid aerogel-based phase change material with reinforced energy storage and electro-thermal conversion performance for battery thermal management</t>
  </si>
  <si>
    <t>10.1016/j.mineng.2024.109012</t>
  </si>
  <si>
    <t>A comparative study of discharging and leaching of spent lithium-ion battery recycling</t>
  </si>
  <si>
    <t>10.1016/j.jallcom.2021.158775</t>
  </si>
  <si>
    <t>Separation and recovery of valuable metals from spent lithium-ion batteries via concentrated sulfuric acid leaching and regeneration of LiNi1/3Co1/3Mn1/3O2</t>
  </si>
  <si>
    <t>the leaching efficiencies of Ni, Co and Mn reached 25.6%, 23.2% and 18.3%, respectively</t>
  </si>
  <si>
    <t>rare earth elements (REEs), nickel (Ni), and cobalt (Co)</t>
  </si>
  <si>
    <t>10.1016/j.seppur.2020.118212</t>
  </si>
  <si>
    <t>Oxygen-free calcination for enhanced leaching of valuable metals from spent lithium-ion batteries without a reductant</t>
  </si>
  <si>
    <t>10.1016/j.jclepro.2024.140636</t>
  </si>
  <si>
    <t>Efficient leaching of valuable metals from NCM cathode materials by green deep eutectic solvent</t>
  </si>
  <si>
    <t>10.1016/j.jiec.2024.09.030</t>
  </si>
  <si>
    <t>Extraction of polyvinylidene fluoride binder materials for used secondary batteries using supercritical CO2 for an effective battery recycling process</t>
  </si>
  <si>
    <t>10.1016/j.psep.2024.07.043</t>
  </si>
  <si>
    <t>Efficient separation of cathode materials from aluminum foil by novel low-melting mixture solvent based on choline chloride-xylitol system</t>
  </si>
  <si>
    <t>10.1016/j.est.2022.106015</t>
  </si>
  <si>
    <t>High temperature sensible thermal energy storage as a crucial element of Carnot Batteries: Overall classification and technical review based on parameters and key figures</t>
  </si>
  <si>
    <t>10.1016/j.jpowsour.2016.10.034</t>
  </si>
  <si>
    <t>Processing silicon microparticles recycled from wafer waste via Rapid Thermal Process for lithium-ion battery anode materials</t>
  </si>
  <si>
    <t>10.1016/j.cep.2021.108507</t>
  </si>
  <si>
    <t>Process intensification for valuable metals leaching from spent NiMH batteries</t>
  </si>
  <si>
    <t>99.85% for Ni, 91.72% for Co, 96.26% for La, 85.75% for Nd, and 84.37% for Ce was found</t>
  </si>
  <si>
    <t>Ni, Co, La, Nd, Ce</t>
  </si>
  <si>
    <t>10.1016/j.surfin.2021.101089</t>
  </si>
  <si>
    <t>Improvement of the electrochemical performance of spent graphite by asphalt coating</t>
  </si>
  <si>
    <t>10.1016/j.envres.2022.113286</t>
  </si>
  <si>
    <t>High-efficiency leaching of valuable metals from waste Li-ion batteries using deep eutectic solvents</t>
  </si>
  <si>
    <t>10.1016/j.biortech.2024.130711</t>
  </si>
  <si>
    <t>Direct synthesis of a lithium carboxymethyl cellulose binder using wood dissolving pulp for high-performance LiFePO4 cathodes in lithium-ion batteries</t>
  </si>
  <si>
    <t>10.1016/j.wasman.2015.08.035</t>
  </si>
  <si>
    <t>Recovery of cathode materials and Al from spent lithium-ion batteries by ultrasonic cleaning</t>
  </si>
  <si>
    <t>10.1016/j.ensm.2024.103507</t>
  </si>
  <si>
    <t>The art of Lithiation Revisited: Solvent-free room temperature reaction</t>
  </si>
  <si>
    <t>10.1016/j.compositesb.2021.109548</t>
  </si>
  <si>
    <t>Ultra-small ZnS quantum dots embedded in N-doped carbon matrix for high-performance Li-ion battery anode</t>
  </si>
  <si>
    <t>10.1016/j.seppur.2019.01.002</t>
  </si>
  <si>
    <t>Cobalt recovery from the stripping solution of spent lithium-ion battery by a three-dimensional microbial fuel cell</t>
  </si>
  <si>
    <t>the recovery efficiency of 96.35%</t>
  </si>
  <si>
    <t xml:space="preserve">rare earth element (REE) </t>
  </si>
  <si>
    <t>10.1016/j.nanoen.2020.104851</t>
  </si>
  <si>
    <t>First high-nuclearity mixed-valence polyoxometalate with hierarchical interconnected Zn2+ migration channels as an advanced cathode material in aqueous zinc-ion battery</t>
  </si>
  <si>
    <t>10.1016/j.est.2023.109242</t>
  </si>
  <si>
    <t>Sustainable Li-ion anode material from Fe-catalyzed graphitization of paper waste</t>
  </si>
  <si>
    <t>10.1016/j.nanoen.2016.08.056</t>
  </si>
  <si>
    <t>Covalent sulfur for advanced room temperature sodium-sulfur batteries</t>
  </si>
  <si>
    <t>Column_1</t>
  </si>
  <si>
    <t>Column_2</t>
  </si>
  <si>
    <t>Column_3</t>
  </si>
  <si>
    <t>Column_4</t>
  </si>
  <si>
    <t>Column_5</t>
  </si>
  <si>
    <t>Column_6</t>
  </si>
  <si>
    <t>Column_7</t>
  </si>
  <si>
    <t>Column_8</t>
  </si>
  <si>
    <t>Column_9</t>
  </si>
  <si>
    <t>Column_10</t>
  </si>
  <si>
    <t>Column_11</t>
  </si>
  <si>
    <t>Column_12</t>
  </si>
  <si>
    <t>Column_13</t>
  </si>
  <si>
    <t>Column_14</t>
  </si>
  <si>
    <t>Column_15</t>
  </si>
  <si>
    <t>Column_16</t>
  </si>
  <si>
    <t>Count of Include Sentences</t>
  </si>
  <si>
    <t>Combined Sentences</t>
  </si>
  <si>
    <t>Number of % Values</t>
  </si>
  <si>
    <t>The redox equilibria Ã¢â‚¬â€œ also taking chloroÃ¢â‚¬â€œcomplexation into account Ã¢â‚¬â€œ and the thermodynamics of the HCl Ã¢â‚¬â€œ Co Ã¢â‚¬â€œ Ni Ã¢â‚¬â€œ Mn system have been examined.</t>
  </si>
  <si>
    <t>The leaching efficiencies of the LiCoO2 (LCO), LiNiMnCoO2 (NMC111), and LiFePO4 (LFP) black masses were studied in the 1 Ã¢â‚¬â€œ 10 M HCl concentration and the 25 Ã¢â‚¬â€œ 95 Ã‚Â°C temperature ranges.</t>
  </si>
  <si>
    <t>A minimum of 2 M HCl concentration with an 80-minute contact time at 95 Ã‚Â°C was sufficient to achieve &gt; 98 % leaching yields from the LCO material.</t>
  </si>
  <si>
    <t>By increasing the HCl concentration to 6 M, the leaching time could be halved.</t>
  </si>
  <si>
    <t>The NMC cathode material could even be leached completely at 80 Ã‚Â°C with 2, 4, 8, and 10 M HCl in 50, 40, 10, and 8 min, respectively.</t>
  </si>
  <si>
    <t>The same yield could be achieved even at only 25 Ã‚Â°C using 6, 8, and 10 M HCl for Ã¢Ë†Â¼ 310, 125, and 50 min, respectively.</t>
  </si>
  <si>
    <t>A relation was found between the chloride ion activity and the leaching yields, while the evolution of Cl2 was also examined to help explain leaching kinetics.</t>
  </si>
  <si>
    <t>The purity of the graphite residue reached 99.9 % (referring to Co, Ni, Mn, Li) after two cross-current leaching steps.</t>
  </si>
  <si>
    <t>The oxidative precipitation Ã¢â‚¬â€œ using hypochlorite solutions - partially generated by utilizing the Cl2 from leaching - was examined in the 1Ã¢â‚¬â€œ6 pH range showing that selectivity significantly increases with decreasing pH, but the degree of reagent utilization also decreases.</t>
  </si>
  <si>
    <t>Kinetic factors were also pointed out to markedly affect selectivity.</t>
  </si>
  <si>
    <t>The combined hydrolyticÃ¢â‚¬â€œoxidative precipitation process could recover 96Ã¢â‚¬â€œ98 % pure raw oxides, which were further refined to 98Ã¢â‚¬â€œ99.8 % purity by scrubbing in acidic MnSO4 and CoSO4 solutions.</t>
  </si>
  <si>
    <t>The interest in recycling spent lithium-ion batteries (Li-ionB) has surged due to the rising demand for valuable metals (e.g., Co, Ni, Li and Mn) and concerns about environmental repercussions emanating from conventional battery waste disposal.</t>
  </si>
  <si>
    <t>Conventional precipitation-based hydrometallurgy recycling processes utilise Na-based or metal-based precipitants.</t>
  </si>
  <si>
    <t>The Na, from Na-based precipitants, is present in high concentrations in the process effluent since they are not recovered during the recycling process.</t>
  </si>
  <si>
    <t>The Na-rich effluent cannot be discarded since it doesn't meet environmental regulations as per the U.S. Environmental Protection Agency (EPA) (2023) therefore creating a storage and disposal problem.</t>
  </si>
  <si>
    <t>It is therefore imperative to utilise non-Na-based precipitants to eliminate the effluent disposal problem.</t>
  </si>
  <si>
    <t>This paper focuses on the recovery of NixCoyMnz(OH)2 and Li2CO3, main precursors for Li-ionB cathode production, from a typical spent Li-ionB cathode (NMC 532) using non-Na precipitant-based chemical precipitation.</t>
  </si>
  <si>
    <t>This study reports NixCoyMnz(OH)2 and Li2CO3 recovery from spent Li-ionBs for closed-loop Li-ionB cathode recycling through an integrated hydrometallurgy and chemical precipitation process.</t>
  </si>
  <si>
    <t>Through the utilisation of leachate solutions comprising 2 M H2SO4 + 6 vol.% H2O2, and a 75 g/L S/L ratio and conducting leaching for 120 min at a temperature of 60 Ã‚Â°C and IS of 350 rpm, the recovery efficiency of 98.1 % for Li, 97.1 % for Co, 96.1 % for Ni, and 95.7 % for Mn.</t>
  </si>
  <si>
    <t>The pH of the NMC leachate was initially adjusted to 5 to precipitate Fe, Al and Cu impurities.</t>
  </si>
  <si>
    <t>Thereafter, active metal species (Ni, Mn and Co) were precipitated at a pH of 13 as Ni0.5Co0.2Mn0.3(OH)2 composite microparticles by adding LiOH precipitant.</t>
  </si>
  <si>
    <t>Thereafter, the Li-rich resultant liquor was further used to recover the Li by adding 3.4 mol of CO2 bubbled at 0.068 mol (CO2)/L.min and 40 Ã‚Â°C for 45 min.</t>
  </si>
  <si>
    <t>The Li2CO3 precipitates were separated from the suspension through filtration followed by washing using deionised water and hot air drying.</t>
  </si>
  <si>
    <t>The reaction time is 45 mins, and the agitation speed is 150 rpm.</t>
  </si>
  <si>
    <t>Through this multi-stage precipitation process, &gt;98 % of Ni, Co, Mn and &gt; 91 % of Li can be recovered in the form of Ni0.5Mn0.3Co0.2(OH)2 and Li2CO3 respectively.</t>
  </si>
  <si>
    <t>The process exhibits great potential for recovery of valuable materials from spent Li-ionBs.</t>
  </si>
  <si>
    <t>The recovered Ni0.5Co0.2Mn0.3(OH)2 and Li2CO3 materials will be used as precursors in the anhydrous NMC cathode production process.</t>
  </si>
  <si>
    <t>A low-cost and eco-friendly recycling method is crucial for recovering valuable elements from end-of-life lithium-ion batteries (LIBs), which plays a vital role in addressing resource scarcity and reducing the environmental impact.</t>
  </si>
  <si>
    <t>This study aims to develop a low-temperature pyro-metallurgical combined process to recycle spent LiNi0.5Co0.2Mn0.3O2 (NCM523).</t>
  </si>
  <si>
    <t>Unlike traditional pyrometallurgy methods that generate liquid alloys and slags at temperatures exceeding 1000 Ã‚Â°C, the (NH4)2S2O8 roasting approach operates at 350 Ã‚Â°C and converts NCM523 to water-soluble sulfates, exhibiting remarkable leaching efficiencies of Li, Ni, Co, and Mn, with values of 99.43Ã¢â‚¬Â¯%, 99.87Ã¢â‚¬Â¯%, 98.88Ã¢â‚¬Â¯%, and 99.19Ã¢â‚¬Â¯%, respectively.</t>
  </si>
  <si>
    <t>Systematic studies were conducted to investigate the influence of roasting temperature, (NH4)2S2O8-to-NCM mass ratio, and roasting time on the sulfation process.</t>
  </si>
  <si>
    <t>Furthermore, the mechanism of sulfation reaction was identified by combining experiments with thermodynamic calculation.</t>
  </si>
  <si>
    <t>At temperatures above 160 Ã‚Â°C, (NH4)2S2O8 decomposes into (NH4)2S2O7, which reacts with NCM.</t>
  </si>
  <si>
    <t>Lithium in a layered structure forms Li2SO4, while transition elements form MnSO4, Li2Co (SO4)2, and NiSO4.</t>
  </si>
  <si>
    <t>At around 350 Ã‚Â°C, (NH4)2S2O8 further decomposes into NH4HSO4, releasing SO2 and NH3.</t>
  </si>
  <si>
    <t>SO2 reacts with remaining NCM or unsulfated transition metal oxides, converting them into MnSO4, Li2Co (SO4)2, and NiSO4.</t>
  </si>
  <si>
    <t>Above 800 Ã‚Â°C, the metal sulfates decompose into stable oxides.</t>
  </si>
  <si>
    <t>This study presents a low-temperature sulfation method that effectively disintegrates the crystal structure of lithium metal oxides without the need for acids or reducing agents.</t>
  </si>
  <si>
    <t>The object of this study is to stabilize spent alkaline batteries and to recover useful metals.</t>
  </si>
  <si>
    <t>A blend of dolomite, limestone, and cullet was added to act as a reductant and a glass matrix former in vitrification.</t>
  </si>
  <si>
    <t>Specimens were vitrified using an electrical heating furnace at 1400Ã‚Â°C and the output products included slag, ingot, flue gas, and fly ash.</t>
  </si>
  <si>
    <t>The major constituents of the slag were Ca, Mn, and Si, and the results of the toxicity leaching characteristics met the standards in Taiwan.</t>
  </si>
  <si>
    <t>The ingot was a good material for use in production of stainless steel, due to being mainly composed of Fe and Mn.</t>
  </si>
  <si>
    <t>For the fly ash, the high level of Zn makes it economical to recover.</t>
  </si>
  <si>
    <t>The distribution of metals indicated that most of Co, Cr, Cu, Fe, Mn, and Ni moved to the ingot, while Al, Ca, Mg, and Si stayed in the slag; Hg vaporized as gas phase into the flue gas; and Cd, Pb, and Zn were predominately in the fly ash.</t>
  </si>
  <si>
    <t>Recovery efficiency for Fe and Zn was &gt;90% and the results show that vitrification is a promising technology for reclaiming spent alkaline batteries.</t>
  </si>
  <si>
    <t>The agglomeration and encapsulation of recoverable materials of interest (e.g.</t>
  </si>
  <si>
    <t>metals and graphite) as a result of the presence of polyvinylidene fluoride (PVDF) in spent lithium-ion batteries (LIBs) with mixed chemistries (black mass) lower the extraction efficiency of metals.</t>
  </si>
  <si>
    <t>In this study, organic solvents and alkaline solutions were used as non-toxic reagents to investigate the removal of a PVDF binder from a black mass.</t>
  </si>
  <si>
    <t>The results demonstrated that 33.1%, 31.4%, and 31.4% of the PVDF were removed using dimethylformamide (DMF), dimethylacetamide (DMAc), and dimethyl sulfoxide (DMSO) at 150, 160, and 180 Ã‚Â°C, respectively.</t>
  </si>
  <si>
    <t>Under these conditions, the peel-off efficiencies for DMF, DMAc, and DMSO were 92.9%, 85.3%, and approximately 92.9%, respectively.</t>
  </si>
  <si>
    <t>Using tetrabutylammonium bromide (TBAB) as a catalyst and 5 M sodium hydroxide (NaOH) at room temperature (RT- 21 Ã‚Â°CÃ¢â‚¬â€œ23 Ã‚Â°C), 50.3% of PVDF and other organic compounds were eliminated.</t>
  </si>
  <si>
    <t>The removal efficiency was enhanced to approximately 60.5% when the temperature was raised to 80 Ã‚Â°C using NaOH .</t>
  </si>
  <si>
    <t>Using 5 M potassium hydroxide at RT in a TBAB-containing solution, ca.</t>
  </si>
  <si>
    <t>32.8% removal efficiency was obtained; raising the temperature to 80 Ã‚Â°C further enhanced the removal efficiency to almost 52.7%.</t>
  </si>
  <si>
    <t>The peel-off efficiency was 100% for both alkaline solutions.</t>
  </si>
  <si>
    <t>Lithium extraction increased from 47.2% to 78.7% following treatment with DMSO and to 90.1% following treatment with NaOH via leaching black mass (2 M sulfuric acid, solid-to-liquid ratio (S/L): 100 g LÃ¢â‚¬â€œ1 at 50 Ã‚Â°C, for 1 h without a reducing agent) before and after removal of the PVDF binder.</t>
  </si>
  <si>
    <t>Cobalt's recovery went from 28.5% to 61.3% with DMSO treatment to 74.4% with NaOH treatment.</t>
  </si>
  <si>
    <t>Under these conditions, the peel-off efficiencies for DMF, DMAc, and DMSO were 92.9%, 85.3%, and approximately 92.9%, respectively. The removal efficiency was enhanced to approximately 60.5% when the temperature was raised to 80 Ã‚Â°C using NaOH . 32.8% removal efficiency was obtained; raising the temperature to 80 Ã‚Â°C further enhanced the removal efficiency to almost 52.7%. The peel-off efficiency was 100% for both alkaline solutions.</t>
  </si>
  <si>
    <t>In view of the importance of environmental protection and resource recovery, recycling of spent lithium-ion batteries (LIBs) and electrode scraps generated during manufacturing processes is quite necessary.</t>
  </si>
  <si>
    <t>An environmentally sound leaching process for the recovery of Li, Ni, Co, and Mn from spent LiNi1/3Co1/3Mn1/3O2-based LIBs and cathode scraps was investigated in this study.</t>
  </si>
  <si>
    <t>EhÃ¢â‚¬â€œpH diagrams were used to determine suitable leaching conditions.</t>
  </si>
  <si>
    <t>Operating variables affecting the leaching efficiencies for Li, Ni, Co, and Mn from LiNi1/3Co1/3Mn1/3O2, such as the H2SO4 concentration, temperature, H2O2 concentration, stirring speed, and pulp density, were investigated to determine the most efficient conditions for leaching.</t>
  </si>
  <si>
    <t>The leaching efficiencies for Li, Ni, Co, and Mn reached 99.7% under the optimized conditions of 1M H2SO4, 1vol% H2O2, 400rpm stirring speed, 40g/L pulp density, and 60min leaching time at 40Ã‚Â°C.</t>
  </si>
  <si>
    <t>The leaching kinetics of LiNi1/3Co1/3Mn1/3O2 were found to be significantly faster than those of LiCoO2.</t>
  </si>
  <si>
    <t>Based on the variation in the weight fraction of the metal in the residue, the Ã¢â‚¬Å“cubic rate lawÃ¢â‚¬Â was revised as follows: ÃŽÂ¸(1Ã¢Ë†â€™ f)1/3 =(1Ã¢Ë†â€™ kt/r 0 ÃÂ), which could characterize the leaching kinetics optimally.</t>
  </si>
  <si>
    <t>The activation energies were determined to be 64.98, 65.16, 66.12, and 66.04kJ/mol for Li, Ni, Co, and Mn, respectively, indicating that the leaching process was controlled by the rate of surface chemical reactions.</t>
  </si>
  <si>
    <t>Finally, a simple process was proposed for the recovery of valuable metals from spent LiNi1/3Co1/3Mn1/3O2-based LIBs and cathode scraps.</t>
  </si>
  <si>
    <t>The increasing demand for critical metals and mounting pressure on the environmental impact of solid waste disposal have widely attracted the recycling of spent lithium ion batteries (LIBs).</t>
  </si>
  <si>
    <t>Although the hydrometallurgical recycling of LiCoO2 cathode materials from spent LIBs has been commonly investigated, the studies on LiNixCoyMnzO2 type cathode materials are infrequent.</t>
  </si>
  <si>
    <t>Hence, the present work is focused on sulfuric acid leaching of LiNixCoyMnzO2 cathode material for resource recovery of all the critical and rare metals from spent LIBs.</t>
  </si>
  <si>
    <t>The process parameters viz., pulp density, acid concentration, the dosage of reducing agent (i.e., H2O2), time, and temperature have been optimized for leaching of cathode powder (of weight composition: 7.6% lithium, 20.48% cobalt, 19.47% manganese, and 19.35% nickel).</t>
  </si>
  <si>
    <t>The maximum 92% lithium and nickel, 68% cobalt, and 34.8% manganese could be leached while leaching a 5% pulp density in 3.0Ã¢â‚¬Â¯M H2SO4 without H2O2 at 90Ã¢â‚¬Â¯Ã‚Â°C.</t>
  </si>
  <si>
    <t>Leaching efficiencies of metals were found to be increased within 30Ã¢â‚¬Â¯min and reaching to &gt;98% by adding 4Ã¢â‚¬Â¯vol% H2O2 even at a lower temperature, 50Ã¢â‚¬Â¯Ã‚Â°C.</t>
  </si>
  <si>
    <t>Thereafter selective precipitations of manganese and nickel were carried out from leach liquor using KMnO4 and C4H8N2O2 as suitable precipitants, respectively.</t>
  </si>
  <si>
    <t>Subsequently, a 2-stage solvent extraction using 0.64Ã¢â‚¬Â¯M Cyanex 272 (50% saponified) at equilibrium pH 5.0 and O:A of 1:1 was employed for recovery of a highly pure solution of CoSO4.</t>
  </si>
  <si>
    <t>Finally, lithium could be precipitated at Li+:Na2CO3 of 1.2:1.0 and a process flow-sheet has been proposed for the recycling of spent LIBs.</t>
  </si>
  <si>
    <t>Generally, hydrometallurgy process is adopted in factory to recover valuable metal from anode materials in lithium ion battery.</t>
  </si>
  <si>
    <t>The mother liquor generated from the precipitation of lithium carbonate in this process is often managed by evaporative crystallization process which is high energy-consuming and expensive.</t>
  </si>
  <si>
    <t>The methodology employed in this research involves pretreatment and bipolar membrane electrodialysis to partition salts within the mother liquor into acids and bases, thereby achieving cost savings.</t>
  </si>
  <si>
    <t>The findings reveal that a significant 76.5Ã¢â‚¬Â¯% reduction in COD is achievable through the application of potassium permanganate and activated carbon in the treatment of the mother liquor.</t>
  </si>
  <si>
    <t>Subsequently, the treated mother liquor can be transfer to electrodialysis process for further treatment.</t>
  </si>
  <si>
    <t>During this process, desalination of the mother liquor occurs, leading to the decomposition of sodium sulfate into sulfuric acid and sodium hydroxide.</t>
  </si>
  <si>
    <t>Analysis of the experimental data reveals that optimizing the initial concentrations of sulfuric acid and sodium hydroxide within the acid and alkali collection chambers, along with the application of elevated electric current density and maintaining a high pH value of the mother liquor, yields improvements in current efficiency and concomitant reductions in energy consumption.</t>
  </si>
  <si>
    <t>Under optimal conditions, the current efficiency of acid and alkali preparation is 52.53Ã¢â‚¬Â¯% and 62.12Ã¢â‚¬Â¯% respectively, along with energy consumption of acid and alkali preparation is 8.68kWh/kg and 8.99kWh/kg respectively.</t>
  </si>
  <si>
    <t>The pretreatment and bipolar membrane electrodialysis process is low-energy consumption and inexpensive, facilitating a reduction in processing expenses to $6.659 per ton of mother liquor.</t>
  </si>
  <si>
    <t>Extensive research efforts have been made in recycling spent lithium-ion batteries; however, there has been little focus on the selective recovery of lithium from spent lithium-ion batteries.</t>
  </si>
  <si>
    <t>In this paper, we report a new process for selective extraction of lithium from spent lithium-ion power batteries by roasting a mixture of LiNi0.8Co0.1Mn0.1O2 and NaHSO4Ã‚Â·H2O followed by water leaching.</t>
  </si>
  <si>
    <t>The most suitable conditions included roasting LiNi0.8Co0.1Mn0.1O2:NaHSO4Ã‚Â·H2O at 600 Ã‚Â°C for 30 min in a mass ratio of 1:1.40, followed by water leaching at 60 Ã‚Â°C for 30 min with a liquid/solid ratio of 25:1 (mL/g).</t>
  </si>
  <si>
    <t>Under the optimal conditions, extraction efficiencies of 99.3%, 0.01%, 3.69%, and 3.90% for Li, Mn, Co, and Ni, respectively, were obtained.</t>
  </si>
  <si>
    <t>X-ray diffraction, in situ X-ray diffraction, scanning electron microscopy, X-ray photoelectron spectroscopy, thermogravimetryÃ¢â‚¬â€œdifferential scanning calorimetry, and thermogravimetryÃ¢â‚¬â€œmass spectrometry were performed to investigate the transformation of Li, Ni, Co, and Mn in the LiNi0.8Co0.1Mn0.1O2Ã¢â‚¬â€œNaHSO4Ã‚Â·H2O roasting system.</t>
  </si>
  <si>
    <t>The results demonstrated that the SO3 produced by thermal decomposition of NaHSO4Ã‚Â·H2O considerably affected the transformation of Li, Ni, Co, and Mn in the LiNi0.8Co0.1Mn0.1O2.</t>
  </si>
  <si>
    <t>The surface morphology of the roasted samples showed evidence of sintering and agglomeration.</t>
  </si>
  <si>
    <t>The thermodynamic analysis indicated that the roasting reaction is feasible and that the selective extraction of Li can be achieved by controlling the additive ratio of NaHSO4Ã‚Â·H2O.</t>
  </si>
  <si>
    <t>FePO4 regeneration from lithium extraction slag (LES) is a key link in the closed-loop recycling of LiFePO4, but this link has not yet been effectively achieved.</t>
  </si>
  <si>
    <t>This study presents a selective leaching treatment for removing impurities from LES, and then the battery-grade FePO4 is recovered.</t>
  </si>
  <si>
    <t>The leaching efficiency of impurity elements such as Ni, Cu, and Mn can reach up to 99.53%, 98.08%, and 97.65%, respectively, while the main element of Fe and P remain as low as 0.3% and 1.6%, and recovered FePO4 (R-FePO4) conformed to China Chemical Industry Standard for battery-grade FePO4 (HG/T 4701Ã¢â‚¬â€œ2014).</t>
  </si>
  <si>
    <t>The leaching experiment shows that H3PO4 treatment contributes to obtaining excellent crystalline FePO4, while the addition of HCl mainly enhanced the leaching performance of metal impurities.</t>
  </si>
  <si>
    <t>The optimal conditions for recovering battery-grade FePO4 were: 1.5 mol/L H3PO4, H3PO4/HCl molar ratio of 3:1, a liquidÃ¢â‚¬â€œsolid ratio of 10 mL/g, leaching at 90 Ã‚Â°C for 3 h. The thermodynamics of the leaching reactions was analyzed to determine the feasibility of leaching impurities and crystallizing FePO4 from LES.</t>
  </si>
  <si>
    <t>The composition and structure of the regenerated FePO4 were restored, and the electrochemical performance reached the same level as commercial materials.</t>
  </si>
  <si>
    <t>In addition, the cost of R-FePO4 is calculated to be $1.35 kgÃ¢Ë†â€™1, which is about 32.5% lower than the cost of commercial FePO4 (C-FePO4, $2.0 kgÃ¢Ë†â€™1).</t>
  </si>
  <si>
    <t>This work presents a potential Ã¢â‚¬Å“waste-to-wealthÃ¢â‚¬Â approach to guide the efficient and environmentally friendly recycling of spent Li-ion batteries (LIBs).</t>
  </si>
  <si>
    <t>This study presents a novel recycling scheme for spent Li-ion batteries that involves the leaching of lithium in hot water followed by the dissolution of all transition metals in HCl solution and their separation using the ionic liquid Cyphos IL104.</t>
  </si>
  <si>
    <t>The parametric studies revealed that &gt;84 % Li was dissolved while the cathode material was leached at 90 Ã‚Â°C for 2 h. Approximately 98 % Li from the non-acidic solution was directly precipitated as Li2CO3 at a Li+:CO3 2Ã¢Ë†â€™ ratio of 1:1.5.</t>
  </si>
  <si>
    <t>The transition metals from the Li-depleted cathode mass were efficiently (&gt;98 %) dissolved in 3.0 molÃ‚Â·LÃ¢Ë†â€™1 HCl at 90 Ã‚Â°C for a 3 h leaching process.</t>
  </si>
  <si>
    <t>Manganese from the chloride leach liquor was selectively precipitated by adding KMnO4 at a 1.25-fold higher quantity than the stoichiometric ratio, pH value 2.0, and temperature 80 Ã‚Â°C.</t>
  </si>
  <si>
    <t>The remaining co-existing metals (Ni and Co) were separated from the chloride solution by contacting it with a phosphonium-based ionic liquid at an equilibrium pH value of 5.4 and an organic-to-aqueous phase ratio of 2/3.</t>
  </si>
  <si>
    <t>The loaded ionic liquid was quantitatively stripped in 2.0 molÃ‚Â·LÃ¢Ë†â€™1 H2SO4 solution, which yielded high-purity CoSO4Ã‚Â·xH2O crystals after evaporation of the stripped liquor.</t>
  </si>
  <si>
    <t>Subsequently, Ã¢Ë†Â¼99 % nickel was recovered as nickel carbonate [NiCO3Ã‚Â·2Ni(OH)2] from the Co-depleted raffinate by the precipitation performed at Ni2+:CO3 2Ã¢Ë†â€™ ratio of 1:2.5, pH value of 10.8, and temperature of 50 Ã‚Â°C.</t>
  </si>
  <si>
    <t>Finally, a process flow with mass and energy balances yielding a high recovery rate of all metals in the exhausted cathode powder of spent LiBs was proposed.</t>
  </si>
  <si>
    <t>Green recycling of spent lithium-ion batteries (LIBs) is a fundamental step toward environmental preservation and increased recovery of raw materials.</t>
  </si>
  <si>
    <t>In this study, lactic acid was used to leach the cathode active material of LIBs.</t>
  </si>
  <si>
    <t>The recycled material (Co3O4) was obtained by selective precipitation of the leachate with KOH, followed by calcination for 4.5 h at 450 Ã‚Â°C.</t>
  </si>
  <si>
    <t>The composition and microstructure of the recycled material were confirmed by X-ray diffraction, Raman spectroscopy, scanning electron microscopy, and energy dispersive spectroscopy.</t>
  </si>
  <si>
    <t>Co3O4 was applied as a non-enzymatic electrochemical sensor for determination of ascorbic acid and as a photocatalyst in the degradation of methylene blue.</t>
  </si>
  <si>
    <t>The electrochemical sensor consisted of a printed electrode of carbon nanotubes modified with an 85:10:5 (w/w/w) mixture of recycled material, carbon black, and polyvinylidene fluoride (PVDF), respectively.</t>
  </si>
  <si>
    <t>Linear sweep voltammetry was used to measure the oxidation of ascorbic acid at 0.10 V. The analytical curve of the sensor had a coefficient of determination of 0.9915, sensitivity of 0.0498 Ã‚Â± 0.0023 ÃŽÂ¼A mol LÃ¢Ë†â€™1, and detection limit of 0.0245 mol LÃ¢Ë†â€™1 in the concentration range of 0.166 to 1.0 mmol LÃ¢Ë†â€™1.</t>
  </si>
  <si>
    <t>Co3O4 applied as a photocatalyst reached an efficiency of 61.47% in the decolorization of methylene blue after 120 min of reaction in the presence of H2O2 and UV light.</t>
  </si>
  <si>
    <t>Co3O4 recycled from spent LIBs is a promising source of raw materials for the development of non-enzymatic electrochemical sensors and photocatalysts via a sustainable and environmentally friendly route.</t>
  </si>
  <si>
    <t>Removing organics via thermal treatment to liberate active materials from spent cathode sheets is essential for recovering lithium-ion batteries.</t>
  </si>
  <si>
    <t>In this study, the effects of incineration, N2 pyrolysis, and CO2 pyrolysis on the removal of organics and liberation of ternary cathode active materials (CAMs) were compared.</t>
  </si>
  <si>
    <t>The results indicated that the organics in the spent ternary cathode sheets comprised a residual electrolyte and polyvinylidene fluoride (PVDF) binder.</t>
  </si>
  <si>
    <t>Moreover, the organics could be removed to promote the liberation of CAMs via incineration, N2 pyrolysis, and CO2 pyrolysis.</t>
  </si>
  <si>
    <t>When the temperature was &lt;200 Ã‚Â°C, the chemical properties of the volatilized ester electrolyte remained unchanged during both N2 and CO2 pyrolysis, indicating that the electrolyte can be collected by controlling the pyrolysis temperature and condensation.</t>
  </si>
  <si>
    <t>Furthermore, PVDF binder decomposition occurred at 200Ã¢â‚¬â€œ600 Ã‚Â°C.</t>
  </si>
  <si>
    <t>The optimal temperatures of incineration, N2 pyrolysis, and CO2 pyrolysis were 550, 500, and 450 Ã‚Â°C, respectively, and these treatments increased the liberation efficiency of CAMs from 81.49 % to 98.75 %, 99.26 %, and 97.98 %, respectively.</t>
  </si>
  <si>
    <t>In addition, heat-treated CAMs required less time to achieve adequate liberation.</t>
  </si>
  <si>
    <t>Following three thermal treatment processes, the sizes of the CAM particles were mainly concentrated in the ranges of 0.075Ã¢â‚¬â€œ0.1 mm and &lt;0.075 mm.</t>
  </si>
  <si>
    <t>Furthermore, for all types of CAMs examined, the Al concentration decreased from 1.09 % to &lt;0.35 %, which increased the separation efficiency and improved the chemical metallurgical performance.</t>
  </si>
  <si>
    <t>In this study, a greener method for the recovery of zinc and manganese from alkaline batteries waste was developed using Aqueous Two-Phase System (ATPS).</t>
  </si>
  <si>
    <t>ATPS is a liquid-liquid extraction technique.</t>
  </si>
  <si>
    <t>Zn(II) and Mn(II) were extracted using the diluted liquor from samples of spent alkaline batteries, and the experimental conditions were evaluated considering the effects of the following parameters: (i) nature and concentration of the extractants (1-(2-pyridyl-azo)-2-naphthol (PAN), (bis-4-trimethylpentyl) phosphinic acid (Cyanex 272), diphenylthiocarbazone (dithizone, C13H12N4S) and bis-(2-ethylhexyl) phosphoric acid (D2EHPA)); (ii) pH (3.00, 6.00 and 11.0), (iii) ATPS-forming electrolytes (Na2SO4, C6H5Na3O7 or C4H4Na2O6); (iv) ATPS-forming polymers (L35 and L64); and (v) tie-line length (TLL) and mass ratio between top and bottom phases (mTP/mBP).</t>
  </si>
  <si>
    <t>The recovery efficiency was evaluated using the extraction percentage (%E) and separation factor ( S Zn / M n ) between Zn(II) and Mn(II).</t>
  </si>
  <si>
    <t>The best conditions for selective extraction of the metal ions were achieved using an ATPS composed by L64Ã¢â‚¬Â¯+Ã¢â‚¬Â¯Na2SO4Ã¢â‚¬Â¯+Ã¢â‚¬Â¯H2O at pHÃ¢â‚¬Â¯=Ã¢â‚¬Â¯3.00, TLLÃ¢â‚¬Â¯=Ã¢â‚¬Â¯41.83% w/w and mTP/mBPÃ¢â‚¬Â¯=Ã¢â‚¬Â¯1 using dithizone as the extracting agent and leach liquor with dilution factor equal to 10.</t>
  </si>
  <si>
    <t>This resulted in a value for separation factor of S Zn / M n Ã¢â‚¬Â¯=Ã¢â‚¬Â¯1.2Ã¢â‚¬Â¯Ãƒâ€”Ã¢â‚¬Â¯106, in one extraction stage.</t>
  </si>
  <si>
    <t>Starch was employed as a reductant for the recovery of Ni, Co, and Mn from ternary lithium-ion batteries (LIBs) cathodic materials de-lithium residue, and the leaching kinetics and mechanism were studied.</t>
  </si>
  <si>
    <t>The effects of stirring speed, leaching temperature, H2SO4 concentration, and starch dosage on leaching efficiencies of Ni, Co, and Mn from de-lithium residue were systematically investigated.</t>
  </si>
  <si>
    <t>Optimized conditions (1.5 mol/L H2SO4, 6 g/L starch, stirring speed of 500 r/min, 80 Ã‚Â°C and 60 min) yielded leaching efficiencies of 98.07%, 96.52%, and 98.06 %, for Ni, Co, and Mn, respectively.</t>
  </si>
  <si>
    <t>Apparent activation energies, described by the chemically controlled unreacted shrinking core model, were 93.32, 102.84, and 95.68 kJ/mol, for Ni, Co, and Mn, and their apparent reaction orders in H2SO4 were 0.9225, 1.0335, and 1.1285, respectively.</t>
  </si>
  <si>
    <t>Starch is abundant, affordable, and exceptionally alternative to conventional reductants for the recovery of valuable metals from spent ternary LIBs.</t>
  </si>
  <si>
    <t>Recycling spent lead-acid batteries has always been a research hotspot.</t>
  </si>
  <si>
    <t>Although traditional pyrometallurgical smelting is still the dominant process, it has serious environmental drawbacks, such as the emission of lead dust and SO2, and high energy consumption.</t>
  </si>
  <si>
    <t>This study presents a clean process for recycling spent lead-acid battery paste.</t>
  </si>
  <si>
    <t>The lead in paste was recovered via hydrometallurgical leaching and electrowinning in chloride solution.</t>
  </si>
  <si>
    <t>The leaching ratio of lead was &gt;99% under optimum conditions: temperature of 90Ã¢â‚¬Â¯Ã‚Â°C, CaCl2 concentration of 400Ã¢â‚¬Â¯g/L, Fe2+ concentration of 5Ã¢â‚¬Â¯g/L, pHÃ¢â‚¬Â¯1.0, and leaching time of 2Ã¢â‚¬Â¯h.</t>
  </si>
  <si>
    <t>The appropriate minimum Pb concentration and optimum current density for electrowinning were determined to be 10Ã¢â‚¬Â¯g/L and 200 A/m2, respectively.</t>
  </si>
  <si>
    <t>Cathode lead powders with a purity of 99.6% were obtained via electrowinning.</t>
  </si>
  <si>
    <t>The current efficiency and the power consumption at 200 A/m2 were 96.3% and 85.9 kWh per ton of lead produced, respectively.</t>
  </si>
  <si>
    <t>Due to the use of soluble anode (iron), the energy consumption of the electrowinning process was considerably reduced and the chlorine evolution was avoided.</t>
  </si>
  <si>
    <t>The electrowinning has obvious economic advantages over cementation, and the metallic lead with high purity can be obtained using this method.</t>
  </si>
  <si>
    <t>Furthermore, as the spent electrolyte containing ferrous ions is recyclable, the consumption of reagents and the liquid effluent are minimised.</t>
  </si>
  <si>
    <t>The final leaching residue is a mixture of harmless akaganeite and calcium sulphate.</t>
  </si>
  <si>
    <t>The experimental results show that the proposed process is promising for the recovery of lead from spent lead-acid battery paste.</t>
  </si>
  <si>
    <t>The development of green energy technology has necessitated research on methods to recover and reuse spent Li-ion batteries.</t>
  </si>
  <si>
    <t>To increase the recovery efficiency of precious metals from spent Li batteries, the effects of different leaching parameters, such as the temperature, leaching time, leach liquor concentrations, and solid-liquid ratio, on the leaching efficiency of the NH3 + (NH4)2SO4 + Na2SO3 system were systematically investigated in this study.</t>
  </si>
  <si>
    <t>The most suitable leaching conditions were determined as follows: (NH4)2SO4 concentration = 1.5 mol/L, Na2SO3 concentration = 0.5 mol/L, NH3 concentration = 4 mol/L, solid-liquid ratio = 10:1, leaching time = 180 min, and temperature = 90 Ã‚Â°C.</t>
  </si>
  <si>
    <t>Under the most suitable conditions, the leaching efficiencies of Li, Co, and Ni were 96.2%, 89.9%, and 90.1%, respectively, and up to 90.8% Mn remained as a leach residue with good crystallinity.</t>
  </si>
  <si>
    <t>The leach residue was characterised using X-ray diffraction, scanning electron microscopy, electron probe microanalysis, and other detection techniques.</t>
  </si>
  <si>
    <t>The kinetic modelling showed that the leaching process of Li, Co, and Ni was controlled by the surface chemical reaction with apparent activation energies of 62.0, 81.5 and 76.3 kJ/mol, for Li, Co and Ni, respectively.</t>
  </si>
  <si>
    <t>Moreover, Mn precipitated as (NH4)2Mn(SO3)2Ã‚Â·H2O in the residue where higher leaching temperatures produced residues of better crystallinity.</t>
  </si>
  <si>
    <t>The optimum temperature to obtain a well-crystallised residue was 90 Ã‚Â°C.</t>
  </si>
  <si>
    <t>The disposal of spent lithium-ion power batteries (LIBs) has become an important research topic owing to the booming market for electric vehicles.</t>
  </si>
  <si>
    <t>However, the recovery efficiency of the alkaline solution and organic solvent methods currently used to separate Al foil from cathode materials still has room for improvement.</t>
  </si>
  <si>
    <t>The insufficient separation of Al foil and complexity of the battery types present obstacles to the extraction of valuable metals using simple processes.</t>
  </si>
  <si>
    <t>In this study, an efficient approach is developed to separate the Al foil in mixed-type spent LIBs (M-LIBs), namely, LiNixCoyMnzO2 (NCM), LiFePO4 (LFP), and LiMn2O4 (LMO) LIBs, by controlled pyrolysis.</t>
  </si>
  <si>
    <t>Hundred percent of the Al foil was recovered at the temperature of 450 Ã‚Â°C, holding time of 60 min, and heating rate of 10 Ã‚Â°C/min.</t>
  </si>
  <si>
    <t>The purity of Al in the recovered foil was 99.41 %, 99.83 % and 99.92 %, and the recovery efficiency of the active cathode materials was 96.01 %, 99.80 % and 99.15 % for NCM, LFP and LMO, respectively, without the loss of active cathode materials.</t>
  </si>
  <si>
    <t>The obtained active cathode materials exhibited a favorable crystalline structure, and the average particle diameter was reduced from 300.497 to 24.316 ÃŽÂ¼m with a smaller and looser morphology.</t>
  </si>
  <si>
    <t>The process could be well fitted with the Friedman differential equation, and the correlation coefficients were higher than 0.99.</t>
  </si>
  <si>
    <t>The efficient separation could be attributed to the complete rupture of long chain Ã¢â‚¬â€œ(CH2CF2)Ã¢â‚¬â€œn bonds in the poly (vinylidene difluoride) (PVDF) binder, which resulted in the formation of HF, trifluorobenzene, alkanes, and gaseous single molecule CH2 CF2.</t>
  </si>
  <si>
    <t>Therefore, this work potentially provides an alternative approach for the efficient separation of Al foil in M-LIBs, thereby simplifying the process and achieving lower cost, reduced loss of valuable metals, and higher recovery efficiency.</t>
  </si>
  <si>
    <t>The goal of this study was to explore the use of post-consumer alkaline batteries' electrolytic paste as photocatalysts in solar processes for degrading contaminants of emerging concern (CECs) in surface water.</t>
  </si>
  <si>
    <t>Two types of alkaline batteries were used: Super Hyper UM-3SHSL8P6 (SH) and Alkaline LR6XAB/4B192 (AK), which were calcined at 500 Ã‚Â°C for 4 h. The materials underwent various characterization tests, including SEM, XRF, BET, DRS, TGA, DRX, and pH at the Isoelectric Point (pI).</t>
  </si>
  <si>
    <t>The initial pH and catalysts dose conditions that result in the highest efficiency of methylene blue degradation were achieved through central composite design (CCD), i.e., 11.2, a dose of 1.5 g LÃ¢Ë†â€™1 for AK and 1.6 g LÃ¢Ë†â€™1 for SH.</t>
  </si>
  <si>
    <t>After 2 h of exposure to natural solar radiation, SH and AK achieved 72.6% and 96.6% removal efficiency in degrading the methylene blue model substance, respectively.</t>
  </si>
  <si>
    <t>This optimal condition was validated experimentally and statistically.</t>
  </si>
  <si>
    <t>In recycling tests, the photocatalysts maintained their efficiency until the third cycle with no statistically significant differences.</t>
  </si>
  <si>
    <t>The toxicity test with Lactuca sativa (lettuce) seeds showed that the treated water was not toxic.</t>
  </si>
  <si>
    <t>The AK catalyst was tested in the presence of three pharmaceutical drugs (ciprofloxacin, acetaminophen, and carbamazepine) in surface water at optimal pH 11.2 and natural pH (Ã¢Ë†Â¼7), resulting in an overall removal of approximately 41.3% and 30.6%, respectively.</t>
  </si>
  <si>
    <t>Overall, our findings demonstrate that post-consumer alkaline batteries' electrolytic paste can be a viable option for solar heterogeneous photocatalysis under well-adjusted conditions.</t>
  </si>
  <si>
    <t>Several studies have examined the recovery of lithium (Li), nickel (Ni), cobalt (Co), and manganese (Mn) from used lithium-ion batteries (LIBs).</t>
  </si>
  <si>
    <t>However, the environmentally friendly and cost-effective leaching and efficient separation of rare metals from the active cathode material of LIBs remains a challenge.</t>
  </si>
  <si>
    <t>In this study, we present a novel route for the extraction of high-value metals from the NCM cathode material of spent LIBs using subcritical water-containing polyvinylidene fluoride (PVDF).</t>
  </si>
  <si>
    <t>The experimental parameters such as reaction temperature, time, liquidÃ¢â‚¬â€œsolid and mass ratios, were carefully investigated.</t>
  </si>
  <si>
    <t>The raw cathode material and the solid residues before and after leaching were characterized using ICP-OES, XRD, FT-IR and SEM-EDS analyses.</t>
  </si>
  <si>
    <t>Results showed that the maximum extraction efficiencies of Li, Ni, Co, and Mn of (98.69, 98.24, 97.52, and 99.04) %, respectively, were achieved under the optimized conditions of 350 Ã‚Â°C, 2 h, 1:3 mass ratio, and 60:1 mL/g liquidÃ¢â‚¬â€œsolid ratio.</t>
  </si>
  <si>
    <t>Meanwhile, the experimental results of leaching kinetics revealed that the reaction in the system was controlled by the surface chemical reaction model with the linear fitting degree of (R2 = 0.97Ã¢â‚¬â€œ0.99) and the calculated activation energies of 63.72 kJ/mol (for Li), 73.55 kJ/mol (for Ni), 74.99 kJ/mol (for Co), and 71.88 kJ/mol (for Mn).</t>
  </si>
  <si>
    <t>The overall findings of this research concluded that the PVDF-assisted subcritical water extraction process is a beneficial and a promising alternative to other existing methods.</t>
  </si>
  <si>
    <t>Recycling lead from waste lead-acid batteries has substantial significance in environmental protection and economic growth.</t>
  </si>
  <si>
    <t>Bearing the merits of easy operation and large capacity, pyrometallurgy methods are mostly used for the regeneration of waste lead-acid battery (LABs).</t>
  </si>
  <si>
    <t>However, these processes are generally operated at the temperature higher than 1300 Ã‚Â°C.</t>
  </si>
  <si>
    <t>To shorten the energy consumption, a novel pyrometallurgy process which consisted of low temperature alkaline and bath smelting was proposed in this work.</t>
  </si>
  <si>
    <t>The reduction of lead and smelting of slag system are the key factors determine the energy consumption.</t>
  </si>
  <si>
    <t>Thermodynamic calculation suggested that the addition of Na2CO3 can make the reduction of PbSO4 spontaneously at the temperature higher than 288 Ã‚Â°C (PbSO4 Ã¢â€ â€™ PbCO3 Ã¢â€ â€™ PbO Ã¢â€ â€™ Pb), while direct reduction of PbSO4 necessitated the temperature higher than 1499 Ã‚Â°C (PbSO4 Ã¢â€ â€™ PbO Ã¢â€ â€™ Pb).</t>
  </si>
  <si>
    <t>To achieve the efficient reduction of PbSO4, the molar ratios of C/PbSO4 and Na2CO3/PbSO4 should be higher than 0.5 and 1.0, respectively.</t>
  </si>
  <si>
    <t>Meanwhile, a new smelting system (i.e., FeO-SiO2-CaO-Na2O) was established in the presence of Na2CO3.</t>
  </si>
  <si>
    <t>Phases with low melting temperatures, such as NaFe2O3, Na2FeSiO4, Na2Ca2Si2O7, Na14Fe6O16 and Na0.5FeO2, were formed.</t>
  </si>
  <si>
    <t>The melting temperature of Fe-Si-Ca-Na system was lowered to 1050 Ã‚Â°C at the mass dosage of Na2CO3 at 30%.</t>
  </si>
  <si>
    <t>Recovery of lead under various reduction conditions were systematically evaluated.</t>
  </si>
  <si>
    <t>Under optimum operational conditions, i.e., the dosages of C and Na2CO3 at 10% and m(actual)/m(theory) ratio of 1.3 (all in mass), smelting temperature of 1050 Ã‚Â°C, and smelting time of 75 min, respectively, the lead recovery efficiency reached &gt;98.0%.</t>
  </si>
  <si>
    <t>Moreover, this method has been successfully applied for the industrial recovery of lead at the scale of 200, 000 tons annually since 2019.</t>
  </si>
  <si>
    <t>Taken together, this method is robust for recovery of lead from the waste LABs and is helpful for building the resource-conserving society.</t>
  </si>
  <si>
    <t>Effective recovery of Li, Co, Ni and Mn from cathode materials of spent lithium-ion batteries (LIBs) has become a global concern.</t>
  </si>
  <si>
    <t>In this study, electrolysis of copper sulfate to produce sulfuric acid and electrons were utilized to recover Li, Co, Ni and Mn from spent LIBs.</t>
  </si>
  <si>
    <t>The obtained results showed that 93 % of Ni, 91 % of Co, 89 % of Mn and 94 % of Li were leached and 99 % of Cu was deposited during leaching process by adopting the 0.225 mol/L of copper sulfate with a solid/liquid ratio of 15 g/L at a current density of 50 mA/m2 and 80 Ã‚Â°C for 4.5 h. Then, a current efficiency of 72 % for the cathode and 30 % for the anode was achieved at a current density of 40 mA/m2, 70 Ã‚Â°C and pH 2.5 during electrodeposition process.</t>
  </si>
  <si>
    <t>The Ni-Co deposition followed the principle of anomalous codeposition and the complete deposition time of Co, Ni and Mn were 3 h, 9 h and 10 h, respectively.</t>
  </si>
  <si>
    <t>Eventually, the Ni, Co, Mn, Li and Cu can be recovered as Ni-Co alloy, MnO2 and Li2CO3 and Cu metals with the corresponding recovery rates of 99.40 %, 91.00 %, 90.68 %, 85.59 % and 89.55 %, respectively.</t>
  </si>
  <si>
    <t>This study proposes a promising strategy for recycling cathode materials from spent LIBs without addition of chemical reductants and acids.</t>
  </si>
  <si>
    <t>The obtained results showed that 93 % of Ni, 91 % of Co, 89 % of Mn and 94 % of Li were leached and 99 % of Cu was deposited during leaching process by adopting the 0.225 mol/L of copper sulfate with a solid/liquid ratio of 15 g/L at a current density of 50 mA/m2 and 80 Ã‚Â°C for 4.5 h. Then, a current efficiency of 72 % for the cathode and 30 % for the anode was achieved at a current density of 40 mA/m2, 70 Ã‚Â°C and pH 2.5 during electrodeposition process. Eventually, the Ni, Co, Mn, Li and Cu can be recovered as Ni-Co alloy, MnO2 and Li2CO3 and Cu metals with the corresponding recovery rates of 99.40 %, 91.00 %, 90.68 %, 85.59 % and 89.55 %, respectively.</t>
  </si>
  <si>
    <t>The process of recovering metals from spent lithium-ion batteries is difficult due to the complexity of the metal components.</t>
  </si>
  <si>
    <t>Therefore, the separation and extraction of metal ions from the leaching solution of spent lithium-ion batteries requires a set of hydrometallurgical processes.</t>
  </si>
  <si>
    <t>In this research, precipitation and solvent extraction processes have been used to the final recovery of metals.</t>
  </si>
  <si>
    <t>Initially, by applying potassium permanganate with molar ratio of manganese ions to potassium permanganate: 2 and pH: 2, 96.5% of manganese ions were precipitated and separated from the leaching solution.</t>
  </si>
  <si>
    <t>Then, via dimethylglyoxime in molar ratio of nickel ions to dimethylglyoxime: 0.5, and pH: 5, 96% nickel recovered, approximately.</t>
  </si>
  <si>
    <t>Subsequently, using 30 v/v% D2EHPA and 5 v/v% TBP respectively as an extractant and a modifier of the organic phase, and under optimal conditions of Vo/Va: 1, pH: 5, temperature 25 Ã‚Â°C, time 20 min and mixing speed 400 rpm, it is possible to achieve 93.38% cobalt extraction efficiency and also control the loss of lithium at 16.74%.</t>
  </si>
  <si>
    <t>Finally, in the molar ratio of lithium ions to sodium carbonate: 0.7, temperature 100 Ã‚Â°C, time 40 min, mixing speed 400 rpm and the pH: 12, the lithium precipitation efficiency reached to 98.84%.</t>
  </si>
  <si>
    <t>Subsequently, using 30 v/v% D2EHPA and 5 v/v% TBP respectively as an extractant and a modifier of the organic phase, and under optimal conditions of Vo/Va: 1, pH: 5, temperature 25 Ã‚Â°C, time 20 min and mixing speed 400 rpm, it is possible to achieve 93.38% cobalt extraction efficiency and also control the loss of lithium at 16.74%. Finally, in the molar ratio of lithium ions to sodium carbonate: 0.7, temperature 100 Ã‚Â°C, time 40 min, mixing speed 400 rpm and the pH: 12, the lithium precipitation efficiency reached to 98.84%.</t>
  </si>
  <si>
    <t>The traditional liquid acid leaching method for recycling spent lithium-ion batteries (LIBs) has serious environmental pollution and unsafe transportation.</t>
  </si>
  <si>
    <t>In this study, solid sodium bisulfate was applied as a leaching agent to recover lithium, cobalt, nickel and manganese from the cathode active material of spent LIBs in the presence of a reductant, hydrogen peroxide.</t>
  </si>
  <si>
    <t>It was found that the leaching efficiencies were approximately 93.0, 91.5, 95.5 and 96.6%, respectively, for Ni, Co, Mn and Li under the conditions of 1 mol/L NaHSO4 and 3 vol% H2O2 as reductant within 30 min at 70 Ã‚Â°C and a pulp density of 20 g/L.</t>
  </si>
  <si>
    <t>Kinetic data for the dissolution of valuable metals in the temperature range 40Ã¢â‚¬â€œ70 Ã‚Â°C showed the kinetic model governed by the Avrami equation.</t>
  </si>
  <si>
    <t>The apparent activation energies for leaching of Ni, Co, Mn and Li were determined as 43.8, 44.2, 42.2 and 27.5 kJ/mol, respectively, indicating that the leaching process was controlled by a surface chemical reaction.</t>
  </si>
  <si>
    <t>This process can be a convenient alternative method for recovering valuable metals from spent LiNi0.5Co0.2Mn0.3O2.</t>
  </si>
  <si>
    <t>In view of the importance of resource recycling and the use of environmentally safe systems to extract the metals contained in wastes, the present study concerns the extraction/separation of lanthanum from spent NiÃ¢â‚¬â€œMH batteries.</t>
  </si>
  <si>
    <t>Investigation was made of the extraction behavior of lanthanum using aqueous two-phase systems (ATPSs), and a new environmentally safe hydrometallurgical method was developed for the selective extraction of La from Ni-MH battery leachate.</t>
  </si>
  <si>
    <t>The extraction behavior of La was evaluated considering the influence of the following parameters: concentration of different extractant; pH; ATPS-forming electrolyte (Li2SO4, Na2SO4, MgSO4, Na2C4H4O6, or Na3C6H5O7); ATPS-forming polymer (L64 or PEO1500).</t>
  </si>
  <si>
    <t>The recovery efficiency was evaluated by analyzing the extraction percentage (%E), and the best conditions for analyte extraction were achieved using the ATPS formed by PEO1500+Li2SO4, at pH 6.00, with 1,10-phenanthroline as the extractant agent (%E=74.1%).</t>
  </si>
  <si>
    <t>The method was applied to a real Ni-MH battery leachate.</t>
  </si>
  <si>
    <t>After three successive extraction steps, high separation factor (S) values were obtained for the separation of lanthanum from concomitant metals (SLa,Ce =180; SLa,Pr =184; SLa,Nd =185).</t>
  </si>
  <si>
    <t>A stripping assay was carried out, and after a single step, 88.5% of the lanthanum was available for a possible electrowinning step.</t>
  </si>
  <si>
    <t>Efficient recycling of critical metals from spent lithium-ion batteries is vital for clean energy and sustainable industry growth.</t>
  </si>
  <si>
    <t>Conventional methods often fail to manage large waste volumes, leading to hazardous gas emissions and dangerous materials.</t>
  </si>
  <si>
    <t>This study investigates innovative methods for recovering critical metals from spent LIBs using synergistic leaching.</t>
  </si>
  <si>
    <t>The first step optimized thermal treatment conditions (570 Ã‚Â°C for 2 h in air) to remove binder materials while maintaining cathode material crystallinity, confirmed by X-ray diffraction (XRD) analysis.</t>
  </si>
  <si>
    <t>Next, response surface methodology (RSM), I-optimal, was used to examine the synergistic effects of sulfuric acid (SA) and organic acids (Org, citric and acetic acids) and their concentrations (SA: 0.5Ã¢â‚¬â€œ2 M and Org: 0.1Ã¢â‚¬â€œ2 M) on metal leaching for an eco-friendlier process.</t>
  </si>
  <si>
    <t>Results showed that adding citric acid to SA was more effective, especially at lower concentrations, than using acetic acid.</t>
  </si>
  <si>
    <t>The medium was tested to evaluate the impact of reductant addition.</t>
  </si>
  <si>
    <t>Remarkably, it was discovered that the optimized leaching mixture (1.25 M SA and 0.55 M citric acid) efficiently extracted metals without the need for any reductant like H2O2, highlighting its potential for a simpler and more eco-friendly recycling process.</t>
  </si>
  <si>
    <t>Further optimization identified the ideal solid-to-liquid ratio (62.5 g/L) to minimize acid use.</t>
  </si>
  <si>
    <t>Finally, RSM (D-optimal) was used to investigate the effects of time and temperature on leaching, achieving remarkable recovery rates of 99% Ã‚Â± 0.7 for Li, 98% Ã‚Â± 0.0 for Co, 90% Ã‚Â± 6.6 for Ni, and 92% Ã‚Â± 0.4 for Mn under optimized conditions at 189 min and 95 Ã‚Â°C.</t>
  </si>
  <si>
    <t>Chemical cost analysis revealed this method is about 25% more cost-effective than conventional methods.</t>
  </si>
  <si>
    <t>Spent alkaline and ZnC batteries are a potential source of Zn and Mn.</t>
  </si>
  <si>
    <t>This study reports on the effects of thermal treatment on the leachability of metals from such products.</t>
  </si>
  <si>
    <t>Black mass originating from alkaline and ZnC batteries was thermally treated under four different atmospheres: O2, N2, H2 and air at different temperatures (300Ã¢â‚¬â€œ950 Ã‚Â°C).</t>
  </si>
  <si>
    <t>Samples without prior thermal treatment and solid residues after thermal treatment were subsequently leached with H2SO4.</t>
  </si>
  <si>
    <t>Leaching of the samples without the thermal treatment was done to determine the reference leaching conditions, which were established to be 0.5 M H2SO4 at 25 Ã‚Â°C for 60 min.</t>
  </si>
  <si>
    <t>Subsequently, samples which had been thermally treated were leached using the aforementioned reference conditions.</t>
  </si>
  <si>
    <t>The effect of thermal treatment on the leaching of Mn and Zn was studied to determine which conditions may improve or hinder subsequent hydrometallurgical processing of alkaline batteries.</t>
  </si>
  <si>
    <t>The use of O2 during the thermal treatment led to formation of ZnMn2O4, which inhibited effective leaching.</t>
  </si>
  <si>
    <t>ZnMn2O4 was decomposed in N2 atmosphere and in the presence of C, improving further dissolution of Mn.</t>
  </si>
  <si>
    <t>The use of H2 led to formation of Mn3O4.</t>
  </si>
  <si>
    <t>This compound showed low dissolution, being possible to be separated from impurities such as Fe, Ni and K by leaching with 0.5 M H2SO4.</t>
  </si>
  <si>
    <t>To increase the purity of recovered Mn3O4, oxalic acid was used as reduction agent.</t>
  </si>
  <si>
    <t>A final solid product, Mn3O4, with a purity of 99.95%, was obtained.</t>
  </si>
  <si>
    <t>Data provided by this research can lead to improvements of existing recycling processes, allowing for higher leaching efficiency of alkaline and ZnC battery materials.</t>
  </si>
  <si>
    <t>Also, overall material recovery rates can be increased by producing manganese oxide with high purity.</t>
  </si>
  <si>
    <t>The traditional inorganic acid leaching method for recycling spent ternary lithium-ion batteries (NCM) materials presents serious environmental pollution and unsafe problems.</t>
  </si>
  <si>
    <t>In this study, a green leaching process for recovering valuable metals from the spent NCM materials using dl-malic acid as the leaching agent and glucose as the reductant is developed, and systematicalsly investigates the leaching kinetics and interface reaction.</t>
  </si>
  <si>
    <t>The results suggest that the leaching efficiencies of Ni, Co, Mn, and Li reach 90.14 %, 90.58 %, 98.66 %, and 98.53 %, respectively, under the optimal conditions of 1 mol/L dl-malic acid, 0.5 g/g glucose, 90Ã¢â€žÆ’ leaching temperature, and 25 g/L pulp density for 120 min.</t>
  </si>
  <si>
    <t>The apparent activation energies for leaching of Ni, Co, Mn, and Li are determined as 55.45, 76.08, 39.42, and 42.09 kJ/mol, respectively, indicating that the surface chemical reaction is the rate-controlling step during this leaching process.</t>
  </si>
  <si>
    <t>This process can be an environmentally friendly alternative method to recover valuable metals from spent NCM.</t>
  </si>
  <si>
    <t>The presence of LiCoO2 and LiCo x Ni(1Ã¢Ë†â€™ x)O2 in the cathodic material of Li-ion and Li-polymer batteries has stimulated the recovery of Co and Ni by hydrometallurgical processes.</t>
  </si>
  <si>
    <t>In particular, the two metals were separated by SX method and then recovered by electrochemical (galvanostatic and potentiostatic) processes.</t>
  </si>
  <si>
    <t>The metallic Ni has been electrowon at 250 A/m2, pH 3Ã¢â‚¬â€œ3.2 and 50 Ã‚Â°C, with 87% current efficiency and 2.96 kWh/kg specific energy consumption.</t>
  </si>
  <si>
    <t>Potentiostatic electrolysis produces a very poor Ni powder in about 1 h with current efficiency changing from 70% to 45% depending on Ni concentration in the electrolyte.</t>
  </si>
  <si>
    <t>Current efficiency of 96% and specific energy consumption of 2.8 kWh/kg were obtained for Co at 250 A/m2, pH 4Ã¢â‚¬â€œ4.2 and 50 Ã‚Â°C, by using a solution containing manganese and (NH4)2SO4.</t>
  </si>
  <si>
    <t>The Co powder, produced in potentiostatic conditions (Ã¢Ë†â€™0.9 V vs. SCE, pH 4, room temperature) appears particularly suitable for Co recycling as cobaltite in new batteries.</t>
  </si>
  <si>
    <t>The metals in waste mobile-phone batteries may cause environmental pollution.</t>
  </si>
  <si>
    <t>In this paper, leaching with H2SO4+H2O2, P507 extraction, and sedimentation with oxalic acid and carbonic acid were used to deal with waste batteries and obtain cobalt and lithium salts by separation, which shows an easy and feasible method with less waste water disposal.</t>
  </si>
  <si>
    <t>The effects of sulphuric acid concentration, pH value, and lithium ions on the recovery were investigated.</t>
  </si>
  <si>
    <t>When the sulphuric acid concentration was over 0.4mol/L, the loss of cobalt increased significantly.</t>
  </si>
  <si>
    <t>If pH value of 3.5 was used, it was easy for cobalt and lithium separation with a low cobalt loss.</t>
  </si>
  <si>
    <t>Over several recycles, the recovery of lithium could reach the maximum with the lithium ion concentration of 27.3g/L.</t>
  </si>
  <si>
    <t>In this paper, a mechanical separation and thermal treatment process is developed to recover valuable metals and graphite from the Ã¢Ë†â€™0.25Ã¢â‚¬Â¯mm crushed products of spent lithium-ion batteries (LiBs).</t>
  </si>
  <si>
    <t>Effect of key parameters for roasting such as the temperature and roasting time are investigated to determine the most efficient conditions for surface modification of the mixed electrode materials by roasting.</t>
  </si>
  <si>
    <t>The roasted mixed electrode materials are separated by flotation operation to recover the cathode material and anode materials respectively.</t>
  </si>
  <si>
    <t>The results show that most of the organic outer layer coated on the surface of the mixed electrode materials can be removed at the temperature of 450Ã¢â‚¬Â¯Ã‚Â°C for 15Ã¢â‚¬Â¯min.</t>
  </si>
  <si>
    <t>After roasting treatment, the original wettability of LiCoO2 and graphite is regained.</t>
  </si>
  <si>
    <t>The Ã¢Ë†â€™0.25Ã¢â‚¬Â¯mm crushed products of spent LiBs can be separated into LiCoO2 concentrate and graphite concentrate by flotation process efficiently.</t>
  </si>
  <si>
    <t>The enrichment ratios of Co, Mn, Cu and Al are 1.35, 1.29, 1.25 and 1.19, their recovery rates are 97.66%, 93.66%, 90.14% and 86.29%, respectively.</t>
  </si>
  <si>
    <t>This process proposed for the recovery of valuable materials is simple and of high efficient for the spent lithium-ion batteries recycling industry.</t>
  </si>
  <si>
    <t>With the large-scale application of LiFePO4 batteries in electric vehicles and energy storage, the recycling of spent LiFePO4 cathode materials is receiving increasing attention.</t>
  </si>
  <si>
    <t>Hydrometallurgical derived full-component separation strategy has been verified as the most capable recycling process for LiFePO4 cathode.</t>
  </si>
  <si>
    <t>During which, complete elements (i.e., Li, Fe and P) are dissolved into a solution of excessive acidic leachate, and subsequently separated to obtain battery-grade FePO4Ã‚Â·2H2O and lithium salt, enabling high element recovery rates of up to 100 %.</t>
  </si>
  <si>
    <t>However, the use of excessive leaching agent leads to high acidity of the leaching solution (pH &lt; 0.8), which brings a necessary of pH regulation prior to the regeneration of FePO4Ã‚Â·2H2O, markedly complicating the succedent separation and purification.</t>
  </si>
  <si>
    <t>In this investigation, a practical method for directly regenerating FePO4Ã‚Â·2H2O from H2SO4-based full-component leaching solution is proposed.</t>
  </si>
  <si>
    <t>In this process, H2SO4 as leaching agent is used to digest LiFePO4 completely, and then Fe and P are premeditatedly recovered from the extremely acidic filtrate (pH &lt; 0.8) as FePO4Ã‚Â·2H2O via direct precipitation without any pH regulator.</t>
  </si>
  <si>
    <t>Consequently, there are no extra impurities affecting the recovery of Fe and P during regeneration.</t>
  </si>
  <si>
    <t>The regeneration behavior of FePO4Ã‚Â·2H2O under extremely acidic condition are investigated and the growth mechanism is also clarified by monitoring the overall microstructure and phase evolutions.</t>
  </si>
  <si>
    <t>The results demonstrate that the above regeneration is found to be an exponential growth process driven by the quantity of nucleation site, and meanwhile influenced by the dissolution-reprecipitation equilibrium of amorphous iron phosphate.</t>
  </si>
  <si>
    <t>Specifically, the process can be accelerated by introducing FePO4Ã‚Â·2H2O or amorphous iron phosphate to increase the nucleation sites.</t>
  </si>
  <si>
    <t>Additionally, the primary nanosheet size of regenerated FePO4Ã‚Â·2H2O causes a smaller primary particle size of the corresponding LiFePO4/C material, contributing to its better physical and electrochemical properties.</t>
  </si>
  <si>
    <t>This work provides a guidance for the direct regeneration of FePO4Ã‚Â·2H2O from excessive acidic leachate and has potential industrial applications.</t>
  </si>
  <si>
    <t>Mild-temperature (&lt;1000 Ã‚Â°C) carbothermic reduction has been proven as an effective way to recover Li and transition metals by converting lithium transition metal oxides to transition metals/alloys and Li2CO3.</t>
  </si>
  <si>
    <t>However, LiFePO4 cannot be reduced by carbon because of its thermodynamically stable olivine structure.</t>
  </si>
  <si>
    <t>Herein, LiFePO4 is converted to Fe and lithium salts by carbon with the assistance of Na2CO3 that acts as an activating agent to break down the chemical bonds of LiFePO4 and thereby enable the carbothermic reduction.</t>
  </si>
  <si>
    <t>Using Na2CO3 as the activating agent, LiFePO4 was reduced to Fe, NaLi2PO4, and LiNa5(PO4)2 which can be separated by magnetic separation with a Li recovery rate of 99.2%.</t>
  </si>
  <si>
    <t>Using NaOH as the activating agent, LiFePO4 was oxidized to Fe3O4, NaLi2PO4 and LiNa5(PO4)2 at 600 Ã‚Â°C, and the roasted products can be separated by magnetic separation process with a Li recovery rate of 92.7%.</t>
  </si>
  <si>
    <t>Various sodium salts were tested to screen proper salts for the reduction process, and a 400-g scale roasting-separation process has been demonstrated.</t>
  </si>
  <si>
    <t>Overall, the salt-assisted roasting is a promising way to recycle spent LiFePO4 batteries without using strong mineral acids and shows great potential for the industrial-scale implementation.</t>
  </si>
  <si>
    <t>Using Na2CO3 as the activating agent, LiFePO4 was reduced to Fe, NaLi2PO4, and LiNa5(PO4)2 which can be separated by magnetic separation with a Li recovery rate of 99.2%. Using NaOH as the activating agent, LiFePO4 was oxidized to Fe3O4, NaLi2PO4 and LiNa5(PO4)2 at 600 Ã‚Â°C, and the roasted products can be separated by magnetic separation process with a Li recovery rate of 92.7%.</t>
  </si>
  <si>
    <t>In this research study, a novel process of roasting-assisted flotation was developed for the separation of spent vehicle lithium-ion batteries (LIBs) in the presence of micro-nanobubbles (MNBs).</t>
  </si>
  <si>
    <t>For this purpose, roasting technology along with MNBs was applied to overcome the challenge of poor efficiency of electrode active materials flotation.</t>
  </si>
  <si>
    <t>The roasting properties (temperature: 300Ã¢â‚¬â€œ500 Ã‚Â°C and time: 1 h) and corresponding surface alterations of the electrode active materials (zeta potential, contact angle, and X-ray photoelectron spectroscopy (XPS)) were analyzed to explore the surface properties of roasting materials in the presence of MNBs.</t>
  </si>
  <si>
    <t>MNB-assisted flotation was employed to effectively separate the cathode active materials (CMs) from anode active materials (AMs).</t>
  </si>
  <si>
    <t>Results showed that the efficiency of electrode materials flotation without the roasting process was low due to the existence of residual organic binders and electrolytes.</t>
  </si>
  <si>
    <t>Scanning electron microscope (SEM) coupled with energy dispersive spectroscopy (EDS), XPS and zeta potential analyses showed that the electrolyte residuals and organic binders were eliminated following roasting at 400 Ã‚Â°C for 1 h. After roasting, the zeta potential of the CMs and AMs increased from Ã¢Ë†â€™55 Ã‚Â± 2 to Ã¢Ë†â€™26 Ã‚Â± 1 mV and Ã¢Ë†â€™46 Ã‚Â± 1 to Ã¢Ë†â€™30 Ã‚Â± 1 mV, respectively.</t>
  </si>
  <si>
    <t>These improvements indicated that CM surfaces were more hydrophilic, while the AM surfaces were more hydrophobic.</t>
  </si>
  <si>
    <t>In the presence of MNBs, contact angle measurements showed the highest and lowest values of 91 Ã‚Â± 1Ã‚Â° and 29 Ã‚Â± 1Ã‚Â° for the AMs and CMs, respectively at 400 Ã‚Â°C.</t>
  </si>
  <si>
    <t>It was found that the flotation performance was improved after the roasting process and in the presence of MNBs and relatively lower reagent consumption (50%) was required to obtain higher recovery.</t>
  </si>
  <si>
    <t>Two-stage flotation processes in the presence of MNBs could further upgrade the grade of CMs from 65 Ã‚Â± 2% to 93 Ã‚Â± 3%.</t>
  </si>
  <si>
    <t>Nickel-manganese-cobalt (NMC) is a type of cathode material widely used in lithium-ion batteries (LiBs).</t>
  </si>
  <si>
    <t>It performs well on high energy density and thermal stability, but after several charged-discharged cycles, its capacity significantly degrades and becomes waste.</t>
  </si>
  <si>
    <t>Leaching methods with strong inorganic acids are widely used to prevent the release of valuable metals into the environment.</t>
  </si>
  <si>
    <t>Still, these methods must be effectively achieved regarding the low selectivity of specific metals and environmental emissions.</t>
  </si>
  <si>
    <t>This study presents a selective leaching treatment for Ni metals extraction with the organic acid combination of H3PO4Ã¢â‚¬â€œH2C2O4 as a leaching agent.</t>
  </si>
  <si>
    <t>The research started with preparation, including discharge, dismantling, calcination steps, leaching, and precipitation.</t>
  </si>
  <si>
    <t>Ni, Mn, and Co leaching efficiency can reach up to 99.90 %, 3.29 %, and 43.65 %, respectively.</t>
  </si>
  <si>
    <t>The leaching experiment shows that a combination system contributes to obtaining excellent selectivity towards Ni metals compared to the others.</t>
  </si>
  <si>
    <t>The optimum conditions for selectively recovering Ni metals were an H3PO4Ã¢â‚¬â€œH2C2O4 volume ratio of 8:2 and a liquid-solid ratio of 25 mL/g, leaching at 60 Ã‚Â°C for 1.5 h. The thermodynamics and kinetics of the leaching reactions were analyzed to determine the feasibility of leaching three metals.</t>
  </si>
  <si>
    <t>Leachate, which is Ni-saturated from cathode powder, was added with Cyanex272 to facilitate the precipitation of Ni3(PO4)2 with a yield of up to 40 %.</t>
  </si>
  <si>
    <t>This study presents a potential "waste-to-wealth" approach to lead the efficient and environmental recycling of spent NMC cathode LIBs.</t>
  </si>
  <si>
    <t>In a conventional roasting-sorting process to obtain cathode powders, the phase structure of LiMn2O4 is not dissociated and the valence of manganese is not changed, resulting in low metal recovery efficiency and high reagent cost in the subsequent leaching process.</t>
  </si>
  <si>
    <t>In this context, a novel process is developed to realize the recovery of spent LiMn2O4 lithium-ion batteries (LIBs) via one-step pyrolysis and reductant-free acid leaching.</t>
  </si>
  <si>
    <t>The leaching efficiencies of lithium and manganese are respectively 99.9% and 99.4% under the optimal pyrolysis conditions: a temperature of 500 Ã‚Â°C, a nitrogen flow rate of 50 mL/min, and a pyrolysis time of 60 min.</t>
  </si>
  <si>
    <t>The analysis of thermogravimetry-infrared spectroscopy indicates volatilization of electrolyte and decomposition of LiPF6 occur in the temperature range of 100Ã¢â‚¬â€œ180 Ã‚Â°C.</t>
  </si>
  <si>
    <t>When the temperature rises from 180 to 800 Ã‚Â°C, high molecular weight polymers (binder and separator) are degraded into pyrolytic gas and oil.</t>
  </si>
  <si>
    <t>LiMn2O4 is deconstructed and reduced to MnO and Li2CO3 under the synergistic effect of pyrolytic gas and anode graphite.</t>
  </si>
  <si>
    <t>The harmful fluorine and phosphorus are absorbed by Ca(OH)2 solution to avoid environmental hazards.</t>
  </si>
  <si>
    <t>The results suggest that the process integrated pyrolysis and aicd leaching is efficient, environmental-friendly, and low-cost for recycling spent LiMn2O4 LIBs.</t>
  </si>
  <si>
    <t>A large amount of hazardous spent lithium-ion batteries (LIBs) is produced every year.</t>
  </si>
  <si>
    <t>Recovery of valuable metals from spent LIBs is significant to achieve environmental protection and alleviate resource shortages.</t>
  </si>
  <si>
    <t>In this study, a green and facile process for recovery of valuable metals from spent LIBs by waste copperas was proposed.</t>
  </si>
  <si>
    <t>The effects of heat treatment parameters on recovery efficiency of valuable metals and the redox mechanism were studied systematically through phase transformation behavior and valence transition.</t>
  </si>
  <si>
    <t>At low temperature (Ã¢â€°Â¤460 Ã‚Â°C), copperas reacted with lithium on the outer layer of LIBs preferentially, but the reduction of transition metals was limited.</t>
  </si>
  <si>
    <t>As the temperature rose to 460Ã¢â‚¬â€œ700 Ã‚Â°C, the extraction efficiency of valuable metals was greatly enhanced due to the generation of SO2, and the gasÃ¢â‚¬â€œsolid reaction proceeded much fast than the solidÃ¢â‚¬â€œsolid reaction.</t>
  </si>
  <si>
    <t>In the final stage (Ã¢â€°Â¥700 Ã‚Â°C), the main reactions were the thermal decomposition of soluble sulfates and the combination of decomposed oxides with Fe2O3 to form insoluble spinel.</t>
  </si>
  <si>
    <t>Under the optimum roasting conditions, i.e., at a copperas/LIBs mass ratio of 4.5, and a roasting temperature of 650 Ã‚Â°C and roasting time of 120 min, the leaching efficiencies of Li, Ni, Co and Mn were 99.94%, 99.2%, 99.5% and 99.65%, respectively.</t>
  </si>
  <si>
    <t>The results showed that valuable metals can be selectively and efficiently extracted from the complex cathode materials by water leaching.</t>
  </si>
  <si>
    <t>This study used waste copperas as an aid to recover metals and provided an alternative technical route for green recycling of spent LIBs.</t>
  </si>
  <si>
    <t>Recycling of valuable metals from spent lithium ion batteries (LIBs) is of great significance considering the conservation of metal resources and the alleviation of potential hazardous effects on environment.</t>
  </si>
  <si>
    <t>Thus, the present work focuses on enhancing the efficiency of leaching process for the recovery of cobalt and lithium from the cathode active materials of spent LIBs.</t>
  </si>
  <si>
    <t>In this study, benzenesulfonic acid (C6H5SO3H) with a reducing agent hydrogen peroxide (H2O2) was innovatively used as leaching reagents, and the operating variables were optimized to obtain higher leaching efficiencies.</t>
  </si>
  <si>
    <t>Results show the optimized leaching recovery of 99.58% Li and 96.53% Co was obtained under the conditions of 0.75Ã¢â‚¬Â¯M benzenesulfonic acid, 3Ã¢â‚¬Â¯vol% H2O2, a solid to liquid (S/L) ratio of 15Ã¢â‚¬Â¯g/L, 500Ã¢â‚¬Â¯rpm stirring speed, and 80Ã¢â‚¬Â¯min leaching time at 90Ã¢â‚¬Â¯Ã‚Â°C.</t>
  </si>
  <si>
    <t>Moreover, a new kinetic model was introduced to describe the leaching kinetics of LiCoO2 from the cathode material.</t>
  </si>
  <si>
    <t>The apparent activation energies Ea for leaching of lithium and cobalt are 41.06 and 35.21Ã¢â‚¬Â¯kJ/mol, respectively, indicating that the surface chemical reaction is the rate-controlling step during this leaching process.</t>
  </si>
  <si>
    <t>Further, the proposed recovery mechanism for spent cathode material was raised by analyzing the experimental results and characterizing the morphological and chemical state (i.e.</t>
  </si>
  <si>
    <t>SEM-EDS, XPS and XRD) of raw material and leaching residues.</t>
  </si>
  <si>
    <t>In comparison with the previous leaching process, this research was found to be efficient, low energy consumption, and environmental friendly.</t>
  </si>
  <si>
    <t>The vast amount of Lithium-ion batteries (LIBs) reaching their end-of-life calls for effective recycling processes, given the low recycling efficiency in the industry.</t>
  </si>
  <si>
    <t>This paper proposes an innovative sequential carbothermic reduction-selective hydrochlorination process to attain metallization of Ni-Co alloy, selective chlorination of Li, Mn, and Cu, and the formation of Al2O3 to address some of the recycling challenges.</t>
  </si>
  <si>
    <t>The proposed process paves the way for short-range effective separation of the high-value metals in the LIB black mass based on magnetism and water solubility differences.</t>
  </si>
  <si>
    <t>After hydrochlorination at 1000 Ã‚Â°C for 30 min with the material bed measuring 9 mm in thickness, Li and Mn water recovery reached 97.28% and 98.13%, respectively.</t>
  </si>
  <si>
    <t>The Ni and Co recoveries into the magnetic fraction reached 93.03% and 91.37%, respectively.</t>
  </si>
  <si>
    <t>Up to 95.28% Al, including graphite, reported to the non-magnetic fraction.</t>
  </si>
  <si>
    <t>Prolonged hydrochlorination time increased the chlorination degree despite negatively affecting the Ni-Co alloy recovering efficiency.</t>
  </si>
  <si>
    <t>Conversely, an increase in the thickness of the material bed had a reverse effect.</t>
  </si>
  <si>
    <t>Step-wise precipitation of the water-soluble product produced high-purity Li2CO3 (Ã¢â€°Â¥99.5%) and Mn3O4.</t>
  </si>
  <si>
    <t>Compellingly, graphite with morphology and characteristic diffraction peaks and Raman bands similar to commercial graphite was regenerated by NaOH dissolution of the non-magnetic fraction.</t>
  </si>
  <si>
    <t>These findings demonstrate that a black mass with a complex composition (Li, Ni, Mn, Co, and Al) could be comprehensively recycled using synergetic carbothermic reduction and hydrochlorination.</t>
  </si>
  <si>
    <t>Besides the high recovery rates, the proposed process minimizes recycling process steps and chemical usage, which is of utmost industrial significance.</t>
  </si>
  <si>
    <t>For sustainable production, there is an urgent need to minimize the adverse environmental impacts of swine farming, which is a major contributor of the pollutants p-cresol and tylosin.</t>
  </si>
  <si>
    <t>Novel reactive composite alginate beads (CAB-MOACs) were fabricated by combining alginate with activated carbon (AC) and MnO2 recovered from spent battery waste and used for efficient removal of p-cresol and tylosin from water.</t>
  </si>
  <si>
    <t>Batch experiments were carried out under varying pH (3Ã¢â‚¬â€œ11), temperature (15Ã¢â‚¬â€œ50 Ã‚Â°C), and agitation speed (50Ã¢â‚¬â€œ200 rpm) to understand their effects on removal efficiency.</t>
  </si>
  <si>
    <t>The CAB-MOACs had better removal efficiency for p-cresol and tylosin than alginate beads alone or beads containing only AC or MnO2.</t>
  </si>
  <si>
    <t>Adsorption to CAB-MOACs followed pseudo-second-order kinetics (R2Ã¢â€°Â¥0.98) and Langmuir isotherm models (R2Ã¢â€°Â¥0.95).</t>
  </si>
  <si>
    <t>CAB-MOACs showed higher removal efficiency (Ã¢Ë†Â¼99.9% after 10 h) compared to beads containing only immobilized MnO2 (60Ã¢â‚¬â€œ70%) or AC (94Ã¢â‚¬â€œ96%).</t>
  </si>
  <si>
    <t>Regeneration and reuse performance of the CAB-MOACs was excellent through five cycles, although slightly better for p-cresol than tylosin.</t>
  </si>
  <si>
    <t>With low-cost manufacturing and beneficial utilization of hazardous waste such as spent batteries, the newly developed composite beads show potential as an effective adsorbent for treating wastewater effluent containing emerging contaminants like p-cresol and tylosin.</t>
  </si>
  <si>
    <t>Future studies may focus on product refinement and large-scale testing on actual wastewaters.</t>
  </si>
  <si>
    <t>The high cost of primary materials and their limited resources, as well as the ever-increasing amount of waste, has magnified the need for recycling and resource recovery from lithium ion batteries (LIB).</t>
  </si>
  <si>
    <t>This need will only be exasperated in the future as personal electronic equipment and electric vehicles (EV) become more widespread.</t>
  </si>
  <si>
    <t>In this study, a simple process for the separation of the cathode materials from waste Apple iPhone 6 lithium batteries is proposed, consisting of thermal treatment followed by ultrasonication.</t>
  </si>
  <si>
    <t>The main advantages of the process are its simplicity and complete independence from all chemicals.</t>
  </si>
  <si>
    <t>Heating the cathode material to 550Ã‚Â°C gradually increases the removal efficiency; however, further increase in temperature results in a sharp decline of removal due to changes in the Al foil structure.</t>
  </si>
  <si>
    <t>With limited aeration inside the muffle furnace the removal barely exceeded 60%, whereas under suitable aeration, removal efficiencies exceeding 90% were obtained.</t>
  </si>
  <si>
    <t>Ultrasonication aids the release of cathode powder by creating convective flow as well as intense cavitation.</t>
  </si>
  <si>
    <t>As ultrasonication time and power increase, so does the removal efficiency.</t>
  </si>
  <si>
    <t>However, by increasing the power from 50 W to 100 W, the cathode powder separation efficiency decreases.</t>
  </si>
  <si>
    <t>This is because the numerous cavitation bubbles create a barrier for the transmission of acoustic energy to other parts of the tank, meaning the physical vibration of the transducer is greater than the fluid's ability to stay in contact.</t>
  </si>
  <si>
    <t>The final obtained cathodic powder under optimum conditions (heating for 15 min at 550Ã‚Â°C, followed by ultrasonic treatment at 45Ã‚Â°C and 50 Watts for 1 min) was 45.5% Co, 4.9% Al, 13.7% Cu, 3.6% Li, and 13.7% Ni.</t>
  </si>
  <si>
    <t>With the vigorous development of the new energy industry, the use of lithium-ion batteries (LIBs) is growing exponentially, and the recycling of spent LIBs has gradually become a research hotspot.</t>
  </si>
  <si>
    <t>Currently, recycling both cathode and anode materials of LIBs is important to environmental protection and resource recycling.</t>
  </si>
  <si>
    <t>This research reportsa method ofefficient purification and high-quality regeneration of graphite from spent LIBs by surfactant-assisted methanesulfonic acid (MSA).</t>
  </si>
  <si>
    <t>Under the optimal conditions (0.006 mol/L sodium dodecyl sulfonate, 0.25 mol/L MSA, 10 vol% hydrogen peroxide, liquidÃ¢â‚¬â€œsolid ratio of 30:1 mL/g, 60 Ã‚Â°C, 1.5 h), the purity of the regenerated graphite was 99.7 %, and the recovery efficiency was 98.0 %.</t>
  </si>
  <si>
    <t>The regenerated graphite showed the characteristics of small interplanar spacing, high degree of graphitization, a small number of surface defects, and excellent pore structure, which was closer to commercial graphite.</t>
  </si>
  <si>
    <t>Furthermore, the regenerated graphite electrode exhibited superior rate performance and cycling stability with a high specific capacity of 397.03 mAh/g after 50 cycles at 0.1C and a chargeÃ¢â‚¬â€œdischarge efficiency of 99.33 %.</t>
  </si>
  <si>
    <t>The recovery of anode graphite beneficial for resource utilization, environmental protection, and cost control throughout the entire production chain.</t>
  </si>
  <si>
    <t>Due to the mounting pressure to mitigate environmental pollution and guarantee the sustainability of the battery metals, the recycling of spent lithium-ion batteries (LIBs) has become a crucial issue in recent years.</t>
  </si>
  <si>
    <t>Numerous studies have focused on utilizing high temperatures or strong acid/alkali to reduce the spent active cathode material to a low valence state, which exacerbates recycling and post-treatment costs.</t>
  </si>
  <si>
    <t>Herein, a low-temperature roasting process followed by a water leaching strategy is developed to recycle and regenerate LiCoO2 cathode material from spent LiCoO2 batteries.</t>
  </si>
  <si>
    <t>The spent LiCoO2 is roasted with glucose (C6H12O6) as a reagent to attain reduction of the cathode material into water-soluble Li salt (Li2O and Li2CO3) and water-insoluble (Co and CoO).</t>
  </si>
  <si>
    <t>The proposed method utilizes moderate roasting temperature and water as the only leaching reagent, which effectively reduces energy and chemical consumption.</t>
  </si>
  <si>
    <t>Li and Co recovery rates are 97 % and 99 %, respectively, under the optimal conditions of 1 h roasting at 550 Ã‚Â°C followed by 30 min water leaching using a solidÃ¢â‚¬â€œliquid ratio of 50 g/L.</t>
  </si>
  <si>
    <t>The recovered Li-rich solution and Co-rich residue can be easily converted to Li2CO3 and Co3O4, respectively, which are the precursors for regenerating the LiCoO2 cathode material.</t>
  </si>
  <si>
    <t>The regenerated LiCoO2 exhibits superior cycling stability with 87 % capacity retention after 800 cycles at 4.4 V. This developed closed-loop recycling process has lower recycling costs, is eco-friendly and efficient, and thus could potentially promote the sustainable long-run development of the LIBs industry.</t>
  </si>
  <si>
    <t>Rechargeable lithium-ion batteries (LIBs) have been widely used in consumer electronics and electric vehicles.</t>
  </si>
  <si>
    <t>In terms of environmental restrictions and circular economy, proper treatment of spent LIBs is of great significance for achieving sustainable development.</t>
  </si>
  <si>
    <t>In this study, organic p-toluene sulfonic acid (PTSA) was employed to recycle valuable Li and Co elements from the spent LIBs for production of battery raw materials (e.g.</t>
  </si>
  <si>
    <t>Li2CO3 and Co3O4).</t>
  </si>
  <si>
    <t>Operation parameters such as PTSA concentration, hydrogen peroxide (H2O2) concentration, solid-to-liquid ratio, leaching temperature and leaching time, were systematically investigated.</t>
  </si>
  <si>
    <t>Under the optimal conditions (0.9 vol% H2O2, 1.5 mol LÃ¢Ë†â€™1 PTSA, 30 g LÃ¢Ë†â€™1 solid-to-liquid ratio, 80 Ã‚Â°C, and 60 min), the leaching efficiencies of commercial LiCoO2 could reach Ã¢Ë†Â¼100% and 99% for Li and Co, respectively, while the corresponding values were about 95% and 93% for the spent LiCoO2.</t>
  </si>
  <si>
    <t>In addition, the selective precipitation of Co-rich compounds in cooled leachate allowed an effective separation of Co from the mixture.</t>
  </si>
  <si>
    <t>The high recovery yield of Co3O4 and Li2CO3 demonstrated the great potential of the PTSA-assisted leaching strategy in hydrometallurgical recycling of the spent LIBs for practical applications.</t>
  </si>
  <si>
    <t>Overall, this proposed recovery process is simple, efficient, and environmentally friendly and is of vital importance for rational treatment of spent LIBs.</t>
  </si>
  <si>
    <t>Hydrometallurgical route normally has lower energy consumption and less carbon dioxide emission than high-temperature smelting route.</t>
  </si>
  <si>
    <t>However, efficient removal of impurities is a common challenge for hydrometallurgical process.</t>
  </si>
  <si>
    <t>A facile recovery route of spent lead-acid battery pastes, including efficient desulfurization and pH-controlled acid leaching, is proposed.</t>
  </si>
  <si>
    <t>Effects of two typical desulfurizers (NaOH and Na2CO3) on desulfurization efficiency and removals of major impurities (Ba and Fe elements) were comparatively investigated for the first time.</t>
  </si>
  <si>
    <t>NaOH was more effective than Na2CO3 with a higher desulfurization efficiency of 99.3Ã¢â‚¬Â¯wt% in 10Ã¢â‚¬Â¯min.</t>
  </si>
  <si>
    <t>Approximately 26.2Ã¢â‚¬Â¯wt% of BaSO4 in the raw spent lead paste was converted into BaCO3 in the Na2CO3 desulfurization system, causing more Ba element entered into the acid leaching solution.</t>
  </si>
  <si>
    <t>The significant decrease of pH in the acid leaching solution caused a high concentration of Fe element impurity, which was efficiently removed by further pH adjustment.</t>
  </si>
  <si>
    <t>The optimal conditions were determined to be: a NaOH/PbSO4 molar ratio of 2.0 in the desulfurization step, a HNO3/Pb molar ratio of 2.2 in the acid leaching step, and followed by adjusting the pH of the acid leaching solution to about 3.48.</t>
  </si>
  <si>
    <t>Up to 98.4Ã¢â‚¬Â¯wt% of the Pb was recovered, while 99.8Ã¢â‚¬Â¯wt% of Ba and 99.9Ã¢â‚¬Â¯wt% of Fe element impurities were removed.</t>
  </si>
  <si>
    <t>The obtained low-impurity lead nitrate solution was further converted into high-purity PbCO3 and ÃŽÂ±-PbO products, providing a viable alternative for the recovery of the spent lead pastes.</t>
  </si>
  <si>
    <t>Spent lithium-ion batteries can be recycled to effectively re-utilize them.</t>
  </si>
  <si>
    <t>This can be conducive to secondary resource utilization as well as environmental protection.</t>
  </si>
  <si>
    <t>Here, it is suggested to roast the spent cathode materials with sodium sulfite to extract lithium more effectively.</t>
  </si>
  <si>
    <t>Under the ideal circumstances of a roasting temperature of 750 Ã‚Â°C, the molar ratio of Na2SO3 to spent cathode material of 3.0, and a roasting period of 2 h, the leaching efficiency of Li reaches 94.06%.</t>
  </si>
  <si>
    <t>During the sodium sulfite roasting process, the spent LiNi0.6Co0.2Mn0.2O2 materials were transformed into LiNa(SO4), LiMnO2, NiO, LiMn2O4, Co9S8, and Ni, Co, and Mn.</t>
  </si>
  <si>
    <t>The LiNi0.6Co0.2Mn0.2O2 materials that were produced using the recovered Li2CO3 exhibit good electrochemical performance.</t>
  </si>
  <si>
    <t>The closed-loop process based on Sodium sulfite roasting is expected to be applied in the recycling industry of spent lithium-ion batteries.</t>
  </si>
  <si>
    <t>A large amount of organophosphorus-containing wastewater is produced in spent lithium-ion battery disposal.</t>
  </si>
  <si>
    <t>Forward osmosis (FO) offers unique advantages in purifying this kind of wastewater if suitable draw solutes Ã¢â‚¬â€œ the core of FO technology, are available.</t>
  </si>
  <si>
    <t>Herein we synthesize several pH-sensitive zinc complexes, namely ZnATMP-iNa (i = 0, 1, 2, 3, 4), from ZnSO4 and amino tris(methylene phosphonic acid) (ATMP) obtained from scale inhibitor wastes for organophosphorus-containing wastewater remediation.</t>
  </si>
  <si>
    <t>Among these ZnATMP-iNa, ZnATMP-3Na best meets the standards of an ideal draw solute.</t>
  </si>
  <si>
    <t>This makes ZnATMP-3Na outperform other reported draw solutes.</t>
  </si>
  <si>
    <t>0.6 M ZnATMP-3Na produces a water flux of 12.7 LMH, 136 % higher than that of NaCl and a solute loss of 0.015 g/L, lower than that of NH4HCO3 (0.83 g/L).</t>
  </si>
  <si>
    <t>In organophosphorus-containing wastewater treatment, ZnATMP-3Na has higher water recovery efficiency (8.3 LMH) and sustainability than NaCl and NH4HCO3, and is sufficient to handle large quantities of wastewater.</t>
  </si>
  <si>
    <t>Remarkably, the pH-responsive property allows ZnATMP-3Na to be readily recovered through pH-control and reused in FO.</t>
  </si>
  <si>
    <t>The ionic property, expanded cage-like structure and easy-recycling make ZnATMP-3Na achieve sustainable FO separation and superior to other draw solutes.</t>
  </si>
  <si>
    <t>This study provides inspiration for draw solute design from wastes and extends FO application to organophosphorus-containing wastewater remediation.</t>
  </si>
  <si>
    <t>Nowadays LiFePO4 cathode develops rapidly for its advantages of long life span, low cost and non-toxicity, especially in electrical vehicle markets.</t>
  </si>
  <si>
    <t>Because of its stable olivine structure, LiFePO4 is difficult to be recycled by the conventional hydrometallurgical processes as for LiCoO2 or LiNixCoyMnzO2.</t>
  </si>
  <si>
    <t>Pyrometallurgical processes consume much energy and release toxic gases.</t>
  </si>
  <si>
    <t>Herein, an effective room-temperature process based on the mechanochemical treatment is proposed to extract metals from LiFePO4.</t>
  </si>
  <si>
    <t>Spent LiFePO4 is co-grinded with low-cost citric acid agent in a ball mill.</t>
  </si>
  <si>
    <t>After grinding, the mixture is dissolved in deionized water and filtrated.</t>
  </si>
  <si>
    <t>With addition of H2O2, the extraction efficiency of Li reaches as high as 99.35%.</t>
  </si>
  <si>
    <t>Conversely, Fe is hardly extracted with a low extraction efficiency of only 3.86%, indicating a selective recovery of valuable Li element.</t>
  </si>
  <si>
    <t>In addition, when H2O is used instead of H2O2, the mechanochemical reaction changes and the extraction efficiencies of Li and Fe at optimal conditions reach 97.82% and 95.62%, respectively.</t>
  </si>
  <si>
    <t>The Fe impurity is removed as Fe(OH)3 precipitation by adding NaOH, and Li is recycled as Li2CO3 after reaction with saturated Na2CO3 at 95Ã¢â‚¬Â¯Ã‚Â°C.</t>
  </si>
  <si>
    <t>This simple and easily-operated process has little negative impact on the environment and has great potential in industrial applications.</t>
  </si>
  <si>
    <t>With addition of H2O2, the extraction efficiency of Li reaches as high as 99.35%. Conversely, Fe is hardly extracted with a low extraction efficiency of only 3.86%, indicating a selective recovery of valuable Li element. The Fe impurity is removed as Fe(OH)3 precipitation by adding NaOH, and Li is recycled as Li2CO3 after reaction with saturated Na2CO3 at 95Ã¢â‚¬Â¯Ã‚Â°C.</t>
  </si>
  <si>
    <t>Efficient and clean extraction lithium (Li) from spent LiFePO4 batteries (LIBs) still remains a challenge.</t>
  </si>
  <si>
    <t>In this paper, a green deep eutectic solvent (DES) based on ethylene glycol (EG) and choline chloride (CC), combined with ozone (O3) from air source, realized highly selective leaching Li from LiFePO4 in situ for the first time.</t>
  </si>
  <si>
    <t>The influence of experimental parameters on Li and Fe leaching efficiencies (ÃŽÂ· Li, ÃŽÂ· Fe) were studied by orthogonal and single-factor tests, and ÃŽÂ· Li Ã¢â€°Â¥ 92.2% while ÃŽÂ· Fe Ã¢â€°Â¤ 1.6% were obtained under the optimal conditions (6 h, 20 g/L, 8EG:1CC, 40 Ã‚Â°C).</t>
  </si>
  <si>
    <t>The impurity Fe in the filtrate was completely precipitated as amorphous FePO4Ã‚Â·3H2O after heating (150 Ã‚Â°C, 0.5 h), achieving a pure Li-solution.</t>
  </si>
  <si>
    <t>The leaching mechanism elucidated that the synergistic effect (acidification, replacement and oxidation reaction) between the DES and O3 determined the phase transition of Li and Fe, promoting the efficient selective extraction of Li and in-situ separation of Fe (FePO4).</t>
  </si>
  <si>
    <t>The average ÃŽÂ· Li and ÃŽÂ· Fe were separately 85.4% and 2.0% after ten cycles of the 8EG:1CC, indicative of itsÃ¢â‚¬â„¢ excellent reusability.</t>
  </si>
  <si>
    <t>Meanwhile, LiCl was recovered from the filtrate.</t>
  </si>
  <si>
    <t>This process avoided the use of strong acid/alkali and discharge of waste water, providing fresh perspectives on the green recovery of spent LiFePO4 batteries.</t>
  </si>
  <si>
    <t>This paper presents a dry grinding and carbonated ultrasound-assisted water leaching (CUAWL) process for recycling the black mass of spent lithium-ion batteries constituting anode material (graphite) and different cathode material combinations (LiCoO2, LiMn2O4, and LiNiO2).</t>
  </si>
  <si>
    <t>The inspiration of the method is to enhance selective Li2CO3 recovery and reduce energy requirements for evaporative crystallization while achieving maximum recovery of all the high-value metals.</t>
  </si>
  <si>
    <t>The influence of several factors, including roasting temperature, roasting time, grinding time, water leaching time, water leaching temperature, sonication, and CO2 flow rate, on the leaching efficiency of metals are investigated.</t>
  </si>
  <si>
    <t>The SEM-EDS and XRD results depict that the mixture of anode and cathode material after reduction roasting under optimum conditions of 600 Ã‚Â°C for 30 min was primarily transformed into Li2CO3, Ni, CoO, Co, and MnO.</t>
  </si>
  <si>
    <t>However, the selective recovery of Li with water leaching was low, and dry grinding followed by CUAWL was adopted to enhance the recovery rate.</t>
  </si>
  <si>
    <t>The optimized experimental results achieved improved results for selective recovery of Li of up to 92.25% for the mixture of multiple cathode materials (LiCoO2, LiMn2O4, and LiNiO2).</t>
  </si>
  <si>
    <t>The recovered leach solution (LiHCO3) is subjected to evaporative crystallization to attain high-purity Li2CO3 (Ã¢â€°Â¥99.2%).</t>
  </si>
  <si>
    <t>Subsequently, over 99% of the high-value metals Ni, Mn, and Co could be leached out using 4 M H2SO4 without the addition of a reductant.</t>
  </si>
  <si>
    <t>Recycling of valuable secondary source of materials from spent batteries brings great opportunity for recyclers at end-of-life but a challenging issue.</t>
  </si>
  <si>
    <t>Peroxymonosulfate (PMS)-based advanced oxidation has been considered an efficient approach to eliminate refractory antibiotic in wastewater.</t>
  </si>
  <si>
    <t>In this study, a cathode material (CM) recovered from spent lithium-ion batteries (LIBs) was explored to serve as a direct catalyst to activate peroxymonosulfate for the first time.</t>
  </si>
  <si>
    <t>The CM catalyst included 94% LiCoO2 and 6% other substances (e.g.</t>
  </si>
  <si>
    <t>Co3O4) via a facile calcination process.</t>
  </si>
  <si>
    <t>The reactions between PMS and CM for levofloxacin hydrochloride (LFX) decomposition were investigated.</t>
  </si>
  <si>
    <t>Removal efficiency of LFX displayed close correlations with system parameters including CM catalyst dosage, PMS dosage, LFX concentration, pH value and inorganic ions.</t>
  </si>
  <si>
    <t>An optimal removal of 94% was obtained at CM-850 = 0.4 g/L and PMS = 0.5 mM within 60 min, and the first order reaction kinetic rate constant was 0.07597 minÃ¢Ë†â€™1.</t>
  </si>
  <si>
    <t>Moreover, 32% total organic carbon had been removed after the reaction.</t>
  </si>
  <si>
    <t>In CM catalyst, the varied valence of Co2+/Co3+ underpinned PMS activation, and the SO4 Ã¢Ë†â€™ and non-radical 1O2 were of critical significance in LFX degradation.</t>
  </si>
  <si>
    <t>Adjacent methyl in tertiary amine of LFX molecule was the initial cleavage site.</t>
  </si>
  <si>
    <t>Furthermore, the CM catalysts in PMS activation exhibited prominent stability, the degradation efficiency was 80% after four catalytic cycles.</t>
  </si>
  <si>
    <t>Such strategy advances the development of direct recycling of spent batteries for advanced oxidation based on peroxymonosulfate.</t>
  </si>
  <si>
    <t>Zinc (Zn) recovery rate and the properties of Zn particles obtained by pyrolysis of alkaline and Zn-C battery waste were studied at a reaction temperature of 950Ã‚Â°C for 60min residence time using various N2(g) flow rate (0.5Ã¢â‚¬â€œ3.0L/min) without using any additive.</t>
  </si>
  <si>
    <t>The battery black mass was characterized with respect to the properties of waste battery particles, and chemical content.</t>
  </si>
  <si>
    <t>The thermodynamics of the pyrolysis process was studied using the HSC Chemistry 5.11 software.</t>
  </si>
  <si>
    <t>A carbothermic reduction reaction of the washed battery black mass by Milli-Q water takes place at choosen temperature and makes it possible to produce fine Zn particles by a rapid condensation following the evaporation of zinc from the pyrolysis batch.</t>
  </si>
  <si>
    <t>The amount of Zn that can be separated from the black mass slightly increases at higher N2(g) flow rates than 0.5L/min and stabilizes by controlling the gas flow.</t>
  </si>
  <si>
    <t>Zn recovery of 80% was achieved at 950Ã‚Â°C and 60min residence time using 1.0L/min and higher flow rates by pyrolysis of the washed battery black mass.</t>
  </si>
  <si>
    <t>The pyrolysis residue was shown to be mainly composes of MnO and Mn2O3 with traces of impurities.</t>
  </si>
  <si>
    <t>The particle size of the produced Zn particle decreased from 874nm to 534nm with increasing flow rate and those particles are formed by the aggregation of primary condensed particles with nano-range sizes.</t>
  </si>
  <si>
    <t>The morphology of the zinc particles also changes from hexagonal shape to spherical morphology by increasing gas flow rate.</t>
  </si>
  <si>
    <t>The main aim of this work was to test the ability of an amino acid (i.e.</t>
  </si>
  <si>
    <t>glycine) to leach cobalt from Li ion batteries (LiBs).</t>
  </si>
  <si>
    <t>The process parameters namely temperature, pulp density and concentration of glycine were optimized for maximizing the leaching efficiency of cobalt from the cathodic material.</t>
  </si>
  <si>
    <t>Response surface methodology (RSM) was applied for determining the experimental conditions instead of using the traditional one factor at a time (OFAT) approach in order to ascertain the interaction effects between the different factors.</t>
  </si>
  <si>
    <t>Thus, the optimal leaching value based on RSM and maximum cobalt leaching potential from LiBs was obtained.</t>
  </si>
  <si>
    <t>The optimum values for the parameters were as follows; temperature = 74 Ã‚Â°C, pulp density = 19.9 g/L and glycine concentration = 0.936 M. Under this optimum condition, the cobalt leaching efficiency was 61.8%, while a maximum leaching of 89.7% was achieved at the following conditions: temperature = 100 Ã‚Â°C, pulp density = 13.8 g/L and glycine concentration = 1.24 M. Oxalic acid was used for recovering cobalt from the leaching solution by varying the pH and molar ratio of oxalic acid and cobalt ions.</t>
  </si>
  <si>
    <t>Cobalt recovery efficiencies were Ã¢Ë†Â¼ 88.0% at pH 7.0 and at oxalic acid to cobalt ion molar ratio of 2.5:1.0.</t>
  </si>
  <si>
    <t>The optimum values for the parameters were as follows; temperature = 74 Ã‚Â°C, pulp density = 19.9 g/L and glycine concentration = 0.936 M. Under this optimum condition, the cobalt leaching efficiency was 61.8%, while a maximum leaching of 89.7% was achieved at the following conditions: temperature = 100 Ã‚Â°C, pulp density = 13.8 g/L and glycine concentration = 1.24 M. Oxalic acid was used for recovering cobalt from the leaching solution by varying the pH and molar ratio of oxalic acid and cobalt ions. Cobalt recovery efficiencies were Ã¢Ë†Â¼ 88.0% at pH 7.0 and at oxalic acid to cobalt ion molar ratio of 2.5:1.0.</t>
  </si>
  <si>
    <t>Separation of Cu impurities from spent lithium-ion batteries (LIBs) before precipitating other valuable metals is critical to improve the quality of final products.</t>
  </si>
  <si>
    <t>Currently, the main process for separating Cu impurity from spent LIBs by extraction and precipitation has the disadvantage of being high cost and complicated process.</t>
  </si>
  <si>
    <t>In this work, the surface characteristics of spent LIBs materials before and after thermal treatment are explored, and the effects of the concentration of ammonium salts, temperature, and pulp density on the leaching of Cu impurity are investigated.</t>
  </si>
  <si>
    <t>The novel process proposed in this work removes Cu impurities from spent LIBs materials using a solution of (NH4)2CO3 at low concentration.</t>
  </si>
  <si>
    <t>The results suggest that organics on the spent LIBs surface can be effectively removed by heating at a temperature of 505 Ã‚Â°C to avoid the influence of organics on the removal of Cu impurities.</t>
  </si>
  <si>
    <t>Furthermore, the results of the leaching experiment demonstrate that (NH4)2CO3 displays an excellent leaching effect on Cu compared to NH4Cl, (NH4)2SO4, and NH4HCO3.</t>
  </si>
  <si>
    <t>The leaching efficiency of Cu at the concentration of 0.25 mol/L (NH4)2CO3, temperature 80 Ã‚Â°C and leaching time of 120 min reaches 99.1%.</t>
  </si>
  <si>
    <t>On the contrary, the leaching efficiencies of Ni, Co, and Mn are &lt;4% on average.</t>
  </si>
  <si>
    <t>The thermodynamic analysis proves the potential for removing Cu impurities from spent LIBs materials using a solution of (NH4)2CO3 at low concentration.</t>
  </si>
  <si>
    <t>The process lays the foundation for the subsequent hydrometallurgical process to recover other metals.</t>
  </si>
  <si>
    <t>The leaching efficiency of Cu at the concentration of 0.25 mol/L (NH4)2CO3, temperature 80 Ã‚Â°C and leaching time of 120 min reaches 99.1%. On the contrary, the leaching efficiencies of Ni, Co, and Mn are &lt;4% on average.</t>
  </si>
  <si>
    <t>Recycling waste NiÃ¢â‚¬â€œCd batteries has received much attention recently because of the serious environmental pollution they cause and to avoid the dissipation of valuable metals.</t>
  </si>
  <si>
    <t>Despite significant research, it is still difficult to efficiently recycle valuable and hazardous metals from waste NiÃ¢â‚¬â€œCd batteries in an economical and environmentally friendly manner.</t>
  </si>
  <si>
    <t>This study employed a novel process utilizing ultrasound-assisted leaching to recover Ni, Cd, and Co from waste nickel-cadmium (NiÃ¢â‚¬â€œCd) batteries.</t>
  </si>
  <si>
    <t>Organic DL-malic acid served as the leaching agent and H2O2 was employed as an oxidizing agent.</t>
  </si>
  <si>
    <t>The effects of various factors on the recovery efficiency of Ni, Cd, and Co, such as leaching temperature, time, DL-malic acid concentration, pulp density, H2O2 concentration, and ultrasound frequency, were also examined.</t>
  </si>
  <si>
    <t>To predict the chemical compounds present before and after the recycling experiments, the solid residues from the metal extraction were analyzed using XRD, XPS, FE-SEM, and EDS element mapping.</t>
  </si>
  <si>
    <t>Concurrently, ICP-OES was utilized to determine the metal content in the leachate.</t>
  </si>
  <si>
    <t>Under optimized conditions of 90 Ã‚Â°C, 90 min, 2M DL-malic acid, 160 mL/g pulp density, and 20% ultrasound frequency, over 83% of Ni, 94% of Cd, and 98% of Co were effectively leached from the waste NiÃ¢â‚¬â€œCd battery powder.</t>
  </si>
  <si>
    <t>The leaching kinetics of Ni, Cd, and Co followed the surface chemical reaction control model.</t>
  </si>
  <si>
    <t>The activation energies (Ea) for Ni, Cd, and Co leaching were 21.34, 20.47, and 18.38 kJ/mol, respectively.</t>
  </si>
  <si>
    <t>The findings suggest that ultrasound-assisted leaching is an efficient, cost-effective, environmentally friendly, and sustainable alternative for extracting precious and hazardous metals from waste NiÃ¢â‚¬â€œCd batteries.</t>
  </si>
  <si>
    <t>Additionally, it reduces industrial chemical usage and enhances waste management sustainability.</t>
  </si>
  <si>
    <t>Around the world the number of scrapped lithium-ion batteries (LIBs), which are rich in valuable elements worthy of recycling, is increasing.</t>
  </si>
  <si>
    <t>In this study, a method using cryolite-based electrolyte to recycle cathode materials from spent lithium nickel-cobalt-manganese oxide (LNCM) batteries is proposed.</t>
  </si>
  <si>
    <t>Firstly, a molten cryolite-based electrolyte is used to decompose the microstructure of spent LIB cathode material, releasing valuable lithium element into the electrolyte, which can be used in aluminum electrolysis industry.</t>
  </si>
  <si>
    <t>As nickel-cobalt-manganese oxides have low solubilities in the cryolite-based electrolyte, they sink to the bottom of the molten electrolyte, which is then cooled down, forming an upper and lower layer.</t>
  </si>
  <si>
    <t>Lithium element can be quickly and conveniently separated from nickel-cobalt-manganese oxides, which are enriched in the lower layer of the electrolyte.</t>
  </si>
  <si>
    <t>Then, a hydrochloric acid solution is used to leach nickel-cobalt-manganese components from the lower layer of the cryolite-based electrolyte.</t>
  </si>
  <si>
    <t>The effects of acid concentration, liquid-solid ratio, and temperature on the leaching process are investigated through single factor experiments.</t>
  </si>
  <si>
    <t>The highest leaching rates of nickel, cobalt, and manganese elements reach 99.47%, 98.94%, and 98.27%, respectively.</t>
  </si>
  <si>
    <t>By using NaOH + NH3Ã‚Â·H2O to adjust the pH of the leaching solution, coprecipitation of nickel, cobalt, and manganese elements occur, producing a hydroxide precursor and resulting in recovery rates of over 99%.</t>
  </si>
  <si>
    <t>The recycled hydroxide precursor and new lithium source are then roasted to regenerate an LNCM811 cathode material, which has a layered microstructure and is assembled into a battery.</t>
  </si>
  <si>
    <t>Test results show that the battery has a discharge capacity of 200.8 mAhÃ‚Â·g-1 initially and 170.4 mAhÃ‚Â·g-1 after 100 cycles.</t>
  </si>
  <si>
    <t>The manganese production industry produces a large amount of sulfide purification sludge (SPS) every year, representing a hazardous solid waste but also a valuable secondary resource for Ni, Co, and Mn.</t>
  </si>
  <si>
    <t>In this paper, the recovery of Ni, Co, and Mn from the SPS was achieved by (i) leaching with a solution of hydrogen peroxide, (ii) selectively extracting nickel, cobalt and manganese, (iii) solvent extraction for zinc removal, and finally obtained the battery-grade Ni-Co-Mn sulfate solution.</t>
  </si>
  <si>
    <t>During the hydrogen peroxide solution leaching stage, the leaching efficiency of Co, Mn, and Ni reached 98.5%, 98.6%, and 95.6%, respectively.</t>
  </si>
  <si>
    <t>A synergistic extraction system (SES) consisting of decyl 4-picolinate and dinonylnaphthalene sulfonic acid was used to selectively extract Ni, Co, and part of Mn, and the extraction of Ni and Co was &gt;99.8% and 95.5%, respectively.</t>
  </si>
  <si>
    <t>The loaded organic was subjected to four-stage countercurrent scrubbing using a 5 g/L H2SO4 solution, resulting in nearly 100% removal of Ca and Mg. After that, 150 g/L H2SO4 was used to strip Ni, Co, and Mn from the loaded organic to obtain a crude Ni-Co-Mn sulfate solution.</t>
  </si>
  <si>
    <t>Finally, D2EHPA was utilized for the extraction of impurity Zn from the stripping solution to obtain a battery-grade Ni-Co-Mn sulfate solution with &lt;5 Ãƒâ€” 10Ã¢Ë†â€™4 g/L of Zn.</t>
  </si>
  <si>
    <t>Compared to traditional technology, the novel process not only enables the recovery of valuable Ni, Co, and Mn in SPS but also facilitates their direct preparation into battery-grade nickelÃ¢â‚¬â€˜cobaltÃ¢â‚¬â€˜manganese sulfate solution, which has the advantages of a short process and high added value.</t>
  </si>
  <si>
    <t>Lithium cobalt oxide (LiCoO2) is the most widely used cathode materials for smart phones and laptop batteries.</t>
  </si>
  <si>
    <t>With the rapid development of portable electronics, more than 100,000 tons of spent lithium-ion batteries (LIBs) are produced every year.</t>
  </si>
  <si>
    <t>Conventional battery recycling processes including pyrometallurgical and hydrometallurgical processes mainly aim at extracting valuable metallic components from spent LIB cathodes, which requires high temperature reduction and/or acid/alkali chemicals to destroy covalent bond in cathodes and convert them into atoms for further extraction.</t>
  </si>
  <si>
    <t>The former leads to high energy consumption and the latter produces a lot of wastewater, which not only increases cost, but also damages our environment.</t>
  </si>
  <si>
    <t>Moreover, traditional recycling starts from spent battery cathodes and ends up with lithium/cobalt salts, which is unsustainable.</t>
  </si>
  <si>
    <t>Herein, a different recycling strategy to directly convert degraded LiCoO2 into high-voltage LiCoO2 cathode materials was proposed, featuring a closed-loop and green procedure.</t>
  </si>
  <si>
    <t>The directly-converted LiCoO2 from spent cathodes exhibits excellent cyclability at 4.5 V with a high capacity retention of 97.4% after 100 cycles, even superior than pristine LiCoO2.</t>
  </si>
  <si>
    <t>The recovery efficiencies of lithium and cobalt reach 91.3% and 93.5%, respectively, and the energy consumption could be greatly reduced since the roasting temperature was dropped below 400 Ã‚Â°C with the assistance of ammonium sulfate.</t>
  </si>
  <si>
    <t>Due to the utilization of low-cost reagents and water as the leaching agent, the potential benefit of the recovery process was estimated to reach 6.94 $/kg cell.</t>
  </si>
  <si>
    <t>The use of clean and environmentally friendly renewable energy as well as the minimization of waste disposal are fundamental aspects to be considered nowadays in a circular economy approach.</t>
  </si>
  <si>
    <t>In this way, the development of efficient systems for sulfur removal in biomass and waste gasification is of key relevance and the use of recycled materials will provide an opportunity to combine the reduction of wasteÃ¢â‚¬Ëœs production and the application of circular economy principles.</t>
  </si>
  <si>
    <t>Sorbents from waste powder of recycled batteries have been prepared at laboratory scale.</t>
  </si>
  <si>
    <t>Subsequently, their potential application to syngas cleaning is evaluated specifically for H2S removal.</t>
  </si>
  <si>
    <t>Lab-scale tests at 400Ã‚Â°C, 10 bar and space velocity of 3500 hÃ¢Ë†â€™1 were carried out using first a simplified gas mixture of 0.9% H2S in N2 and then a more complex one consisting of 20% H2, 40% CO and 0.45% H2S/N2 to investigate the effect of reducing components, CO and H2 co-existing with H2S in any syngas.</t>
  </si>
  <si>
    <t>Sorbent utilization values as high as 80% (w/w, %) were obtained when tested under realistic syngas composition.</t>
  </si>
  <si>
    <t>XRF, XRD, XPS, TEM and textural characterization results of fresh and sulfided samples showed that those materials with higher Mn contents showed higher H2S removal capacity although the Mn/Zn ratio demonstrated to play a crucial role in their selectivity to form sulfides.</t>
  </si>
  <si>
    <t>Additionally, plausible mechanisms for H2S removal are discussed where the influence of composition, structure and morphology of the recovered binary metal oxides on sulfur removal efficiency is analysed.</t>
  </si>
  <si>
    <t>Recently, recycling lithium-ion batteries (LIBs) waste and the efficient recovery of valuable metals has become crucial for the circular economy.</t>
  </si>
  <si>
    <t>Deep eutectic solvents (DESs) have shown immense potential for metal extraction from end-of-life (EoL) LIBs.</t>
  </si>
  <si>
    <t>However, a complicated subsequent separation process is required due to the non-selectivity of the DES components for metal.</t>
  </si>
  <si>
    <t>Herein, we propose a tandem precipitant-free hydrometallurgical process for the selective recovery of Li and other valuable metals (Ni, Co, Mn) from EoL LIBs using a green DES.</t>
  </si>
  <si>
    <t>The process parameters, viz., reaction temperature (T), time (t), pulp density (S/L), and molar ratio (MR) of ethylene glycol to tartaric acid, were optimized via the statistical optimization technique of response surface methodology.</t>
  </si>
  <si>
    <t>The results revealed maximum extraction efficiencies of 99.2 Ã‚Â± 0.5%, 96.1 Ã‚Â± 1.4%, 95.2 Ã‚Â± 1.2%, and 97.8 Ã‚Â± 1.5% for Li, Ni, Co, and Mn, respectively, under the optimized process conditions of T = 118 Ã‚Â°C, t = 17 min, S/L = 42 g/L, and MR = 3:1.</t>
  </si>
  <si>
    <t>The kinetic study showed that interfacial reaction governed the extraction process.</t>
  </si>
  <si>
    <t>A plausible mechanism depicting the role of DES constituents in synergistically facilitating the extraction reaction was elucidated.</t>
  </si>
  <si>
    <t>Moreover, Li and other metals (Ni, Co, and Mn) were selectively separated and recovered with an overall efficiency of Ã¢Ë†Â¼99%.</t>
  </si>
  <si>
    <t>The reusability of the recovered metal products and the DES were also assessed for a closed-loop recycling process.</t>
  </si>
  <si>
    <t>At the outset, the proposed process paves the way for a greener alternative for recycling valuable metals from EoL LIBs rather than conventional acid-based leaching processes.</t>
  </si>
  <si>
    <t>The results revealed maximum extraction efficiencies of 99.2 Ã‚Â± 0.5%, 96.1 Ã‚Â± 1.4%, 95.2 Ã‚Â± 1.2%, and 97.8 Ã‚Â± 1.5% for Li, Ni, Co, and Mn, respectively, under the optimized process conditions of T = 118 Ã‚Â°C, t = 17 min, S/L = 42 g/L, and MR = 3:1. Moreover, Li and other metals (Ni, Co, and Mn) were selectively separated and recovered with an overall efficiency of Ã¢Ë†Â¼99%.</t>
  </si>
  <si>
    <t>The present work is focused on the leaching and separation of Co and Mn from electrode material of spent lithium-ion batteries.</t>
  </si>
  <si>
    <t>The influences of different process parameters like HCl concentration, time, and temperature on the leaching of Co and Mn are studied.</t>
  </si>
  <si>
    <t>Higher than 99% leaching efficiencies of Co and Mn were obtained in 90 min using 1.75 M HCl at 50 Ã‚Â°C.</t>
  </si>
  <si>
    <t>In the subsequent precipitation study, Mn was removed selectively from the leach solution by using sodium hypochlorite solution (1.5 times stoichiometric requirement) at a pH of 1.5 in 30 min.</t>
  </si>
  <si>
    <t>X-ray diffraction analysis of precipitated manganese indicate the presence of mixtures of manganese oxides (MnO2, Mn3O4 and Na0.55Mn2O4.1.5H2O).</t>
  </si>
  <si>
    <t>Cobalt in the Mn free solution was precipitated by using sodium carbonate solution after removing the traces amount of Al and Cu.</t>
  </si>
  <si>
    <t>Overall recovery of Mn and Co is 95% and 90%, respectively in pilot scale.</t>
  </si>
  <si>
    <t>The flow sheet proposed for the leaching and separation of Co and Mn is of a simple and efficient technique for the recycling industries.</t>
  </si>
  <si>
    <t>The hydrometallurgical extraction of metals from spent lithium-ion batteries (LIBs) was investigated.</t>
  </si>
  <si>
    <t>LIBs were first dismantled and a fraction rich in the active material was obtained by physical separation, containing 95% of the initial electrode, 2% of the initial steel and 22% of plastic materials.</t>
  </si>
  <si>
    <t>Several reducers were tested to improve metals dissolution in the leaching step using sulphuric acid.</t>
  </si>
  <si>
    <t>Sodium metabisulphite led to the best results and was studied in more detail.</t>
  </si>
  <si>
    <t>The best concentration of Na2S2O5 was 0.1Ã¢â‚¬Â¯M.</t>
  </si>
  <si>
    <t>The metals dissolution increased with acid concentration, however, concentrations higher than 1.25Ã¢â‚¬Â¯M are unnecessary.</t>
  </si>
  <si>
    <t>Best results were reached using a stirring speed of 400Ã¢â‚¬Â¯minÃ¢Ë†â€™1.</t>
  </si>
  <si>
    <t>The metals leaching efficiency from the active material (Li, Mn, Ni, Co) increased with the temperature and was above 80% for temperatures higher than 60Ã¢â‚¬Â¯Ã‚Â°C.</t>
  </si>
  <si>
    <t>The dissolution of metals also rose with the increase in the liquid/solid ratio (L/S), however, extractions above 85% can be reached at L/S as lower as 4.5Ã¢â‚¬Â¯L/kg, which is favourable for further purification and recovery operations.</t>
  </si>
  <si>
    <t>About 90% of metals extraction can be achieved after only 0.5Ã¢â‚¬Â¯h of leaching.</t>
  </si>
  <si>
    <t>Sodium metabisulphite can be an alternative reducer to increase the leaching of Li, Mn, Co, and Ni from spent LIBs.</t>
  </si>
  <si>
    <t>Recycling of Ni, Cd and Co from spent NiÃ¢Ë†â€™Cd batteries is significant for preventing nickel and cobalt deficiency and protecting the environment.</t>
  </si>
  <si>
    <t>Although several studies have developed methods for recycling these metals from spent NiÃ¢Ë†â€™Cd batteries, the simultaneous leaching (extraction) and recovery of Ni, Cd and Co via an environmentally benign and economical manner is still challenging.</t>
  </si>
  <si>
    <t>Herein, a formic acid-assisted method for leaching and recovering valuable metals from the cathode and anode materials of spent NiÃ¢Ë†â€™Cd batteries is proposed.</t>
  </si>
  <si>
    <t>The effects of temperature, time, and liquid/solid ratio on Ni, Cd, and Co leaching were also extensively investigated.</t>
  </si>
  <si>
    <t>The single factor experimental results and statistical analysis revealed that more than 95 % leaching efficiencies of Cd and Co could be achieved from the cathode and anode materials at 80 Ã‚Â°C and 2.5 h, while a maximum of 81 % Ni leaching was attained in formic acid at 90 Ã‚Â°C, 4 h and a 30 mL/g liquid/solid ratio.</t>
  </si>
  <si>
    <t>Moreover, the statistical analysis results revealed that the temperature and time had significant effect (ÃÂ &lt; 0.0001) on Ni and Cd leaching.</t>
  </si>
  <si>
    <t>It was difficult to leach metallic Ni present in the cathode material because of its high inertness property; however, a conversion of 99.70 % Ni was achieved at 60 Ã‚Â°C for 2 h when H2O2 (15 %, v/v) was used as an oxidizing agent.</t>
  </si>
  <si>
    <t>The findings of this study suggest that the formic acid-assisted recycling process could be a sustainable alternative for the efficient leaching and recovery of valuable metals from spent NiÃ¢Ë†â€™Cd batteries because it features a reduced highly corrosive acid consumption, mild leaching conditions, and less environmental footprints.</t>
  </si>
  <si>
    <t>Recycling spent graphite in spent lithium-ion batteries (LIBs) is crucial for lacking high-quality graphite and environmental protection.</t>
  </si>
  <si>
    <t>Here, an environmentally friendly and economical modified method based on sulfate roasting was proposed to recycle spent graphite via low temperature roasting at 250 Ã‚Â°C with sodium fluoride as an assistant additive.</t>
  </si>
  <si>
    <t>Recycling leads to graphite with a high purity of 99.55 % and chemical structures for energy storage.</t>
  </si>
  <si>
    <t>Batteries manufactured in regenerated graphite deliver a high initial charge capacity of 333.9 mAh/g with an initial columbic efficiency of 85.71% and excellent capacity retention of 91.2% after 400 cycles.</t>
  </si>
  <si>
    <t>In addition, the waste produced in the method could be well treated, and by-products 177 g of sodium sulfate would be collected per 1 kg spent graphite and NaF, equivalent to 78.95% of the added amount obtained through wastewater and exhaust gas, respectively.</t>
  </si>
  <si>
    <t>The regenerated sodium fluoride will be re-applied to the recovery spent graphite.</t>
  </si>
  <si>
    <t>The loop-closed method shows great promise for the industrial-scale recycling of spent graphite for energy storage applications.</t>
  </si>
  <si>
    <t>To reduce the various hazards of SMX to aquatic ecosystems, in this study, magnetically separable LaCoO3@Fe3O4 catalysts for the degradation of sulfamethoxazole (SMX) in water by activated peroxymonosulfate (PMS) were successfully prepared by using cobalt oxalate recovered from spent batteries using solÃ¢â‚¬â€œgel, hydrothermal, and high-temperature calcination methods.</t>
  </si>
  <si>
    <t>The main factors influencing the reaction and the effect of coexisting ions on the degradation efficiency of SMX were investigated.</t>
  </si>
  <si>
    <t>The results showed that under optimal conditions ([SMX] = 30 mg, [LaCoO3@Fe3O4] = 10 mg/L, [PMS] = 30 mg/L, pH (initial) = 7.02), the LaCoO3@Fe3O4/PMS system degraded SMX up to 93 % in 15 min.</t>
  </si>
  <si>
    <t>The degradation of SMX in the LaCoO3@Fe3O4/PMS system was shown to be achieved by a combination of radical (SO4Ã¢â‚¬Â¢-/Ã¢â‚¬Â¢OH/Ã¢â‚¬Â¢O2 Ã¢â‚¬â€œ) and non-radical (1O2) pathways by quenching experiments and electron paramagnetic resonance spectroscopy (EPR) analysis.</t>
  </si>
  <si>
    <t>Then, three possible degradation pathways were proposed using LC-MS, and Ecological Constitutive Relationship (ECOSAR) analysis showed that the toxicity of the intermediate products was all lower than that of SMX, indicating that the system is feasible for SMX degradation.</t>
  </si>
  <si>
    <t>This study provides a new idea for activating PMS for the degradation of antibiotics in water by preparing catalysts using precious metals from recycled batteries.</t>
  </si>
  <si>
    <t>In this study, a novel process of mechanical crushing combined with a pyrolysis-enhanced flotation was developed to recover LiCoO2 and graphite from spent lithium-ion batteries, which lays the foundation for the subsequent metallurgical process.</t>
  </si>
  <si>
    <t>Pyrolysis technology was used to solve the problem of low flotation efficiency of electrode materials.</t>
  </si>
  <si>
    <t>The pyrolysis characteristics of the electrode materials were carefully analyzed, and based on the results, the effects of pyrolysis treatment on the surface micro-characteristics, surface element chemical states, and mineral phases of electrode materials were fully investigated to explore the pyrolysis flotation enhancement mechanism.</t>
  </si>
  <si>
    <t>Afterwards, flotation methods were utilized to separate LiCoO2 from graphite.</t>
  </si>
  <si>
    <t>Surface micro-characterization analysis showed that the residual organic binders and electrolytes were the main reason that resulted in a low flotation efficiency of electrode materials.</t>
  </si>
  <si>
    <t>The thermogravimetric analysis and pyrolysis products indicated that the organic binders and electrolyte can be removed at a pyrolysis temperature of 500Ã¢â‚¬Â¯Ã‚Â°C.</t>
  </si>
  <si>
    <t>X-ray powder diffractometer analysis demonstrated that the electrode particle mineral phases were not altered at a pyrolysis temperature of less than 550Ã¢â‚¬Â¯Ã‚Â°C.</t>
  </si>
  <si>
    <t>The optimum flotation behavior was presented at a pyrolysis temperature of 550Ã¢â‚¬Â¯Ã‚Â°C with heating rate of 10Ã¢â‚¬Â¯Ã‚Â°C/min and pyrolysis time of 15Ã¢â‚¬Â¯min LiCoO2 grade is 94.72% with the recovery of 83.75% in this condition.</t>
  </si>
  <si>
    <t>Two stage pyrolysis-enhanced flotation processes can further upgrade the LiCoO2 grade to 98.00%.</t>
  </si>
  <si>
    <t>This research proposes a novel method to improve the flotation efficiency of electrode materials, and the relevant mechanism is explored, which provides an alternative recycling flowchart of spent lithium-ion batteries.</t>
  </si>
  <si>
    <t>An environmentally benign leaching process for recovering valuable metals from the cathodes of spent lithium-ion batteries was developed.</t>
  </si>
  <si>
    <t>Glucose oxidase produced by Aspergillus niger can oxidize glucose to give the leaching agent gluconic acid.</t>
  </si>
  <si>
    <t>The presence of gluconic acid was proven by mass spectrometry.</t>
  </si>
  <si>
    <t>The cathode material morphology was characterized by X-ray diffractometry and scanning electron microscopy, and the efficiencies with which valuable metals were leached from the Li(NixCoyMnz)O2 material were determined by inductively coupled plasma optical emission spectroscopy.</t>
  </si>
  <si>
    <t>More than 95% of the Co, Li, Mn, and Ni were leached from spent lithium-ion batteries using a solid/liquid ratio of 30 g/L, 1 M gluconic acid leaching solution, a 1 vol% H2O2 reductant solution, a temperature of 70 Ã‚Â°C, and a reaction time of 80 min.</t>
  </si>
  <si>
    <t>The leaching kinetics were perfectly described by the Avrami equation.</t>
  </si>
  <si>
    <t>The apparent activation energies for leaching of Li, Ni, Co, and Mn were determined as 41.76, 42.84, 43.59, and 45.35 kJ/mol, respectively, indicating that the surface chemical reaction is the rate-controlling step during this leaching process.</t>
  </si>
  <si>
    <t>This mild biocatalysis-aided acid leaching process is a promising method for effectively recovering valuable metals from spent lithium-ion batteries.</t>
  </si>
  <si>
    <t>Owing to resource limitations, environmental pollution concerns, and the increasing global demand for lithium-ion battery raw materials, the recycling of discarded electrode materials from lithium-ion batteries has emerged as a prominent research area.</t>
  </si>
  <si>
    <t>Nevertheless, among various types of discarded lithium battery electrode materials, limited research has been conducted on the recycling of ternary electrode materials (LiNi x Co y Mn1-x-y O2).</t>
  </si>
  <si>
    <t>This study proposes an eco-friendly process for the efficient recovery of valuable metals and carbon from mixed materials of discarded ternary lithium-ion battery electrodes.</t>
  </si>
  <si>
    <t>This study investigated the influence of various roasting using ammonium sulfate and leaching conditions on the conversion and extraction rates of valuable metals.</t>
  </si>
  <si>
    <t>Under the condition of a 3:1 mass ratio of ammonium sulfate to lithium battery electrode mixed material, roasting temperature of 450 Ã‚Â°C, roasting time of 30 min, liquid-solid ratio of 20:1, leaching time of 20 min, and leaching temperature of 60 Ã‚Â°C, the recovery rates of various valuable metals including Li, Ni, Co, and Mn reached 99.99%.</t>
  </si>
  <si>
    <t>For the above process, the chemical control reaction prevailed in the initial 10 min of the roasting reaction, succeeded by the dominance of diffusion control reaction in the subsequent 20 min.</t>
  </si>
  <si>
    <t>In the leaching process, the chemical control reaction governed the first 2 min, succeeded by diffusion control reaction for the next 18 min.</t>
  </si>
  <si>
    <t>Analysis of the reaction's macroscopic and microscopic mechanisms reveals that ammonium sulfate roasting of waste ternary lithium-ion batteries constitutes a typical liquid-solid reaction.</t>
  </si>
  <si>
    <t>In the molten state, NH4 + decomposition releases high-energy H+ ions that break the bonds between metals and oxygen.</t>
  </si>
  <si>
    <t>Consequently, metal atoms from the waste battery's crystal structure combine with ammonium sulfate's sulfate groups, forming various metal sulfates.</t>
  </si>
  <si>
    <t>This paper establishes an eco-friendly process for the efficient recovery of valuable metals by employing the ammonium sulfate roasting method to convert valuable metals in discarded electrode mixed materials into water-soluble sulfates.</t>
  </si>
  <si>
    <t>The increasing volume of spent ternary lithium batteries necessitates the development of an environmentally friendly and efficient recycling process tailored for these batteries.</t>
  </si>
  <si>
    <t>This paper introduces an innovative leaching system that employs oxalic acid and its derivative, Deep Eutectic Solvents (DES), as leaching agents, specifically designed to selectively recover Li and other valuable metals from the cathode materials of discarded ternary lithium batteries, Li(NixCoyMn1-x-y)O2 (NCM).</t>
  </si>
  <si>
    <t>These findings indicate that oxalic acid is capable of selectively leaching Li without the need for reducing agents, whereas DES effectively segregates and leaches other valuable metals.</t>
  </si>
  <si>
    <t>The optimal parameters determined through orthogonal experiments for the initial leaching stage included a solid-to-liquid ratio of 15 g LÃ¢Ë†â€™1, leaching duration of 3 h, temperature of 75 Ã‚Â°C, and stirring speed of 400 rpm, resulting in a Li leaching rate of 99.95%.</t>
  </si>
  <si>
    <t>In the subsequent step, DES enabled the precipitation of Ni and the leaching of Co and Mn within 2 h at 110 Ã‚Â°C, achieving recovery rate of 99.88% for Ni, 98.1% for Co, and 90% for Mn, while also significantly optimizing the recovery conditions.</t>
  </si>
  <si>
    <t>This breakthrough may offer an environmentally benign and effective method for the selective recovery of Li and other valuable metals.</t>
  </si>
  <si>
    <t>Recovery of valuable metals from spent Li-ion batteries has prominent economic and environmental benefits.</t>
  </si>
  <si>
    <t>In this study, a novel approach for recycling valuable metals from spent LiCoO2 batteries via co-pyrolysis with three different carbonaceous materials (waste polyethylene, biomass, and coal)) was proposed and evaluated.</t>
  </si>
  <si>
    <t>The thermodynamic analysis proved that carbonaceous materials (mainly carbon) were theoretically able to facilitate the decomposition process of LiCoO2.</t>
  </si>
  <si>
    <t>The promotion effect on LiCoO2 decomposition was in the following order: coal &gt; biomass &gt; polyethylene, and the decomposition temperature of LiCoO2 could significantly reduce by 400 Ã‚Â°C via adding coal.</t>
  </si>
  <si>
    <t>The char produced from the carbonaceous materials, rather than the volatiles, played an important role in LiCoO2 decomposition and reduction.</t>
  </si>
  <si>
    <t>The pyrolysis products of LiCoO2 and coal mixture exhibited typical superparamagnetism and hysteresis behaviours, which benefitted the subsequent magnetic separation.</t>
  </si>
  <si>
    <t>The recovery rates of Co and Li were sensitive to the pyrolysis temperature and residence time, respectively.</t>
  </si>
  <si>
    <t>A high proportion of Co was in the form of CoO below 800 Ã‚Â°C and had not been completely reduced, leading to the relatively lower recovery rates of Co below 800 Ã‚Â°C.</t>
  </si>
  <si>
    <t>The optimal recovery rates of Co (96.8%) and Li (88.7%) were obtained at the pyrolysis temperature of 800 Ã‚Â°C and the residence time of 10 min.</t>
  </si>
  <si>
    <t>The final recovery products were Co and Li2CO3 with rather high crystallinities and purities.</t>
  </si>
  <si>
    <t>Therefore, this study provided a novel approach for the efficient recycling of valuable metals from spent Li-ion batteries with high application prospects.</t>
  </si>
  <si>
    <t>A hydrometallurgical process is developed to recover valuable metals of the lithium nickel cobalt aluminum oxide (NCA) cathodes from spent lithium-ion batteries (LIBs).</t>
  </si>
  <si>
    <t>Effect of parameters such as type of acid (H2SO4, HNO3 and HCl), acid concentration (1Ã¢â‚¬â€œ4 mol LÃ¢Ë†â€™1), leaching time (3Ã¢â‚¬â€œ18 h) and leaching temperature (25Ã¢â‚¬â€œ90 Ã‚Â°C) with a solid to liquid ratio fixed at 5% (w/v) are investigated to determine the most efficient conditions of dissolution.</t>
  </si>
  <si>
    <t>The preliminary results indicate that HCl provides higher leaching efficiency.</t>
  </si>
  <si>
    <t>In optimum conditions, a complete dissolution is performed for Li, Ni, Co and Al.</t>
  </si>
  <si>
    <t>In the nickel and cobalt recovery process, at first the Co(II) in the leaching liquor is selectively oxidized in Co(III) with NaClO reagent to recover Co2O3, 3H2O by a selective precipitation at pH = 3.</t>
  </si>
  <si>
    <t>Then, the nickel hydroxide is precipitated by a base addition at pH = 11.</t>
  </si>
  <si>
    <t>The recovery efficiency of cobalt and nickel are respectively 100% and 99.99%.</t>
  </si>
  <si>
    <t>The expansion of technology motivates the increase of global demands for critical minerals.</t>
  </si>
  <si>
    <t>In this context, the exploration of secondary sources of these components is expanding.</t>
  </si>
  <si>
    <t>End-of-life batteries can be seen as potential sources of lithium, cobalt, nickel and manganese for electric vehicles or diverse applications in electronic equipments.</t>
  </si>
  <si>
    <t>This paper provides a comprehensive evaluation of the recovery of metals from waste batteries with diverse chemistry composition.</t>
  </si>
  <si>
    <t>Lithium cobalt oxide (LCO) and lithium nickel cobalt manganese oxide (NMC) batteries were co-treated with polyvinyl chloride (PVC) channels under supercritical water, varying reaction temperature (400Ã¢â‚¬â€œ600 Ã‚Â°C) and PVC/Battery composition (0Ã¢â‚¬â€œ3 m/m) in a tubular continuous reactor.</t>
  </si>
  <si>
    <t>Results show high recovery rates for all metals, with up to 90% percentage recovery of lithium and cobalt in all cases.</t>
  </si>
  <si>
    <t>Temperature and feed composition were identified as determining factors for the recovery of lithium from LCO batteries.</t>
  </si>
  <si>
    <t>In the case of cobalt, temperature was identified as the most important factor that affects its recovery.</t>
  </si>
  <si>
    <t>The selected optimal conditions for cobalt recovery in the solid products of reactions were identified for batteries LCO and NMC: temperature of 600 Ã‚Â°C and PVC/Battery ratio of 3.0 and temperature of 500 Ã‚Â°C and PVC/Battery ratio of 1.5, respectively.</t>
  </si>
  <si>
    <t>Environmental impacts, primarily Global Warming Potential (GWP), were minimal, with 4.71Ã‚Â·10Ã¢Ë†â€™5 kg CO2 eq., indicating the benefits of the process as an eco-efficient and promising route for the recycling of valuable metals.</t>
  </si>
  <si>
    <t>Great progresses have been made in recovering valuable metals or regenerating materials from spent lithium-ion batteries (LIBs), but how to treat the spent electrolyte and recover its valuable components economically are still a bottleneck.</t>
  </si>
  <si>
    <t>In this study, the volatile organic solvents (dimethyl carbonate (DMC) and diethyl carbonate (DEC)) in spent electrolyte were recycled through vacuum distillation based on thermodynamic analysis and reused for LIBs.</t>
  </si>
  <si>
    <t>The recovery efficiencies of DMC and DEC reach almost 100% and 79.40%, respectively, under the distillation temperature of 130 Ã‚Â°C for 120 min.</t>
  </si>
  <si>
    <t>The prepared electrolyte by recovered DMC and DEC shows high discharge capacity and good cycle performance (discharge capacity retention is over 99% after 400 cycles at 1C) by Li/graphite battery.</t>
  </si>
  <si>
    <t>Moreover, lithium left in non-volatile components (ethylene carbonate (EC)) was recovered as lithium carbonate (purity is 92.45%) with a recovery efficiency of 86.93%.</t>
  </si>
  <si>
    <t>The proposed process sheds light on the comprehensive recycling of electrolyte from spent LIBs.</t>
  </si>
  <si>
    <t>The recovery efficiencies of DMC and DEC reach almost 100% and 79.40%, respectively, under the distillation temperature of 130 Ã‚Â°C for 120 min. Moreover, lithium left in non-volatile components (ethylene carbonate (EC)) was recovered as lithium carbonate (purity is 92.45%) with a recovery efficiency of 86.93%.</t>
  </si>
  <si>
    <t>In this work, cobalt from spent cellular telephone Li-ion batteries was recovered by electrochemical techniques.</t>
  </si>
  <si>
    <t>According to X-ray diffraction results, the composition of the positive electrode is LiCoO2, Co3O4, C, and Al.</t>
  </si>
  <si>
    <t>The largest charge efficiency found was 96.90% at pH 5.40, potential applied of Ã¢Ë†â€™1.00V and a charge density of 10.0Ã‚Â°CcmÃ¢Ë†â€™2.</t>
  </si>
  <si>
    <t>The charge efficiency in the electrochemical recycling of cobalt decreases with the decrease in pH.</t>
  </si>
  <si>
    <t>The energy dispersive X-ray analysis (EDX) measurements of the electrodeposits showed that the surface is constituted of 100% cobalt.</t>
  </si>
  <si>
    <t>Scanning electron microscopy (SEM) showed a three-dimensional nucleus growth.</t>
  </si>
  <si>
    <t>The application of nucleation models to the initial stages of electrodeposit growth shows that at pH 5.40 electrodeposition happens with progressive nucleation.</t>
  </si>
  <si>
    <t>With the decrease in pH to 2.70, nucleation becomes instantaneous.</t>
  </si>
  <si>
    <t>Recycling of lithium-ion batteries (LiBs) has captured remarkable interest due to its potential to mitigate pollution and conserve natural resources and energy.</t>
  </si>
  <si>
    <t>This study is establishing an environment friendly method for metals leaching from LiBs utilizing glycine (NH2CH2COOH) as a leaching agent.</t>
  </si>
  <si>
    <t>Li dissolution is being investigated as a function of time, pulp density, glycine concentration, and temperature.</t>
  </si>
  <si>
    <t>The results are evincing the leaching of Li (around 94%) using 2 M glycine at 75 Ã‚Â°C temperature, 50 g/L pulp density and 120 min mixing time.</t>
  </si>
  <si>
    <t>Response surface methodology (RSM) techniques are being employed to enhance the standard hydrometallurgical process.</t>
  </si>
  <si>
    <t>The kinetics of Li leaching are well fitted with the Ã¢â‚¬Å“chemical reaction-controlled processÃ¢â‚¬Â equation of the shrinking core model (1 - (1 - x) 1/3 = kt) and the energy of activation is found to be 23.69 kJ/mol.</t>
  </si>
  <si>
    <t>Moreover, the economic evaluation of the leaching process reveals that at optimum conditions, the average profit response for treated metals is 2394.56 USD per tonne of black powder.</t>
  </si>
  <si>
    <t>Therefore, the use of glycine as a green extractant not only augmenting the leaching efficiency but also minimizing the usage of inorganic acids, proffering a better alternative for green recovery of waste LiBs in future.</t>
  </si>
  <si>
    <t>Recycling of valuable metals from spent lithium-ion batteries (LIBs) is of paramount importance for the sustainable development of consumer electronics and electric vehicles.</t>
  </si>
  <si>
    <t>This study comparatively investigated two eco-friendly leaching methods for recovering Li, Ni, Co, and Mn from waste NCM523 (LiNi0.5Co0.2Mn0.3O2) cathode materials in spent LIBs, i.e., chemical leaching by a green organic solvent, levulinic acid (LA) and bioleaching by an enriched microbial consortium.</t>
  </si>
  <si>
    <t>In chemical leaching, mathematical models predicting leaching efficiency from liquid-to-solid ratio (L/S; L/kg), temperature (Ã‚Â°C), and duration (h) were established and validated.</t>
  </si>
  <si>
    <t>Results revealed that LA of 6.86 M was able to achieve complete leaching of all target metals in the absence of reductants at the optimal conditions (10 L/kg, 90 Ã‚Â°C, and 48 h) identified by the models.</t>
  </si>
  <si>
    <t>The evaluation of direct one- and two-step and indirect bioleaching indicated that the latter was more feasible for metal extraction from waste NCM523.</t>
  </si>
  <si>
    <t>L/S was found to impact the indirect bioleaching most significantly among the three operating variables.</t>
  </si>
  <si>
    <t>Pretreatment of waste NCM523 by washing with 1 vol% methanesulfonic acid significantly improved indirect bioleaching.</t>
  </si>
  <si>
    <t>The side-by-side comparison of these two leaching approaches on the same cathode active material (CAM) thus provided the technical details for further comparison with respect to cost and environmental impact.</t>
  </si>
  <si>
    <t>The aim of the paper is to present a promising approach for recycling high value-added metals from the cathode materials of spent LIBs.</t>
  </si>
  <si>
    <t>The synthesis process of NCM cathode material enlightened us to apply reduction roasting to break LiNi x Co y Mn z O2 into simple compounds or metals.</t>
  </si>
  <si>
    <t>Accordingly, the effect of several factors such as temperature, carbon dosage and roasting time is assessed on the leaching efficiency of valuable metals.</t>
  </si>
  <si>
    <t>The roasted products are analyzed by XRD and SEM-EDS, and the results show that the cathode material after reduction roasting is primarily transformed into Li2CO3, Ni, Co and MnO.</t>
  </si>
  <si>
    <t>However, the solubility of Li2CO3 is relatively low, so carbonated water leaching is used to treat the roasted products.</t>
  </si>
  <si>
    <t>Then the filtrate is evaporated for the preparation of pure Li2CO3, and residue is leached to recycle other metals with H2SO4.</t>
  </si>
  <si>
    <t>The results indicate that, after roasted at 650 Ã‚Â°C for 3 h with 19.9% carbon dosage, 84.7% Li is preferentially recovered via carbonated water leaching, and more than 99% Ni, Co and Mn are recycled via acid leaching without adding reductant.</t>
  </si>
  <si>
    <t>Finally, the products of Li2CO3, NiSO4, CoSO4 and MnSO4 are obtained.</t>
  </si>
  <si>
    <t>The process have great potential for industrial-scale recycling from spent LIBs.</t>
  </si>
  <si>
    <t>The anticipated significant use of lithium-ion batteries (LIBs) for energy storage applications in electric grid modernization and vehicle electrification shall generate a large quantity of solid waste that could become potential environmental hazards and waste natural resources.</t>
  </si>
  <si>
    <t>Recycling of the major components from spent LIBs is, therefore, considered desirable to prevent environmental pollution and to recycle valuable metals.</t>
  </si>
  <si>
    <t>This study reports on the application of ultrasonic-assisted technology to the leaching of cobalt and lithium from the cathode active materials of spent LIBs.</t>
  </si>
  <si>
    <t>Three acids were tested for the leaching process: two inorganic acids (H2SO4 and HCl) and one organic acid (citric acid, C6H8O7Ã‚Â·H2O).</t>
  </si>
  <si>
    <t>The results show that the leaching of Co and Li is more efficient with citric acid than with the two inorganic acids.</t>
  </si>
  <si>
    <t>More than 96% Co and nearly 100% Li were recovered from spent LIBs.</t>
  </si>
  <si>
    <t>The optimal leaching conditions were 0.5 M citric acid with 0.55 M H2O2, a solid-to-liquid ratio of 25 g LÃ¢Ë†â€™1, a temperature of 60 Ã‚Â°C, leaching time of 5 h, and ultrasonic power of 90 W. The high leaching efficiency is mainly ascribed to the unique cavitation action of the ultrasonic waves.</t>
  </si>
  <si>
    <t>This ultrasonic-assisted leaching process with organic acid is not only effective but also environmentally friendly.</t>
  </si>
  <si>
    <t>In this study, we have introduced an advanced composite material that combines the remarkable properties of cellulose nanofibers (CNFs) with a tailored surface to enable the concentration, spectrophotometric detection, removal of Co2+ ions from wastewater samples and recovery of Co2+ ions from lithium-ion battery waste.</t>
  </si>
  <si>
    <t>CNFs, known for their eco-friendly nature and exceptional surface characteristics, serve as an ideal substrate for immobilizing the (3,3Ã¢â‚¬Â²-((1E,1Ã¢â‚¬Â²E)-((4-nitro-1,2-phenylene) bis(azaneylylidene)) bis(methaneylylidene)) bis(2-hydroxybenzoic acid) (NAMH) chromophoric ligand.</t>
  </si>
  <si>
    <t>The resulting CNFs-NAMH composite displays extraordinary sensitivity to Co2+ ions in aqueous solutions, achieving an impressive limit of detection (LOD) as 0.87 ppb.</t>
  </si>
  <si>
    <t>This exceptional sensitivity allows for straightforward visual detection with the naked eye.</t>
  </si>
  <si>
    <t>A noteworthy feature of the CNFs-NAMH composite is its rapid and distinct color change in approximately a minute upon exposure to varying concentrations of Co2+ ions.</t>
  </si>
  <si>
    <t>Moreover, this composite demonstrates high efficiency in removing Co2+ in polluted wastewater samples and recovering Co2+ ions from lithium-ion batteries, with a high efficiency of up to 79.5 % for Co2+ ions recovery from lithium-ion batteries and removal efficiency of 97.35 % for Co2+ from wastewater samples.</t>
  </si>
  <si>
    <t>This capability addresses critical environmental concerns associated with wastewater treatment and lithium-ion battery waste and provides a practical and sustainable approach for reclaiming valuable Cobalt ions.</t>
  </si>
  <si>
    <t>A hydrometallurgical procedure has been developed for the separation and recovery of nickel, cobalt and rare earths (RE) from spent NiÃ¢â‚¬â€œMH batteries.</t>
  </si>
  <si>
    <t>In the process of separation and recovery, the positive and negative electrode materials were merged and leached with 3M H2SO4 at 95Ã‚Â°C.</t>
  </si>
  <si>
    <t>In this stage, about 94.8% of rare earths were separated from other metals due to the low solubility of RESO4 at relatively high temperature.</t>
  </si>
  <si>
    <t>Then iron, zinc and manganese (together with the remaining 5.2% rare earths) were almost completely separated from nickel and cobalt by solvent extraction with 20% P204.</t>
  </si>
  <si>
    <t>Rare earths in the organic phase were recovered by stripping with 2M HCl after scrubbing Zn and Mn.</t>
  </si>
  <si>
    <t>Most rare earth sulphates remaining in the leach residue were transformed to RE(OH)3 by treatment with NaOH and then redissolved from the filter cake as RECl3 by using the rare earth strip liquor and additional HCl.</t>
  </si>
  <si>
    <t>Cobalt was easily separated from nickel by solvent extraction with 20% Cyanex 272 and pure cobalt and nickel sulphates were recovered from evaporation of the strip liquor and raffinate respectively.</t>
  </si>
  <si>
    <t>Finally, spherical nickel hydroxide powder was synthesized from the pure nickel sulphate, which is an important starting material for NiÃ¢â‚¬â€œMH batteries.</t>
  </si>
  <si>
    <t>The overall recovery efficiency for rare earths, cobalt and nickel exceeded 98%.</t>
  </si>
  <si>
    <t>Waste recycling has become crucial with the increasing attention paid to environmental rules and the fast-depleting resources of critical elements.</t>
  </si>
  <si>
    <t>Soaring demands for lithium in cathode materials of rechargeable batteries result in a surge in waste saggar after being used in the calcination of cathode precursor.</t>
  </si>
  <si>
    <t>The recycling of lithium from waste saggar is therefore imperative due to the high supply-risk of lithium.</t>
  </si>
  <si>
    <t>Herein, waste saggar composed of various mineral phases (26.26 % LiAlSi4O10 Ã¢â€°â€¦ 0.6 % Li; 6.34 % Li4SiO4 Ã¢â€°â€¦ 1.47 % Li; 0.79 % LiOHÃ¢Ë†â„¢H2O Ã¢â€°â€¦ 0.13 % Li; 0.03 % Li2CO3 Ã¢â€°â€¦ 0.01 % Li) was leached in water for lithium extraction; while the effects of NaOH, Ca(OH)2, and H2SO4 as potential additives were examined under a wide temperature range of 5Ã¢â‚¬â€œ80 Ã‚Â°C.</t>
  </si>
  <si>
    <t>Interestingly, the observed order of leaching efficiency at lower temperature (20 Ã‚Â°C) H2SO4 &gt; NaOH &gt; Ca(OH)2 was in variance with that at 80 Ã‚Â°C (NaOH &gt; H2SO4 Ca(OH)2).</t>
  </si>
  <si>
    <t>The apparent activation energy for lithium extraction was determined to be 29.8 kJ/mol using NaOH, 33.8 kJ/mol using Ca(OH)2, and 14.1 kJ/mol using H2SO4, indicating that the overall leaching process follows a mixed-controlled mechanism.</t>
  </si>
  <si>
    <t>The maximum efficiency of 94 % Li-extraction was achieved with NaOH which was used for the precipitation recovery of Li2CO3 of purity above 99 %.</t>
  </si>
  <si>
    <t>Recycling of spent lithium-ion batteries has become crucial due to the current situation of resource shortage and environmental pollution.</t>
  </si>
  <si>
    <t>Herein, the proposed process fully utilizes cheap ammonium sulfate as sulfating agent and aluminum foil of spent lithium-ion batteries itself as reducing agent for synergistically roasting the cathode material.</t>
  </si>
  <si>
    <t>Thermodynamic analysis and experimental results show that, different from conventional sulfation and thermite reduction roasting, aluminum synergistic sulfation roasting converts Li in the cathode material to water-soluble Li2SO4 instead of LiMn2O4 and LiAlO2, and reduces transition metals to acid-soluble low-valent oxides instead of high-valent oxides or metal elements.</t>
  </si>
  <si>
    <t>The effects of roasting temperature, ammonium sulfate dosage, and roasting time on the phase transformation were studied.</t>
  </si>
  <si>
    <t>Under the optimal roasting parameters (T = 600 Ã‚Â°C, n[(NH4)2SO4]:n(2Li) = 1.4, t = 1.0 h) of spent ternary cathode, the water leaching efficiency of Li is 97.2 % with less than 0.5 % of Al and transition metals being co-leached.</t>
  </si>
  <si>
    <t>Subsequently, more than 96 % of Al and 99 % of transition metals can be extracted through alkaline and non-reducing agent acid leaching, respectively.</t>
  </si>
  <si>
    <t>This work provides a potential approach and valuable technical reference for the efficient and selective recovery of valuable metals directly from the spent ternary cathode with high aluminum content.</t>
  </si>
  <si>
    <t>In terms of environmental pollution and the shortage of resources, an efficient recovery of valuable metals in spent lithium-ion batteries (LIBs) is currently the most promising measure to achieve green sustainability of cathode materials.</t>
  </si>
  <si>
    <t>In this study, an choline chloride (ChCl)/ benzenesulfonic acid (BSA)/ ethanol ternary deep eutectic solvent (e.g., ChCl:BSA:Ethanol = 1:1:2 in molar ratio) was designed and applied to efficiently leach lithium (Li) and cobalt (Co) from spent LIBs under mild conditions.</t>
  </si>
  <si>
    <t>The experimental results show that the leaching efficiencies of Li and Co can reach 99% and 98%, respectively, under the optimal conditions: (i) a reaction temperature of 90Ã¢â‚¬Â¯Ã‚Â°C, (ii) a Solid/Liquid ratio of 20Ã¢â‚¬Â¯gÃ¢â‚¬Â¯LÃ¢Ë†â€™1, (iii) ChCl:BSA:Ethanol with a molar ratio of 1:1:2 and (iv) a reaction time of 2Ã¢â‚¬Â¯h.</t>
  </si>
  <si>
    <t>The kinetics of the leaching process shows that the leaching is controlled by a surface chemical reaction.</t>
  </si>
  <si>
    <t>Furthermore, the Co2+ in the leachate can be directly converted into Co3O4 via precipitation of H2C2O4 and NaOH and calcination.</t>
  </si>
  <si>
    <t>The recovered high-value product Co3O4 can regenerate the LiCoO2 cathode material.</t>
  </si>
  <si>
    <t>This study provides a new method for the green recovery of spent LIB cathode materials with high efficiency and low energy consumption.</t>
  </si>
  <si>
    <t>The widespread use of lithium-ion batteries and the increase in the number of new energy electric vehicles have brought more waste batteries to be recycled.</t>
  </si>
  <si>
    <t>In this paper, a new combined process for in-situ recycling of wasted ternary lithium batteries using graphite for carbon thermal reduction with the cathode material under nitrogen atmosphere, after which the nanocomposite particles formed by the reduction products were separated and recovered by wet magnetic separation, has been proposed.</t>
  </si>
  <si>
    <t>The carbon thermal reduction products were Li2CO3, Ni, Co and MnO, respectively, and Ni and Co could form nanocomposite particles with MnO in the thermal reduction process.</t>
  </si>
  <si>
    <t>The reaction mechanism of the carbon thermal reduction reaction of anode materials and the effects of carbon thermal reduction temperature, wet magnetic separation time and solid-to-liquid ratio on the recovery rate were investigated.</t>
  </si>
  <si>
    <t>The recovery rate of Li, Ni, Co and Mn were 95.57 %, 96.44 %, 94.88 % and 94.98 %, respectively, under the optimum condition of reaction temperature of 650 Ã‚Â°C, wet magnetic separation time of 75 min and solid-liquid ratio of 15 g/L, respectively.</t>
  </si>
  <si>
    <t>Large-scale installations of lithium-ion batteries (LIBs) and photovoltaics (PV) modules have been continuously accelerating in recent decades, and the resultant challenge of how to cope with the waste LIBs and PV panels is initially emerging.</t>
  </si>
  <si>
    <t>Here we utilize the pyrolysis gases of the waste PV modules to reduce the LiCoO2 obtained from the waste LIBs.</t>
  </si>
  <si>
    <t>During pyrolysis, nearly 85Ã¢â‚¬â€œ95 wt% of waste PV back sheet is decomposed into reducing gases (CO, CH4, C2H4) at 500 Ã‚Â°C.</t>
  </si>
  <si>
    <t>With the assistance of these gases, waste LiCoO2 can be reduced and transformed to water-soluble Li2CO3 and water-insoluble CoO/Co.</t>
  </si>
  <si>
    <t>A high Li recovery rate of 98.5 % is achieved after a 5-min roasting process at 500 Ã‚Â°C in a closed reactor.</t>
  </si>
  <si>
    <t>The optimal mass ratio of TPT back sheet to LiCoO2 is closed to 1: 1.</t>
  </si>
  <si>
    <t>Hence, this research offers a sustainable, high-efficiency, and industry-feasible technology for the extraction of Li and Co coupling with the dismantling of the waste PV models and thereby contributing to the ease of Li supply crisis as well as the circular economy of the LIBs and PV system.</t>
  </si>
  <si>
    <t>Recycling of waste electrical and electronic equipment including spent batteries focuses on maximizing the material recovery efficiency (of metals, polymers, or solvents) and decreasing the negative environmental impact of leachates that remain after the treatment (i.e.</t>
  </si>
  <si>
    <t>the secondary wastes).</t>
  </si>
  <si>
    <t>The major aim of this study was to develop a novel, low-cost biochemical treatment technology for the management of effluents generated during sulfuric acidÃ¢â‚¬â€œbased hydrometallurgical recycling of spent alkaline batteries.</t>
  </si>
  <si>
    <t>We explored the use of various chemical reagents (40% NaOH, 20% Na2CO3, and 1% NH3(aq)) and biogenic ammonia produced by urea-degrading bacteria to increase the pH of the effluents (from pH 0.5 to pH 5.0) and prepare them for further treatment by sulfate-reducing bacteria.</t>
  </si>
  <si>
    <t>Comparisons of the pretreatment efficiency and metal and sulfate removal yields, as well as the characterization of the neutralization products (sediments and effluents) showed that the most promising results were obtained when the raw leachates were treated with 40% NaOH (to reach pH 3.5), followed by the addition of biogenic ammonia (to reach pH 5.0).</t>
  </si>
  <si>
    <t>Sulfate-reducing bacteria (SRB) activity led to a further pH increase (up to ~7.3), almost complete (99%) sulfate removal and metal sulfide (ZnS, MnS) precipitation, as up to ~99% of Zn and Mn were removed in SRB cultures to which appropriately diluted pretreated leachates had been added.</t>
  </si>
  <si>
    <t>The presented study indicated that the pretreatment and neutralization of hydrometallurgical effluents based on the use of urea-degrading and sulfate-reducing bacteria could be an attractive alternative to conventional chemical treatment.</t>
  </si>
  <si>
    <t>To achieve the long-term healthy development of new energy vehicles and energy storage industries, the recycling of spent lithium-ion batteries is extremely significant.</t>
  </si>
  <si>
    <t>Air oxidation leaching at room temperature can achieve the efficient recovery of lithium from LFP scrap (generated in LiFePO4 material production), but this method is unsuitable for the treatment of cathode materials from spent LFP batteries.</t>
  </si>
  <si>
    <t>In this work, cyclic voltammetry measurements were first innovatively employed to clarify the reasons for the ineffective leaching of lithium from spent LFP materials via air oxidation leaching and provide the theoretical basis for intensified leaching.</t>
  </si>
  <si>
    <t>Subsequently, a novel method of self-catalytic air pressure leaching was proposed to selectively recover lithium from spent LFP batteries, which ingeniously employs green and cost-free air as the oxidant and self-owned Fe in the LiFePO4 as the O2 deliverer and catalyst.</t>
  </si>
  <si>
    <t>98.9% Li and only 0.41% Fe, and 3.01% P were leached from spent LFP materials under 0.4 MPa of air pressure, n (H2SO4)/n (Li) ratio of 0.5, liquid to solid ratio of 20 mL/g, 90 Ã‚Â°C, and 5 h. The leaching kinetic study was performed and it indicated that the leaching kinetics of Li was controlled by chemical reaction.</t>
  </si>
  <si>
    <t>By combining the results of the thermodynamic analysis and various characterization methods, the reaction course of this self-catalytic air pressure leaching was clarified.</t>
  </si>
  <si>
    <t>In particular, AC-TEM and SEM-EDS analysis showed that the dispersed carbon bands covered on the LiFePO4 particles have been destroyed during the oxidation leaching, which significantly promotes the lithium recovery rate.</t>
  </si>
  <si>
    <t>Finally, the economic feasibility and environmental impact evaluations demonstrated that the proposed method has the advantages of high recycling profits, environmental friendliness, and low carbon emissions.</t>
  </si>
  <si>
    <t>Decreasing the operating temperature of pyrometallurgical methods for recycling spent lithium-ion batteries (LIBs) is key to reducing energy consumption and cost.</t>
  </si>
  <si>
    <t>Herein, a NaOH-assisted low-temperature roasting approach is proposed to recover spent LiFePO4.</t>
  </si>
  <si>
    <t>During roasting, NaOH acts as an oxidizing agent to oxidize Fe (II) to Fe3O4 at 150Ã‚Â°C, thus collapsing its stable olivine structure while PO4 3- capturing Li+ and Na+ to form Li2NaPO4 and LiNa5(PO4)2.</t>
  </si>
  <si>
    <t>The obtained Fe3O4 is then separated, and the resulting Li salt can be further recovered as Li3PO4 with a Li recovery efficiency of 96.7 % and a purity of 99.9 %.</t>
  </si>
  <si>
    <t>Economic and environmental analysis based on the EverBatt model shows that this low-temperature strategy reduces energy consumption and greenhouse gas (GHG) emissions, thus increasing the potential profit.</t>
  </si>
  <si>
    <t>Overall, NaOH-assisted low-temperature roasting is a prospective strategy that broadens the application of NaOH as an oxidant and opens up a new avenue for decreasing the temperature of recovering spent LiFePO4 by pyrometallurgy.</t>
  </si>
  <si>
    <t>An efficient leaching process was developed for nickel, cobalt, and the rare earth elements (REEs) from spent nickel metal hydride (NiMH) battery waste.</t>
  </si>
  <si>
    <t>The process involves dry chlorination with ammonium chloride in low temperature to produce water-soluble chlorinated compounds, followed by simple water leaching.</t>
  </si>
  <si>
    <t>The factors affecting the conversion and solubilization were studied, including the amount of ammonium chloride, residence time and temperature in dry chlorination, and solid to liquid ratio, time and temperature in water leaching.</t>
  </si>
  <si>
    <t>As a result, the dry chlorination process was found to produce ammonium and chloride containing products, depending on the temperature of the process: ammonium metal chlorides were produced in temperatures of 250Ã¢â‚¬â€œ300 Ã¢â€žÆ’, while increasing the temperature to 350 Ã¢â€žÆ’ resulted in formation of metal chlorides.</t>
  </si>
  <si>
    <t>Overall, highest metal recoveries were achieved during 60 min residence time at a temperature of 350 Ã‚Â°C, where ammonium is no longer present and ammonium metal chlorides and metal chlorides have formed.</t>
  </si>
  <si>
    <t>Water leaching was found to proceed rapidly, especially for REEs, and yields of 87% for Ni, 98% for Co, 94% for Ce, and 96% for La were attained during 60 min of leaching in room temperature.</t>
  </si>
  <si>
    <t>This study introduces a process, which is considered as an environmentally more benign alternative to traditional mineral acid leaching, resulting in high metal leaching efficiencies with neutral leachates, requiring no chemical-intensive neutralization steps in the following processing.</t>
  </si>
  <si>
    <t>The present work focuses on simultaneous recycling of Li and Co from crushed products of mixed electrode materials using mixed organic acids, in which benzenesulfonic acid and formic acid were cooperatively used as the leaching reagents.</t>
  </si>
  <si>
    <t>Results show that the optimal leaching efficiency of 97% Co and 99% Li were obtained under the conditions of 1.3mol/L benzenesulfonic acid, 1.5mol/L formic acid, a solid to liquid (S/L) ratio of 30g/L, and 40min reaction time at 50Ã‚Â°C.</t>
  </si>
  <si>
    <t>Meanwhile, the leaching of Li and Co fits well to logarithmic rate model with apparent activation energy of 32.7 and 47.0kJ/mol in this given leaching system, respectively.</t>
  </si>
  <si>
    <t>Besides, cobalt was directly recovered from the leach liquor as pure cobalt benzene sulfonic with the recovery efficiency of 99%, and lithium can be entirely precipitated by adding phosphoric acid.</t>
  </si>
  <si>
    <t>Further, the reaction mechanism involves the leaching-hydrating-complexing model of LiCoO2 particles was proposed based on the dissolution behavior of metals and then verified by morphological and phase characterization (i.e.</t>
  </si>
  <si>
    <t>FT-IR, XRD and SEM-EDS) of the recycling product.</t>
  </si>
  <si>
    <t>The whole process is found to be effective and sustainable for recovery of Li, Co and graphite from mixed industrial crushing product of spent LIBs.</t>
  </si>
  <si>
    <t>Results show that the optimal leaching efficiency of 97% Co and 99% Li were obtained under the conditions of 1.3mol/L benzenesulfonic acid, 1.5mol/L formic acid, a solid to liquid (S/L) ratio of 30g/L, and 40min reaction time at 50Ã‚Â°C. Besides, cobalt was directly recovered from the leach liquor as pure cobalt benzene sulfonic with the recovery efficiency of 99%, and lithium can be entirely precipitated by adding phosphoric acid.</t>
  </si>
  <si>
    <t>In this study, the flotation technology is used for the separation and purification of cathode and anode material after removing organics by pyrolysis.</t>
  </si>
  <si>
    <t>Effects of surface microscopic properties on the flotation efficiency of spent electrode materials are investigated, and on this basis, surface analysis combined with flotation foundation tests are conducted to reveal pyrolysis-assisted surface modification mechanism.</t>
  </si>
  <si>
    <t>Residual electrolyte and organic binders decrease the difference in wettability of cathode and anode material, and hinder the interaction between electrode particles and collecting agent.</t>
  </si>
  <si>
    <t>Organics and their pyrolysis products can be adequately removed at the optimum pyrolysis temperature of 550 Ã‚Â°C.</t>
  </si>
  <si>
    <t>After pyrolysis, the change of Zeta potential and surface free energy demonstrates that hydrophilic components of cathode material increase while the hydrophobic components of the anode material increase.</t>
  </si>
  <si>
    <t>The induction time of cathode material rises from 190 ms to 650 ms while the induction time of the anode material decrease from 145 ms to 37 ms. Collector adsorption capacity of anode material is obviously improved and anode material is easy to incorporate with bubbles and will be collected in the froth product.</t>
  </si>
  <si>
    <t>After one stage flotation, the recovery rate of cathode material is 83.75% with a high grade of 94.72%.</t>
  </si>
  <si>
    <t>Ultrasonication has been mechanically applied widely in the recycling of spent lithium-ion (SLI) batteries while its influence on chemical pathways has barely been reported.</t>
  </si>
  <si>
    <t>In this study, ultrasonication and sulfate radicals were used in a coupling system to obtain efficient recoveries of Co and Li from SLI batteries.</t>
  </si>
  <si>
    <t>The synergistic effect of ultrasonication and sulfate radicals on recycling was quantitatively analysed by significance analysis and surface responses in a central composite design.</t>
  </si>
  <si>
    <t>The employment of persulfate significantly affected the whole recycling process during the sonication.</t>
  </si>
  <si>
    <t>Factors including acoustic time, operating powers, and temperature all had a significant effect on the recoveries of Co and Li.</t>
  </si>
  <si>
    <t>The maximum recovery efficiencies of Co and Li of 97.33% and 99.25%, respectively, and the minimum loss rate of Al of 4.13% were simultaneously obtained by the fitting predictor.</t>
  </si>
  <si>
    <t>The optimal combination of factors for the sonication system included an acoustic time (min) of 5.5, an operating power (W) of 168, a temperature (Ã‚Â°C) of 86, and a ratio of cathode foil to S-solution (mg/mL) of 1:60.</t>
  </si>
  <si>
    <t>A moiety of cathode active material was directly separated from the aluminium collector by sulfate radical-related reactions.</t>
  </si>
  <si>
    <t>Co and Li cations dissolved from LiCoO2 by carbon dioxide radicals were reprecipitated by excess oxalate.</t>
  </si>
  <si>
    <t>The research demonstrated the positively synergistic influence caused by ultrasonication and sulfate radicals on achieving efficient recoveries of Co and Li from SLI batteries, explicitly expanding the technical choices for the recycling procedure.</t>
  </si>
  <si>
    <t>The recovery of valuable metals from spent lithium-ion batteries (LIBs) is crucial for environmental protection and resource optimization.</t>
  </si>
  <si>
    <t>In the traditional recovery process of spent LIBs, the leaching of high-valence metals has the problems of high cost and limited reagent utilization, and some valuable metals are lost in the subsequent purification process of the leaching solution.</t>
  </si>
  <si>
    <t>To reduce the cost of reagents, this study proposes the use of low-cost SO2 as a reagent combined with pressure leaching to efficiently recover high-valence metals from delithiated materials of spent LIBs, while selective solvent extraction is used to remove trace impurities in the leaching solution to avoid the loss of valuable metals.</t>
  </si>
  <si>
    <t>Experimental results demonstrated that by optimizing the conditions to 0.25 MPa SO2 partial pressure and 60 min reaction time at 70 Ã‚Â°C, the leaching efficiencies for Ni, Co, and Mn reached 99.6%, 99.3%, and 99.6%, respectively.</t>
  </si>
  <si>
    <t>The kinetic study indicated that the leaching process was diffusion-controlled.</t>
  </si>
  <si>
    <t>Furthermore, the delithiated materials were used to completely utilize the residual SO2 in the solution to obtain a high concentration NiÃ¢â‚¬â€œCoÃ¢â‚¬â€œMn rich solution.</t>
  </si>
  <si>
    <t>Subsequently, Fe and Al impurities were deeply removed through a synergistic extraction of Di-2-ethylhexyl phosphoric acid (D2EHPA) and tributyl phosphate (TBP) without loss of valuable metals, achieving a high-purity NiÃ¢â‚¬â€œCoÃ¢â‚¬â€œMn solution.</t>
  </si>
  <si>
    <t>The process developed based on this work has the characteristics of environmental friendliness, high valuable metal recovery, and high product purity, providing a reference technical method for the synergistic treatment of waste SO2 flue gas with spent LIBs and the deep purification of impurities in spent LIBs.</t>
  </si>
  <si>
    <t>Rare earth elements (REEs) are increasingly in demand for their usage in electric vehicles, permanent magnets, and rechargeable batteries.</t>
  </si>
  <si>
    <t>However, the limited supply of REEs and the significant environmental impact associated with their extraction and concentration have prompted countries to explore recycling options for REE-bearing waste.</t>
  </si>
  <si>
    <t>Despite this, the lack of an efficient recycling method remains a challenge.</t>
  </si>
  <si>
    <t>This study proposes a chemical-based approach towards the recovery of rare earth oxides (REOs), which facilitates a clean separation of REOs with purities exceeding 99.1 wt% and 97.1, along with recovery rates more than 99.3 wt% and 97.1, respectively, from permanent Nd-Fe-B magnets and Ni-MH batteries.</t>
  </si>
  <si>
    <t>Initially, REEs (La, Ce, Nd, Pr, Dy, and Sm) were thermally isolated from Ni- and Fe-based metallic alloys, while still containing impurities.</t>
  </si>
  <si>
    <t>The impurities were subsequently removed via an oxalate chemical separation.</t>
  </si>
  <si>
    <t>Thermodynamics of REE oxalate formation indicated that the precipitation of pure REE oxalates occurs only at pHÃ¢â€°Ë†0.0.</t>
  </si>
  <si>
    <t>As the pH increases, impurities such as Ni are introduced into the REO products.</t>
  </si>
  <si>
    <t>The abundance of C2O4 2- decreases the selective separation, whereas HC2O4 - recovers REEs from the leachate at pHÃ¢â€°Ë†0.0.</t>
  </si>
  <si>
    <t>The proposed pH range, as indicated by the speciation plots, not only restricts the trace of contamination but also maximizes the efficiency of the process.</t>
  </si>
  <si>
    <t>XPS analysis of the chemically isolated REOs indicated no sign of major impurities.</t>
  </si>
  <si>
    <t>The pure REOs recovered in this study can be used as a high-purity precursor for other applications.</t>
  </si>
  <si>
    <t>Overall, this chemical-based approach offers a promising method for recycling REEs, contributing towards meeting the increasing demand for these critical elements.</t>
  </si>
  <si>
    <t>During the reduction roasting of waste ternary Li-ion batteries (LIBs), a large amount of carbon reductant is introduced in the recycling process, which is not conductive to achieve the goal of carbon peaking and carbon neutrality.</t>
  </si>
  <si>
    <t>This research proposes to make full use of aluminum and carbon Ã¢â‚¬â€œ main constituents of waste LIBs Ã¢â‚¬â€œ as reductants in the roasting process.</t>
  </si>
  <si>
    <t>Results show that the aluminum-carbon reduction roasting method has a higher efficiency compared with the traditional carbon reduction.</t>
  </si>
  <si>
    <t>Lithium present in ternary materials can be almost completely transformed into soluble Li2CO3, while the associated Ni, Co and Mn are all converted into insoluble metal elements or their corresponding oxides at 650 Ã‚Â°C (t = 90 min).</t>
  </si>
  <si>
    <t>The presence of Al decreases the carbothermal roasting temperature, while the presence of waste carbon allows Li to be converted into easily soluble lithium carbonate in preference to lithium aluminate.</t>
  </si>
  <si>
    <t>The optimal amount of carbon and Al in the spent LIBs were 14.7% and 7.0%, respectively.</t>
  </si>
  <si>
    <t>After roasting, &gt; 97% of Li could be selectively leached by carbonated water leaching, while only &lt; 0.5% of Al, Ni, Co, and Mn dissolved.</t>
  </si>
  <si>
    <t>The leach residues obtained were purified by alkali treatment with 3 mol/L NaOH at 90 Ã‚Â°C to achieve &gt; 99% Al separation.</t>
  </si>
  <si>
    <t>These results suggest that the in-situ aluminum-carbon reduction roasting, followed by selective leaching of Li and Al, mitigates several of the challenges related to battery recycling: (i) Li extraction is increased substantially above the state-of-the-art recovery efficiencies, (ii) Al - known to decrease battery metals extraction in hydrometallurgical processing - is selectively removed after making full use of its reducibility and (iii) battery metal-rich residues with low impurity levels is produced for further refining, therefore paving the way towards more economical, efficient and environmentally friendly spent LIBs recycling.</t>
  </si>
  <si>
    <t>The pretreatment of cathode material before leaching is crucial in the spent lithium-ion battery hydro-metallurgical recycling.</t>
  </si>
  <si>
    <t>Here research demonstrates that in-situ reduction pretreatment could dramatically improve the leaching efficiencies for valuable metals from cathodes.</t>
  </si>
  <si>
    <t>Specifically, calcination under 600 Ã‚Â°C without oxygen using alkali treated cathode can induce in-situ reduction and collapse of oxygen framework, which is ascribed to the carbon inherently contained in the sample and promote the following efficient leaching without external reductants.</t>
  </si>
  <si>
    <t>The leaching efficiencies of Li, Mn, Co and Ni can remarkably reach 100%, 98.13%, 97.27% and 97.37% respectively.</t>
  </si>
  <si>
    <t>Characterization methods, such as XRD, XPS and SEM-EDS, were employed and revealed that during in-situ reduction, high valence metals such as Ni3+, Co3+, Mn4+ can be effectively reduced to lower valence states, conducive to subsequent leaching reactions.</t>
  </si>
  <si>
    <t>Moreover, leaching processes of Ni, Co and Mn fit well with the film diffusion control model, and the reaction barrier is in accordance with the order of Ni, Co and Mn.</t>
  </si>
  <si>
    <t>In comparison, it is observed that Li was leached with higher efficiency regardless of the various pretreatments.</t>
  </si>
  <si>
    <t>Lastly, an integral recovery process has been proposed and economic assessment demonstrates that in-situ reduction pretreatment increases the benefit with a negligible cost increase.</t>
  </si>
  <si>
    <t>Lithium-ion batteries (LIBs) usher in an explosive growth, but followed by many spent LIBs processing problems.</t>
  </si>
  <si>
    <t>Recycling the spent LIBs with both economic attributes and environmental benefits is imperative.</t>
  </si>
  <si>
    <t>However, the existing recycling processes have the problem of high cost, low efficiency and environmental pollution.</t>
  </si>
  <si>
    <t>In this study, NaOH is innovatively adopted as leaching agent for the hydrometallurgical recovery of spent LiFePO4 cathodes, realizing the efficiently selective lithium extraction without additional oxidizing agent addition.</t>
  </si>
  <si>
    <t>Meanwhile, Li3PO4 product is obtained by in-situ concentration of the leaching solution without adding precipitant, and Fe2O3 by-product can be obtained by leaching residue.</t>
  </si>
  <si>
    <t>Under the conditions of 2 mol/L NaOH, L/S ratio of 50:1 mL/g, 50 Ã‚Â°C and 2 h, the leaching efficiencies of Li and P can reach 98.2 % and 99.9 %, and all of Fe is converted into Fe3O4.</t>
  </si>
  <si>
    <t>The kinetic study reveals that the leaching process is controlled by chemical reaction.</t>
  </si>
  <si>
    <t>Moreover, it is innovatively found that NaOH play the dual role of leaching agent and oxidant, and the Na+ may have intercalation effect on the structure of LiFePO4.</t>
  </si>
  <si>
    <t>Compared with traditional process, this method has the advantages of low cost, high efficiency and environmental friendliness.</t>
  </si>
  <si>
    <t>Developing green and high-efficient pyrometallurgy processes to recycle precious metals from spent lithium-ion batteries (LIBs) is of great importance for resource sustainability and environmental protection.</t>
  </si>
  <si>
    <t>Herein, a novel reduction roasting approach relying on spent LIB separator to refine the spent cathode is proposed.</t>
  </si>
  <si>
    <t>The efficiency of repurposing separator as a reductant for roasting the spent LiCoO2 cathode and the underlying mechanisms were investigated.</t>
  </si>
  <si>
    <t>After the separator-mediated roasting at 500 Ã‚Â°C for 2 h, Li+ leaching efficiency of the cathode reached 93.2 %, &gt;2.6 times higher than those after roasting without reductant (25.2 %) or with benchmark reductant graphite (26.1 %).</t>
  </si>
  <si>
    <t>Under the separator-added roasting condition, the cathode was converted to the desired products, CoO and Li2CO3.</t>
  </si>
  <si>
    <t>Based on the analysis of in-situ reaction using thermogravimetric/differential scanning calorimetry and pyrolysis gas species identification, the separator-mediated reduction roasting of cathode was composed of two stages, i.e., reducing gas generation due to separator pyrolysis, followed by the reducing gas mediated LiCoO2 reduction.</t>
  </si>
  <si>
    <t>During the process, the generated C2H4 and CO dominated the reduction.</t>
  </si>
  <si>
    <t>The use of co-existing separator to recover precious metals from spent LIBs is an effective and sustainable strategy to maximize the utilization of spent LIBs.</t>
  </si>
  <si>
    <t>Leaching of active cathode materials of Li-ion batteries (LIB) is a hotly contested topic.</t>
  </si>
  <si>
    <t>In the published literature, the best processes utilize concentrated acid (e.g.</t>
  </si>
  <si>
    <t>2Ã¢â‚¬â€œ3 M H2SO4) and elevated temperatures for waste LIB leaching, along with unstable reduction reagents such as H2O2.</t>
  </si>
  <si>
    <t>In this study, we demonstrate the dissolution of LiCoO2 (LCO) in a low-acid leaching system that utilizes typical battery elements which can be found in impure, recycled black masses; Fe2+ as a reducing agent towards LCO, and Cu as a reducing agent towards Fe3+.</t>
  </si>
  <si>
    <t>We show for the first time that the Cu-Fe2+-H2SO4 system can provide an excellent performance in dissolving LCO materials at low acid environment and near-room temperature (T = 30 Ã‚Â°C), even to the point where the acidity of the solution decreases to pH = 1.89 while reaching Co extraction of 92%.</t>
  </si>
  <si>
    <t>To the best of our knowledge, such high leaching efficiency has not been previously reported under such mild conditions.</t>
  </si>
  <si>
    <t>Nowadays, recyclability of the process waters may also be important, and herein we highlighted the influence of Na2SO4 on leaching of LCO active materials as well in this system.</t>
  </si>
  <si>
    <t>Minimization of the lixiviant concentration and temperature is beneficial in allowing decrease in chemical and energy consumption.</t>
  </si>
  <si>
    <t>High pH operation also can support further downstream processing, helping to avoid the problem of sodium accumulation towards the end-stage where lithium is recovered.</t>
  </si>
  <si>
    <t>The availability of critical metals is one of the driving factor to secure the transition of energy production to a renewable, low carbon one because of the material requirement in photovoltaic technology (PV), wind power generation and batteries.</t>
  </si>
  <si>
    <t>For example, precious metals are vital to manufacture crystalline silicon solar panel and tellurium, germanium, indium and gallium are essential in thin film photovoltaic panels.</t>
  </si>
  <si>
    <t>However, the pressure on the supply of critical metals increases with the growth of photovoltaics.</t>
  </si>
  <si>
    <t>Considering the resource availability, the recycling of critical metals from waste solar panels can enhance the sustainability of end-of-life management, although the recycled metal input is limited in present state.</t>
  </si>
  <si>
    <t>Among the recycling techniques, the separation and liberation of metals from non-metals are crucial.</t>
  </si>
  <si>
    <t>This study investigate a methodology to liberate thin film materials from copper indium gallium selenide (CIGS) thin-film solar panel to recycle photovoltaic material including indium and gallium via a mechanical process.</t>
  </si>
  <si>
    <t>An experimental technique using mineral processing techniques, crushing and grinding, are proposed to recycle critical metals from CIGS solar panel.</t>
  </si>
  <si>
    <t>In this study, the crushing experiments were conducted and the size based elemental distribution was analysed.</t>
  </si>
  <si>
    <t>The results showed crushing is capable to delaminate glass substrate and Fuerstenau upgrading curves and the ore separation degree were used to show that selective liberation occurs and the critical metals concentrate in coarse size fraction but may not be fully liberated.</t>
  </si>
  <si>
    <t>The morphology test using SEM-EDS to observe the surface of broken panel and the classification of broken particle based on size, metal concentration and surface morphology were conducted.</t>
  </si>
  <si>
    <t>The results suggested that approximately 90 w% of functional materials are still laminated on EVA in the size fraction larger greater than 2360 ÃŽÂ¼m.</t>
  </si>
  <si>
    <t>It shows crushing alone will not fully liberate the material.</t>
  </si>
  <si>
    <t>Grinding can be used as a second stage recycling method, de-coating the target materials.</t>
  </si>
  <si>
    <t>The grinding test resulted in a more than 80 w% recovery rate of indium and the fine particle less than 38 ÃŽÂ¼m contains more than 1500 ppm indium, more than 480 ppm gallium and 1500 ppm molybdenum.</t>
  </si>
  <si>
    <t>It could show that the combination of crushing and grinding is suitable to delaminate the panel and de-coat the critical metals to liberate and concentrate the metals.</t>
  </si>
  <si>
    <t>In the present study, manganese and zinc are recovered from spent ZnÃ¢â‚¬â€œC batteries through a closed-type hydrometallurgical route.</t>
  </si>
  <si>
    <t>After dismantling, spent batteries have been sorted by type, followed by mechanical and chemical treatments.</t>
  </si>
  <si>
    <t>The obtained spent battery active material has been leached with 1M H2SO4, in order to extract the metal constituents from the solid to the liquid phase.</t>
  </si>
  <si>
    <t>In the development of a hydrometallurgical recovery process for spent batteries, it has been found that the acidic leaching liquor contains 6g/L Mn2+, 65g/L Zn2+ and of 190mg/L Fe2+ ions.</t>
  </si>
  <si>
    <t>Electrolysis tests have been carried out in an anionic exchange membrane reactor under galvanostatic control with different current densities with highest yield at 50mAcmÃ¢Ë†â€™2 in our experimental conditions.</t>
  </si>
  <si>
    <t>Voltammetry studies have been completed to understand the electrochemical behaviour exhibited by the PbÃ¢â‚¬â€œAg anodic substrate in the current electrochemical setup.</t>
  </si>
  <si>
    <t>Also, an experimental study was undertaken to evaluate the feasibility of an electrochemical setup for spent ZnÃ¢â‚¬â€œC battery recycling by recovery of Mn3O4 and Zn at the anode and cathode, respectively, in a single divided cell setup.</t>
  </si>
  <si>
    <t>The spent electrolyte was suitable for high efficiency leaching of zinc and manganese from spent battery powder and the leach liquor has been recycled in the same electrochemical setup until Ã¢â€°Â¥99% Zn2+ and Mn2+ has been recovered.</t>
  </si>
  <si>
    <t>The obtained anodic and cathodic deposits have been characterized by scanning electron microscopy, energy dispersive X-Ray spectroscopy, X-ray crystal diffraction.</t>
  </si>
  <si>
    <t>The conventional approaches for recovering valuable metals from spent lithium-ion batteries (LIBs) suffer from heavy dependence on chemical reagents, high energy consumption, and low recovery efficiencies.</t>
  </si>
  <si>
    <t>In this study, we developed a shearing-enhanced mechanical exfoliation combined with mild-temperature pretreatment (SMEMP) method.</t>
  </si>
  <si>
    <t>The method achieves high-efficiency exfoliation of the cathode active materials that remain strongly adhered to polyvinylidene fluoride after it melts during mild pretreatment.</t>
  </si>
  <si>
    <t>The pretreatment temperature was decreased from 500Ã¢â‚¬â€œ550 Ã‚Â°C to 250 Ã‚Â°C, the duration was decreased to 1/4Ã¢â‚¬â€œ1/6 of the traditional pretreatment duration, and the exfoliation efficiency and product purity reached 96.88% and 99.93%, respectively.</t>
  </si>
  <si>
    <t>Despite the weakening thermal stress, the cathode materials could be exfoliated by strengthened shear forces.</t>
  </si>
  <si>
    <t>Compared with other traditional methods, the superiority of this method in temperature reduction and energy saving was established.</t>
  </si>
  <si>
    <t>The proposed SMEMP method is environmentally friendly and economical, and it offers a new route for the recovery of cathode active materials from spent LIBs.</t>
  </si>
  <si>
    <t>With the surge of spent lithium-ion batteries (LIBs) generated worldwide, resource utilization of these exhausted batteries will be desiderated to alleviate the resource depletion and environmental pollution.</t>
  </si>
  <si>
    <t>Herein an atom-economic process combined with reductive leaching and selective precipitation was explored to recover valuable metals from waste cathode materials of spent LIBs in this study.</t>
  </si>
  <si>
    <t>Waste cathode materials were firstly dissolved using citric acid and d-glucose as leachant and reductant, respectively.</t>
  </si>
  <si>
    <t>About 99%, 91%, 92% and 94% Li, Ni, Co and Mn could be leached under the following optimized conditions: retention time Ã¢â‚¬â€œ 120 min, reaction temperature Ã¢â‚¬â€œ 80 Ã‚Â°C, concentration of citric acid Ã¢â‚¬â€œ 1.5 mol/L, pulp density Ã¢â‚¬â€œ 20 g/L and reductant dosage Ã¢â‚¬â€œ 0.5 g/g.</t>
  </si>
  <si>
    <t>High value-added metals were then separated and recovered by selective precipitation method.</t>
  </si>
  <si>
    <t>It was also discovered that the residual leachate after metals recovery can be re-utilized as leaching reagent with potentially excellent performance as fresh leachant.</t>
  </si>
  <si>
    <t>In addition, the leaching and precipitation mechanism was also tentatively investigated in terms of glucose oxidation pathway and materials recovery.</t>
  </si>
  <si>
    <t>Finally, atom utilization efficiency was calculated and the atom utilization efficiency can achieve as high as 98% for the whole recovery process.</t>
  </si>
  <si>
    <t>Both experimental and theoretical results obtained can support a sustainable and desirable process for a comprehensive recovery of metal values from spent LIBs in a closed-loop manner.</t>
  </si>
  <si>
    <t>Pre-extraction of lithium from spent lithium-ion batteries (LIBs) is highly required to obtain a high recovery rate of lithium.</t>
  </si>
  <si>
    <t>Here, we report an ethanolÃ¢â‚¬â€œwater vapor thermal reduction approach in a sealed reactor to selectively recycle lithium and transition metal oxides (TMOs) from spent LIBs.</t>
  </si>
  <si>
    <t>Spent cathode materials were converted to LiOH and TMO by the reduction of water-alcohol vapor at a temperature of 350Ã¢â‚¬â€œ400 Ã‚Â°C.</t>
  </si>
  <si>
    <t>More than 99 % of the Li in LiCoO2 was selectively extracted from LiCoO2 at 370 Ã‚Â°C for 2 h and at 400 Ã‚Â°C for 0.8 h. The selective extraction is co-driven by water and alcohol that enable the reduction of LiCoO2 and release water-soluble LiOH and water-insoluble TMOs.</t>
  </si>
  <si>
    <t>In addition, the waterÃ¢â‚¬â€œvapor thermal reduction method is applicable to selectively recovery Li from different types of cathode materials such as NCMs and lithium manganese oxide.</t>
  </si>
  <si>
    <t>The pre-selective extraction ensures a high lithium recovery rate and a reagent-saving manner.</t>
  </si>
  <si>
    <t>We envision that the vapor thermal recovery method could help recycle spent LIBs by an environmentally friendly and economically reasonable way.</t>
  </si>
  <si>
    <t>This study details a sustainable approach for efficient recovery of highly pure rare earth elements oxides (REOs) from Ni-MH batteries.</t>
  </si>
  <si>
    <t>REOs (i.e., La, Ce, Sm, Nd, and Pr oxides) were thermally isolated from spent Ni-MH batteries into an oxide phase with the REO concentration of 67.4 wt%.</t>
  </si>
  <si>
    <t>Subsequently, separate leaching processes were conducted using sulfuric acid and hydrochloric acid solutions, and the results were compared in terms of efficiency and feasibility.</t>
  </si>
  <si>
    <t>Sodium REEs sulfate hydrate (NaRE(SO4)2.xH2O) was precipitated from the sulfuric acid leachate by adjusting the pH to 1.5 using sodium hydroxide, while the addition of oxalic acid to the hydrochloric acid leachate enabled the recovery of REEs as oxalate hydrate (RE2(C2O4)3.xH2O).</t>
  </si>
  <si>
    <t>The resulting sulfate salt was mixed with a sodium hydroxide solution, leading to the formation of REEs hydroxide.</t>
  </si>
  <si>
    <t>The REEs hydroxide and oxalate were calcined at 1000 Ã‚Â°C, resulting in the production of REOs with a purity exceeding 99.7%.</t>
  </si>
  <si>
    <t>This research demonstrates the feasibility of developing an efficient, environmentally friendly, and sustainable approach for the recovery of highly pure REOs from Ni-MH batteries which potentially can minimize the environmental impact associated with the extraction of REOs from virgin sources, while addressing the challenge of effective recycling of end-of-life Ni-MH batteries.</t>
  </si>
  <si>
    <t>The development of spent lithium-ion batteries (LIBs) recycling technologies can effectively alleviate environmental pressure and conserve metal resources.</t>
  </si>
  <si>
    <t>We propose a win-win strategy for pyrolysis gas reduction by lignocellulosic biomass, ensuring gas-induced reduction by spatial isolation of biomass and lithium transition metal oxides (LiTMOX (TM = Ni, Co, Mn)), and avoiding the separation of solid carbon and TMOX (TM = Ni, Co, Mn).</t>
  </si>
  <si>
    <t>In the spent LiCoO2 batteries, the lithium recovery efficiency reaches 99.99% and purity reaches 98.3% at 500 Ã‚Â°C.</t>
  </si>
  <si>
    <t>In addition, biomass pyrolysis gas reduction is also applicable to treat spent LiMn2O4 and LiNi0.6Co0.2Mn0.2O2 batteries.</t>
  </si>
  <si>
    <t>Thermodynamic analysis verifies that CO dominates the gas reduction recovery process.</t>
  </si>
  <si>
    <t>DFT calculation indicates that the gas reduction induces the collapse of the oxygen framework of LiTMOX (TM = Ni, Co, Mn).</t>
  </si>
  <si>
    <t>Everbatt-based economic and environmental analysis illustrates that this is an environment-friendly and energy-saving method.</t>
  </si>
  <si>
    <t>Regenerating cathode material from spent lithium-ion batteries (LIBs) permits an effective approach to resolve resource shortage and environmental pollution in the increasing battery industry.</t>
  </si>
  <si>
    <t>Directly renovating the spent cathode materials is a promising way, but it is still challenging to efficiently remove all of the complex impurities (such as binder, carbon black, graphite and current collectors) without destroying the material structure in the electrode.</t>
  </si>
  <si>
    <t>Herein, a facile strategy to directly remove these impurities and simultaneously repair the degraded LiCoO2 by a target healing method is reported.</t>
  </si>
  <si>
    <t>Specifically, by using an optimized molten salt system of LiOH-KOH (molar ratio of 3:7) where LiNO3 and O2 both serve as oxidants, the impurities can be completely removed, while the structure, composition and morphology of degraded LiCoO2 can be successfully repaired to commercial level based on a two-stage heating process (300 Ã‚Â°C for 8 h and 500 Ã‚Â°C for 16 h, respectively), resulting in a high recovery rate of approximately 100% for cathode material.</t>
  </si>
  <si>
    <t>More importantly, the regenerated LiCoO2 exhibits a high reversible capacity, good cycling stability and excellent rate capability, which are comparable with commercial LiCoO2.</t>
  </si>
  <si>
    <t>This work demonstrates an efficient approach to recycle and reuse advanced energy materials.</t>
  </si>
  <si>
    <t>Recovery of valuable metals from spent lithium-ion batteries (LIBs) has great economic and environmental value.</t>
  </si>
  <si>
    <t>In this study, mixtures of acetic acid and ascorbic acid were used to leach valuable metals from the cathode plates of spent LIBs with assistance from an electric field.</t>
  </si>
  <si>
    <t>Thermodynamic analysis showed that the metal oxides of spent LIBs could be dissolved in the form of metal ions by adjusting potential and pH.</t>
  </si>
  <si>
    <t>Leaching conditions, including the concentrations of acetic acid and ascorbic acid, working voltage, reaction temperature, and reaction time, were systematically investigated.</t>
  </si>
  <si>
    <t>Under conditions with acetic acid concentration of 1 mol/L, ascorbic acid concentration of 0.1 mol/L, working voltage of 4 V, reaction temperature 25 Ã‚Â°C and reaction time 70 min, the leaching efficiency of Ni, Co, Mn, and Li reached 99.8%, 99.8%, 99.8%, and 99.9%, respectively.</t>
  </si>
  <si>
    <t>A kinetic study revealed that the surface chemical reaction was the rate-controlling step in the leaching process.</t>
  </si>
  <si>
    <t>The infrared spectra indicated that polyhydroxy groups were transformed into carboxyl or aldehyde groups during mixed acid leaching.</t>
  </si>
  <si>
    <t>The complexity of ascorbic acid and low-valent metal ions increased with leaching time in the ultraviolet spectrum.</t>
  </si>
  <si>
    <t>Finally, the leach residue was analysed using X-ray diffraction (XRD) and scanning electron microscopy-energy dispersive spectroscopy (SEM-EDS), which indicated that the metal oxides in the cathode plate were efficiently leached.</t>
  </si>
  <si>
    <t>The low-carbon recycling of spent lithium-ion batteries has become crucial due to the increasing need to address resource shortages and environmental concerns.</t>
  </si>
  <si>
    <t>Herein, a low-carbon, facile, and efficient method was developed to separate and recover Li, Al, and transition metals from spent ternary cathodes.</t>
  </si>
  <si>
    <t>Initially, the cathode materials post-discharge and disassembly do not require pre-sorting.</t>
  </si>
  <si>
    <t>Instead of using carbonaceous materials, the Al foil in the cathode serves as the reducing agent during reduction roasting.</t>
  </si>
  <si>
    <t>The impact of different roasting atmospheres (air, N2, CO2) on phase transitions and the extraction of valuable metals was examined.</t>
  </si>
  <si>
    <t>The findings revealed that after synergistic thermite reduction in a carbon dioxide atmosphere, the cathode material is completely dissociated.</t>
  </si>
  <si>
    <t>Li is selectively converted to Li2CO3 rather than LiAlO2, and the reduced reactivity of the Al foil encourages the formation of lower-valence oxides of Ni and Co, rather than their metallic forms.</t>
  </si>
  <si>
    <t>Under optimal roasting conditions at 650 Ã‚Â°C for 1.0 h, 91.4% of Li can be preferentially and selectively extracted through carbonation water leaching, with less than 0.1% of Al and transition metals dissolving.</t>
  </si>
  <si>
    <t>Subsequently, Ã¢Ë†Â¼98% of Al and Ã¢Ë†Â¼99% of Ni, Co, and Mn can be leached using alkaline and acidic solutions, respectively.</t>
  </si>
  <si>
    <t>Compared to the traditional carbon thermal reduction process, this process offers several advantages including the elimination of pre-sorting and additional reducing agents, lower carbon emissions, and higher recovery rates of valuable metals.</t>
  </si>
  <si>
    <t>Thus, this process makes the recovery of metals from spent lithium-ion batteries more environmentally sustainable, simple, cost-effective, and adaptable.</t>
  </si>
  <si>
    <t>Liberation and reduction of cathode material are the necessary procedures for improving the recycling efficiency of cathode material derived from spent lithium-ion batteries.</t>
  </si>
  <si>
    <t>In this research work, a pyrolysis technology was utilized to remove the organic binder and enhance liberation of electrode materials.</t>
  </si>
  <si>
    <t>At the same time, pyrolysis treatment can facilitate the thermal-reduction of Co3+ in LiCoO2 to Co2+ with surface organics, which lays a foundation for the subsequent reductant-free acid leaching.</t>
  </si>
  <si>
    <t>Results indicate that the crystal structure of pure LiCoO2 is not changed at a pyrolysis temperature of 600Ã¢â‚¬Â¯Ã‚Â°C, but LiCoO2 transforms to CoO, Li2CO3, LiF, and Li2O under the reduction action of HF, pyrolytic carbon, and additive carbon black.</t>
  </si>
  <si>
    <t>Water-impact crushing is synchronized with water-leaching to separate electrode materials from aluminum foil and recover Li element.</t>
  </si>
  <si>
    <t>Afterwards, reductant-free acid leaching technology can be utilized to recycle Li and Co from spent LiCoO2 batteries.</t>
  </si>
  <si>
    <t>Recovery efficiency of Li element in water-leaching process was up to 92.17% while the remaining 7.83% of Li and all Co elements were recovered during reductant-free acid leaching process.</t>
  </si>
  <si>
    <t>Based on the foundation analysis, the green chemical process for recovering valuable metals from spent lithium-ion batteries was proposed.</t>
  </si>
  <si>
    <t>Mn-Fe bimetallic oxide has been employed as an outstanding peroxydisulfate (PDS) activator, but the underlying mechanism is still controversial.</t>
  </si>
  <si>
    <t>In this work, Mn0.27FeO4.55 (MFBO) was synthesized using the recovered waste alkaline battery and its catalytic activity and mechanism for PDS activation were explored in detail.</t>
  </si>
  <si>
    <t>Results show that MFBO exhibited a higher catalytic activity than the individual single metal oxides (FeOx and Mn2O3) due to the synergistic effect between Fe and Mn elements.</t>
  </si>
  <si>
    <t>The removal efficiency of bisphenol A (BPA) with an initial concentration of 10 mg/L reached 97.8% within 90 min in the presence of 0.5 g/L MFBO and 2.0 mM PDS.</t>
  </si>
  <si>
    <t>Moreover, the MFBO maintained high stability and reusability even after being recycled for five times.</t>
  </si>
  <si>
    <t>With the aid of a series of experiments and ex-situ/in-situ characterizations, a non-radical PDS activation mechanism was proposed, in which organic contaminants would be oxidized through a direct electron transfer pathway mediated by the metastable reactive complexes (MFBO-PDS*).</t>
  </si>
  <si>
    <t>Notably, the MFBO/PDS system revealed selective oxidation towards different organic pollutants and the reaction rates were closely related to their structures and properties.</t>
  </si>
  <si>
    <t>The research provided an effective alternation process for application of the waste battery, as well as developed a novel perspective for removal of recalcitrant aqueous contaminants through a nonradical mechanism.</t>
  </si>
  <si>
    <t>The growing of cobalt demand for electric vehicle batteries and various applications associated with the no cobalt ores makes the European Union consider it as a critical metal.</t>
  </si>
  <si>
    <t>This causes the search for new sources to meet the demand.</t>
  </si>
  <si>
    <t>Several studies have been explored battery recycling to promote the circular economy.</t>
  </si>
  <si>
    <t>On the one hand, acid leaching has been widely studied for cobalt recovery, but on the other hand, the grinding step is not well explored in the literature, which must increase metals release and further recovery.</t>
  </si>
  <si>
    <t>For this reason, the aim of the present work is to provide new insights on cobalt extraction from Li-ion batteries evaluating from the grinding step to the selective separation.</t>
  </si>
  <si>
    <t>Different grinding techniques were studied to ground the scrap: hammer, knife, and ceramic balls were evaluated on dismantling considering cobalt release.</t>
  </si>
  <si>
    <t>Ultrasound washing was evaluated to decrease the particle size distribution of ground material.</t>
  </si>
  <si>
    <t>Leaching experiments were carried out exploring different leaching agents (H2SO4, HNO3 and HCl with and without H2O2) and conditions (time, temperature and pH).</t>
  </si>
  <si>
    <t>Selective cobalt separation was performed using Cyanex 272 1Ã¢â‚¬Â¯mol/L in kerosene.</t>
  </si>
  <si>
    <t>Results have shown that knife mill was the only one to ground the batteries.</t>
  </si>
  <si>
    <t>The best efficiency for cobalt leaching was obtained using H2SO4+H2O2 at pH 3.0 and 50Ã¢â‚¬Â¯Ã‚Â°C.</t>
  </si>
  <si>
    <t>Considering all hydrometallurgical processing Ã¢â‚¬â€œ leaching-solvent extraction Ã¢â‚¬â€œ 91 % of cobalt was recovered.</t>
  </si>
  <si>
    <t>Recycling of spent ZnÃ¢â‚¬â€œMnO2 batteries by hydrometallurgy is usually carried out by leaching in acid media, mainly with sulphuric acid solutions.</t>
  </si>
  <si>
    <t>Another type of leachant was used in this work, specifically solutions of concentrated ammonium chloride.</t>
  </si>
  <si>
    <t>The development of this study has relied on the prediction of the chemical behavior of the constituting phases based on data obtained from theoretical and experimental equilibrium values.</t>
  </si>
  <si>
    <t>The assessment of the effects of factors on leaching efficiency was also done.</t>
  </si>
  <si>
    <t>It was concluded that about 70% of zinc, as ZnO, can be selectively extracted using this media, under optimized conditions such as 4Ã¢â‚¬â€œ5M NH4Cl, 90Ã¢â‚¬â€œ100Ã‚Â°C and 4h, the remaining zinc namely that corresponding to the spinel form ZnOÃ‚Â·Mn2O3 being insoluble.</t>
  </si>
  <si>
    <t>All other manganese species were also almost insoluble, besides iron, holding up that ammonium chloride leaching is a very selective process for zinc recovery from batteries.</t>
  </si>
  <si>
    <t>The factors temperature, leachant concentration and time are indicate to be very significant in leaching, while stirring velocity was less relevant.</t>
  </si>
  <si>
    <t>The apparent activation energy was calculated based on the initial velocity differential method and the value achieved (5.7Ã‚Â±0.7kcalmolÃ¢Ë†â€™1) showed a mixed control process.</t>
  </si>
  <si>
    <t>This indicates that, although the surface chemical reaction is still playing an important role in the leaching mechanism, the contribution of diffusion phenomena shall not be disregarded at all.</t>
  </si>
  <si>
    <t>The recovery of graphite materials from spent lithium-ion batteries plays a crucial role in mitigating graphite shortages, achieving environmental protection, and promoting sustainable development.</t>
  </si>
  <si>
    <t>This paper conducts heat treatment regeneration experiments of spent graphite at temperatures ranging from 2000 Ã‚Â°C to 2800 Ã‚Â°C.</t>
  </si>
  <si>
    <t>By analyzing the dissipation of impurities, the changing pattern of impurity content in the spent graphite anode during the heat treatment was elucidated.</t>
  </si>
  <si>
    <t>Simultaneously, through XRD and Raman analysis, the evolution process of carbon atom graphitization at high temperatures was revealed.</t>
  </si>
  <si>
    <t>The results indicate that as the temperature increases, it is beneficial for impurity removal and graphite crystal structure repair.</t>
  </si>
  <si>
    <t>After assembling the battery, RG-2800 exhibits excellent electrochemical performance, with an initial charge capacity of 346.3 mAh/g, a first coulombic efficiency of up to 88.8 %.</t>
  </si>
  <si>
    <t>Through this method, the efficiency of regenerating graphite materials will be further improved, providing more possibilities for the development of the green energy sector.</t>
  </si>
  <si>
    <t>Lithium iron phosphate (LiFePO4) is the widely used cathode material for safe and high-power lithium-ion batteries (LIBs) for electric vehicles (EVs).</t>
  </si>
  <si>
    <t>Therefore, numerous challenges to re-manufacturing, re-use, and recovery from spent LiFePO4/C are tolerated if evaluated early in the innovation process.</t>
  </si>
  <si>
    <t>Herein, innovative green intense tetra-eutectic solvent (ITES) has been used to recover a new Li-metal co-intercalation compound from spent LiFePO4/C cathode material, which is simple and cost-effective.</t>
  </si>
  <si>
    <t>The ITES leaching concerning organic solution with active hydrogen donor-acceptor salts creates a coordination environment through occlusion co-precipitate new co-intercalation compound at room temperature.</t>
  </si>
  <si>
    <t>Innovative green ITES-10 solution has successfully recovered a new Li-metal co-intercalation regarding the active hydrogen donor-acceptor bonding coordination environment of ITES adequate leaching solution and proposed recovery mechanism.</t>
  </si>
  <si>
    <t>The ICP-MS value of recovery metal (7Li) efficiency (%) of ITES-10 leaching for spent LiFePOÃ¢â€šâ€ž/C cathode materials reaches approximately 0.452% at room temperature for recovery of new co-intercalation compound, besides the fresh LiFePOÃ¢â€šâ€ž/C cathode materials (as reference), approximately 0.805%, respectively.</t>
  </si>
  <si>
    <t>Therefore, innovative ITES is considered to recover spent Li-based cathode materials in our future works concerning high leaching recovery rates below 100 Ã‚Â°C in experimental conditions.</t>
  </si>
  <si>
    <t>As the rapidly growing number of waste lithium-ion batteries (LIBs), the recycling and reutilization of anode graphite is of increasing interest.</t>
  </si>
  <si>
    <t>Converting waste anode graphite into functional materials may be a sensible option.</t>
  </si>
  <si>
    <t>Herein, a series of carbonaceous catalysts (TG) were successfully prepared using spent anode graphite calcined at various temperatures and applied for activating peroxymonosulfate (PMS) to degrade atrazine (ATZ).</t>
  </si>
  <si>
    <t>The catalyst obtained at 800 Ã‚Â°C (TG-800) showed the optimum performance for ATZ removal (99.2% in 6 min).</t>
  </si>
  <si>
    <t>Various experimental conditions were explored to achieve the optimum efficiency of the system.</t>
  </si>
  <si>
    <t>In the TG-800/PMS system, free radicals (e.g., SO4 Ã‚Â·Ã¢Ë†â€™, HOÃ‚Â·), singlet oxygen (1O2), together with a direct electron transfer pathway all participated in ATZ degradation, and the ketonic (CO) group was proved as the leading catalytic site for PMS activation.</t>
  </si>
  <si>
    <t>The potential degradation routes of ATZ have also been presented.</t>
  </si>
  <si>
    <t>According to the toxicity assessment experiments, the toxicity of the intermediate products decreased.</t>
  </si>
  <si>
    <t>The reusability and universal applicability of the TG-800 were also confirmed.</t>
  </si>
  <si>
    <t>This research not only provides an efficient PMS activator for pollutant degradation, but also offers a meaningful reference for the recovery of waste anode graphite to develop environmentally functional materials.</t>
  </si>
  <si>
    <t>Deep eutectic solvents (DESs) possess excellent solubility and selectivity, making them suitable for extracting valuable metals and serving as a green alternative in the recycling process.</t>
  </si>
  <si>
    <t>This work introduces a low-viscosity DES consisting of dimethylthetin, oxalic acid, and water for the comprehensive recovery of cathode materials from LIBs.</t>
  </si>
  <si>
    <t>Leaching parameters such as ratio (1:1), leaching temperature (60 Ã‚Â°C), and reaction time (15 min) for were systematically optimized, resulting in a selective separation efficiency of 99.98 % for lithium ions.</t>
  </si>
  <si>
    <t>Furthermore, in-situ regeneration of the precursor can be achieved during the leaching process.</t>
  </si>
  <si>
    <t>Charge-discharge tests indicate that the initial charge and discharge capacities of the regenerated battery are 166.8 mAh/g and 138.4 mAh/g, respectively.</t>
  </si>
  <si>
    <t>The DES demonstrates stability and can be easily recycled by replenishing the consumed components.</t>
  </si>
  <si>
    <t>This proposed strategy facilitates the reintroduction of nonrenewable resources into the supply chain and reduces the environmental impact of heavy metals, aligning with the principles of a circular economy.</t>
  </si>
  <si>
    <t>The efficient recycling of spent anode material (SAM) from spent lithium-ion batteries (LIBs) is generally critical in terms of electronic waste recyclingas well as increasing resource shortage and environmental problems.</t>
  </si>
  <si>
    <t>This research reported a novel and green method to recycle lithium, copper foil, and graphite from SAM by water leaching treatment.</t>
  </si>
  <si>
    <t>The results indicated that 100% of graphite was exfoliated from the anode material and 92.82% leaching efficiency of lithium was obtained under the optimal conditions of 80 Ã‚Â°C, 60 g/L, 300 rpm, and 60 min, respectively.</t>
  </si>
  <si>
    <t>This finding revealed that the SAM got a full liberation characteristic due to the removal of binder, which produced an ideal leaching lithium efficiency rivaling the acidsÃ¢â‚¬â„¢ performance.</t>
  </si>
  <si>
    <t>The mechanism of the liberation of SAM and lithium leaching is presented based on the analysis of results.</t>
  </si>
  <si>
    <t>The graphite was purified and recovered after water leaching treatment.</t>
  </si>
  <si>
    <t>Besides, lithium was recovered in the form of lithium carbonate (Li2CO3), and the copper foil was recovered in a sheet.</t>
  </si>
  <si>
    <t>This study endeavors to develop an economical and environmentally feasible plan to recycle graphite, copper, and lithium from SAM.</t>
  </si>
  <si>
    <t>Supercritical CO2 (scCO2) extraction assisted by complexing copolymers is a promising process to recover valuable metals from lithium-ion batteries (LIBs).</t>
  </si>
  <si>
    <t>CO2, in addition to being non-toxic, abundant and non-flammable, allows an easy separation of metal-complexes from the extraction medium by depressurization, limiting the wastewater production.</t>
  </si>
  <si>
    <t>In this study, CO2-philic gradient copolymers bearing phosphonic diacid complexing groups (poly(vinylbenzylphosphonic diacid-co-1,1,2,2-tetrahydroperfluorodecylacrylate), p(VBPDA-co-FDA)) were synthesized for the extraction of lithium and cobalt from LiCoO2 cathode material.</t>
  </si>
  <si>
    <t>Notably, the copolymer was able to play the triple role of leaching agent, complexing agent and surfactant.</t>
  </si>
  <si>
    <t>The proof of concept for leaching, complexation and extraction was achieved, using two different extraction systems.</t>
  </si>
  <si>
    <t>A first extraction system used aqueous hydrogen peroxide as reducing agent while it was replaced by ethanol in the second extraction system.</t>
  </si>
  <si>
    <t>The scCO2 extraction conditions such as extraction time, temperature, functional copolymer concentration, and the presence of additives were optimized to improve the metals extraction from LiCoO2 cathode material, leading to an extraction efficiency of Li and Co up to ca.</t>
  </si>
  <si>
    <t>75 % at 60 Ã‚Â°C and 250 bar.</t>
  </si>
  <si>
    <t>Recycling of the major components from spent Li-ion batteries (LIBs) is considered desirable to prevent environmental pollution and recycle valuable metals.</t>
  </si>
  <si>
    <t>The present work investigates a novel process for recovering Co and Li from the cathode materials (containing LiCoO2 and Al) by a combination of ultrasonic washing, calcination, and organic acid leaching.</t>
  </si>
  <si>
    <t>Copper can also be recovered from the anode materials after they are manually separated from the cathode.</t>
  </si>
  <si>
    <t>Ascorbic acid is chosen as both leaching reagent and reducing agent to improve the Co recovery efficiency.</t>
  </si>
  <si>
    <t>Leaching efficiencies as high as 94.8% for Co and 98.5% for Li are achieved with a 1.25 mol LÃ¢Ë†â€™1 ascorbic acid solution, leaching temperature of 70 Ã‚Â°C, leaching time of 20 min, and solid-to-liquid ratio of 25gLÃ¢Ë†â€™1.</t>
  </si>
  <si>
    <t>The acid leaching reaction mechanism has been preliminarily studied based on the structure of ascorbic acid.</t>
  </si>
  <si>
    <t>This method is shown to offer an efficient way to recycle valuable materials from spent LIBs, and it can be scaled up for commercial application.</t>
  </si>
  <si>
    <t>The objective of this study was to determine leaching efficiency of Li and Co from spent lithium-ion batteries (LIBs) by using waste chlorinated polyvinyl chloride (CPVC) in hydrothermal subcritical water process.</t>
  </si>
  <si>
    <t>Waste CPVC was used as the source of HCl to speed up leaching efficiency.</t>
  </si>
  <si>
    <t>Effects of temperature, time, LiCoO2: CPVC mass ratio and liquid-solid ratio on leaching efficiencies of Li and Co were investigated.</t>
  </si>
  <si>
    <t>Solid residues were characterized by XRD and SEM-EDS elemental mapping to predict chemical compounds remained after leaching.</t>
  </si>
  <si>
    <t>Results showed that more than 98.71 % of Li and 97.69 % of Co were effectively leached from LiCoO2 powder under the following conditions: temperature of 250 Ã‚Â°C, reaction time of 60 min, and LiCoO2: CPVC mass ratio of 1:3.</t>
  </si>
  <si>
    <t>Results of this study suggest that recovery of Li and Co from spent LIBs using hydrothermal subcritical water is an efficient, environmental friendly and sustainable technology.</t>
  </si>
  <si>
    <t>The substantial increase in spent lithium-ion batteries (SLIB) has resulted in serious environmental impacts that require attention and appropriate intervention.</t>
  </si>
  <si>
    <t>In this study, we designed a DES composed of ethylene glycol (EG) and hydroxylamine hydrochloride (NH2OHÃ‚Â·HCl) with appropriate acidity, remarkable reductive property and strong coordination capability for the efficient one-step leaching of cobalt ions and lithium ions from LiCoO2 (LCO).</t>
  </si>
  <si>
    <t>Following leaching at a modest temperature of 80 Ã‚Â°C for 8 h, the solubility of LiCoO2 reaches an 83.3 mg gÃ¢Ë†â€™1 (much higher than previous works), accompanied by remarkably high leaching efficiencies of up to 99.7 % for lithium and 88.0 % for recovery of cobalt.</t>
  </si>
  <si>
    <t>Notably, this approach significantly enhances the solubility of the LiCoO2 while upholding leaching efficiency.</t>
  </si>
  <si>
    <t>Importantly, this study achieves a one-step separation of lithium and cobalt, avoiding metal co-precipitation and simplifying the separation procedure.</t>
  </si>
  <si>
    <t>Furthermore, the residual components within the system can be reclaimed and recycled.</t>
  </si>
  <si>
    <t>This work provides an efficient and sustainable route for the recovery of precious metals from lithium-ion batteries, characterized by its cost-effectiveness and straightforward processing.</t>
  </si>
  <si>
    <t>With the booming of consumer electronics (CE) and electric vehicle (EV), a large number of spent lithium-ion battery (LIBs) have been generated worldwide.</t>
  </si>
  <si>
    <t>Resource depletion and environmental concern driven from the sustainable industry of CE and EV have motivated spent LIBs should be recovered urgently.</t>
  </si>
  <si>
    <t>However, the conventional process combined with leaching, precipitating, and filtering was quite complicated to recover cobalt and lithium from spent LIBs.</t>
  </si>
  <si>
    <t>In this work, we developed a novel recovery process, only combined with oxalic acid leaching and filtering.</t>
  </si>
  <si>
    <t>When the optimal parameters for leaching process is controlled at 150min retention time, 95Ã‚Â°C heating temperature, 15gLÃ¢Ë†â€™1 solidÃ¢â‚¬â€œliquid ratio, and 400rpm rotation rate, the recovery rate of lithium and cobalt from spent LIBs can reach about 98% and 97%, respectively.</t>
  </si>
  <si>
    <t>Additionally, we also tentatively discovered the leaching mechanism of lithium cobalt oxide (LiCoO2) using oxalic acid, and the leaching order of the sampling LiCoO2 of spent LIBs.</t>
  </si>
  <si>
    <t>All the obtained results can contribute to a short-cut and high-efficiency process of spent LIBs recycling toward a sound closed-loop cycle.</t>
  </si>
  <si>
    <t>The recovery of lithium from spent lithium-ion batteries (LIBs) is an important approach to solve the global shortage of lithium resource.</t>
  </si>
  <si>
    <t>Considering the difference in stability of various metal element chlorides in Ni-Co-Mn ternary (NCM) cathode materials, lithium element was selectively and high-efficiently extracted from spent ternary NCM cathode material by ammonium chloride roasting in oxygen atmosphere followed by water leaching.</t>
  </si>
  <si>
    <t>The effects of roasting temperature, roasting time, and NH4Cl dosage on lithium leaching efficiency and selectivity were systematically investigated.</t>
  </si>
  <si>
    <t>In addition, the conversion mechanism during chloride roasting was discussed in detail in conjunction with thermodynamic analysis as well as structural and compositional characterizations.</t>
  </si>
  <si>
    <t>After roasting with NH4Cl in oxygen atmosphere at 600Ã‚Â°C, the spent NCM cathode material was thoroughly decomposed and converted into mixture of LiCl, NiO, and MnCo2O4.</t>
  </si>
  <si>
    <t>Due to the high aqueous solubility of LiCl, more than 95Ã¢â‚¬Â¯% of the lithium in the mixture was leached in Ã¢Ë†Â¼30Ã¢â‚¬Â¯minutes at room temperature, and Li2CO3 with a purity of 99.40Ã¢â‚¬Â¯% can be obtained in the subsequent recovery process.</t>
  </si>
  <si>
    <t>This simple and efficient method can be generally useful for the recovery of a wide range of spent cathode materials and provide inspiration for the lithium recovery process of spent LIBs.</t>
  </si>
  <si>
    <t>The recycling of lithium iron phosphate power batteries that have exploded in retirement is urgent, but the focus and difficulty of the recycling is the effective recovery of lithium and iron elements in the cathode active material.</t>
  </si>
  <si>
    <t>In this study, the cathode sheets and other components of the lithium-ion batteries were obtained by pretreatment, and the cathode active material and the Al foil of the collector were recovered by stirring with dilute alkali solution (optimized conditions of alkali solution concentration 0.075 mol L-1, liquidÃ¢â‚¬â€œsolid ratio 20 mL gÃ¢Ë†â€™1, and stirring time 40 min).</t>
  </si>
  <si>
    <t>The H2SO4-H2O2 system was used to leach used lithium iron phosphate cathode powder, the leaching process conditions were optimized and the leaching mechanism was revealed.</t>
  </si>
  <si>
    <t>The leaching rates of Li and Fe elements reached 98.79 % and 94.97 %, respectively, at a H2SO4 concentration of 2.5 mol L-1, a H2O2 dosage of 6 mL, a liquidÃ¢â‚¬â€œsolid ratio of 25 mL gÃ¢Ë†â€™1, a leaching temperature of 60 Ã‚Â°C and a leaching time of 60 min.</t>
  </si>
  <si>
    <t>The pH value was precisely adjusted in the chemical precipitation method to recover lithium and iron elements from cathode active material.</t>
  </si>
  <si>
    <t>The recovered products FePO4 and Li2CO3 were used as the precursors for the regeneration of LiFePO4 cathode material.</t>
  </si>
  <si>
    <t>The electrochemical performance of LiFePO4/C materials regenerated at 700 Ã‚Â°C from the raw material with a lithium to iron molar ratio of 1.03:1 was relatively good, with a first discharge specific capacity of 160.1 mAh g-1 at 0.1 C, and a charge/discharge efficiency of 96.70 % for the first cycle.</t>
  </si>
  <si>
    <t>The good electrochemical performance was still maintained at a higher rate, with a capacity retention of 99.7 % after 100 cycles at 1 C.</t>
  </si>
  <si>
    <t>The eÃ¯Â¬â‚¬ective recovery of cobalt from spent cathode materials is a critical issue and becomes a necessary assignment for the waste treatment of spent lithium-ion batteries (LIBs) in concern with waste to wealth.</t>
  </si>
  <si>
    <t>The dissolution process encompasses an organic acid leaching followed by recovery of pure Co oxalate.</t>
  </si>
  <si>
    <t>The use of lactic acid effectively improves the leaching of spent LiCoO2 materials with ascorbic acid.</t>
  </si>
  <si>
    <t>The leaching efficiencies of 99% for Li and 98% for Co were achieved under the optimal condition of 0.5 mol/L lactic acid and 0.02 mol/L ascorbic acid, solid/liquid ratio of 2 g/L, leaching time of 360 min and temperature of 90 Ã‚Â°C.</t>
  </si>
  <si>
    <t>Based on the kinetic analysis, the enhancement leaching process is mainly on the concentration of dissolution reagent.</t>
  </si>
  <si>
    <t>Compared to other organic acids used previously, lactic acid showed better dissolution behavior.</t>
  </si>
  <si>
    <t>With the rapid development of electric vehicles and the large-scale energy storage market in recent decades, recovering valuable metals from spent LIBs has become challenging.</t>
  </si>
  <si>
    <t>Here, we proposed a reliable microwave-assisted deep eutectic solvents (DES) hydrometallurgy leaching method for leaching Li and Co from LiCoO2, which achieved efficient recovery at low temperatures with a low viscosity.</t>
  </si>
  <si>
    <t>The Li and Co extraction efficiency were close to 100% under the optimal leaching conditions of the temperature of 70 Ã‚Â°C, leaching time of 10 min, the liquid-solid ratio of 5:0.1 g/g, and water content 10 wt% in choline chloride-formic acid DES.</t>
  </si>
  <si>
    <t>Furthermore, the Co could be recycled as Co3O4 by adding saturated sodium carbonate solution through the precipitation-calcination process.</t>
  </si>
  <si>
    <t>The addition of water can effectively reduce the viscosity of this DES and promote its flow properties.</t>
  </si>
  <si>
    <t>The study contains positive implications for the industrial application of eutectic solvents in the recycling of lithium-ion batteries.</t>
  </si>
  <si>
    <t>The rapid development photovoltaic industry has generated a huge amount of waste ultra-fine silicon cutting powder.</t>
  </si>
  <si>
    <t>The management and value-added recovery of silicon cutting waste is highly important for both environmental remediation and economic efficiency.</t>
  </si>
  <si>
    <t>In this work, silicon waste was used as a cost-effective raw material for the preparation of silicon/graphite anode for lithium-ion batteries.</t>
  </si>
  <si>
    <t>First, porous Si embedded with Ag particles (pSi/Ag) was produced by silver-assisted chemical etching (Ag-ACE).</t>
  </si>
  <si>
    <t>Then, pSi/Ag was loaded on a micron-sized graphite matrix (pSi/Ag/G), and organic carbon (C) produced by the pyrolysis of polyvinylpyrrolidone (PVP) acted as a link to closely connect pSi/Ag and graphite to form the pSi/Ag/C/G composite.</t>
  </si>
  <si>
    <t>The incorporated Ag particles and the porous structure improve electron transfer and mitigate the volume expansion effect of silicon.</t>
  </si>
  <si>
    <t>The novel design and structure of the anode can maintain the integrity of the electrode during cycling, and thus strongly improve cycling stability.</t>
  </si>
  <si>
    <t>The prepared pSi/Ag/C/G composite exhibited a large initial discharge capacity of 2353 mAh/g at 0.5 A/g and good initial coulombic efficiency of 83%, delivering a high capacity of 972 mAh/g at 1 A/g after 200 cycles.</t>
  </si>
  <si>
    <t>This work confirmed the possibility of the preparation of lithium battery silicon-carbon anode from silicon waste and provides a promising new avenue for value-added utilization of silicon cutting waste materials.</t>
  </si>
  <si>
    <t>With the widespread application of ternary lithium-ion batteries (TLBs) in various fields, the disposal of spent TLBs has become a globally recognized issue.</t>
  </si>
  <si>
    <t>This study proposes a novel method for reutilizing metal resources from TLBs.</t>
  </si>
  <si>
    <t>Through selective oxidation, manganese in a leaching solution of TLBs was converted into MnO2 with ÃŽÂ±, ÃŽÂ³, and ÃŽÂ´ crystal phases (referred to as T-MnO2) for catalytic oxidation of volatile organic compounds (VOCs), while efficiently separating manganese from high-value metals such as nickel, cobalt, and lithium, achieving a manganese recovery rate of 99.99%.</t>
  </si>
  <si>
    <t>Compared to similar MnO2 prepared from pure materials, T-MnO2 exhibited superior degradation performance for toluene and chlorobenzene, with T90 decreasing by around 30 Ã‚Â°C.</t>
  </si>
  <si>
    <t>The acidic synthesis environment provided by the leaching solution and the doping of trace metals altered the physicochemical properties of T-MnO2, such as increased specific surface area, elevated surface manganese valence, and improved redox performance and oxygen vacancy properties, enhancing its catalytic oxidation capacity.</t>
  </si>
  <si>
    <t>Furthermore, the degradation pathway of toluene on T-ÃŽÂ³-MnO2 was inferred using thermal desorption-gas chromatography/mass spectrometry (TD-GC/MS) and in-situ DRIFTs.</t>
  </si>
  <si>
    <t>This study provides a novel approach for recycling spent TLBs and treating VOCs catalytically.</t>
  </si>
  <si>
    <t>Lithium recovery from spent lithium-ion batteries (LIBs) is continuously playing a critical role in the sustainability of Li resources.</t>
  </si>
  <si>
    <t>However, due to the harsh and tedious processes of Li conversion, conventional Li recovery technologies are plagued by excessive carbon emissions from the use of high temperature and the large amount of additional chemical agents.</t>
  </si>
  <si>
    <t>Herein, we proposed a novel Na2S2O8-tuned roasting strategy for Li recovery with &gt; 95 % Li recovery rate at 300 Ã‚Â°C.</t>
  </si>
  <si>
    <t>The total carbon emission is only 0.44 times of the traditional high-temperature roasting.</t>
  </si>
  <si>
    <t>The low carbon emission is attributed to the high reactivity of Na2S2O8, which lowers the Li conversion barriers.</t>
  </si>
  <si>
    <t>We further constructed cost models to evaluate the carbon emissions and energy consumption.</t>
  </si>
  <si>
    <t>The success of the low-temperature roasting process guides the reduction of carbon emissions during Li extraction and provides the potential for large-scale application of efficient green recovery.</t>
  </si>
  <si>
    <t>With the concepts of carbon peaking and carbon neutrality taking hold, the demand for recycling of spent lithium-ion batteries (LIBs) is increasing rapidly.</t>
  </si>
  <si>
    <t>However, current recycling methods are mostly faced with the dilemma of high cost and low efficiency and unable to meet the demand for energy conservation and consumption reduction.</t>
  </si>
  <si>
    <t>Here, inspired by the formation of acid mine drainage (AMD), we propose a Fe(III)-driven recovery approach, in which the leaching of valuable metals is enhanced by the addition of solid reagents Fe2(SO4)3 and pyrite (FeS2) to create an acidic reducing atmosphere.</t>
  </si>
  <si>
    <t>Under optimal conditions, the leaching efficiency of Ni/Co/Mn/Li reached 99.9%.</t>
  </si>
  <si>
    <t>In addition, NH3Ã‚Â·H2O-NaOH was employed to adjust the pH of the leachate for stepwise precipitation of Fe and Ni/Co/Mn.</t>
  </si>
  <si>
    <t>Li was finally collected as Li2CO3 and Fe(III) could be recycled.</t>
  </si>
  <si>
    <t>We have also made attempts on Ni/Co/Mn co-precipitation and Li2CO3 resynthesis of regenerated LiNi x Co y Mn z O 2 (NCM).</t>
  </si>
  <si>
    <t>It is predicted that this process can provide a green, efficient and economical closed-loop approach for cathode recovery of LIBs, with far-reaching implications for the entire battery recycling industry.</t>
  </si>
  <si>
    <t>The cathode material is the focus of end-of-life lithium-ion battery recycling due to its high value.</t>
  </si>
  <si>
    <t>Cathode-to-cathode direct recycling avoids the need to change the cathode material to other metal forms, which could have significant economic and environmental advantages.</t>
  </si>
  <si>
    <t>A process that separates the cathode layer from current collector and recovers the active cathode materials is highly desirable as this facilitates the following regeneration step.</t>
  </si>
  <si>
    <t>In the present work, eutectic mixtures of lithium compounds are studies as an efficient and environmentally friendly approach for the separation and recovery of active cathode materials.</t>
  </si>
  <si>
    <t>Three commonly used inorganic lithium compounds i.e.</t>
  </si>
  <si>
    <t>LiCl, LiNO3, and LiOH, and their binary eutectic systems are investigated.</t>
  </si>
  <si>
    <t>It is found that LiOH-LiNO3 eutectic system has the highest peel-off efficiency.</t>
  </si>
  <si>
    <t>At temperature of 260 Ã‚Â°C with 30 min holding time and salts/cathode electrode mass ratio of 10:1, up to 98.3% of cathode active materials can be recovered.</t>
  </si>
  <si>
    <t>The recovered cathode materials show minimal change and destruction on chemical composition, crystal structure, and morphology.</t>
  </si>
  <si>
    <t>Results suggest that LiOH-LiNO3 eutectic system can facilitate the decomposition of polyvinylidene fluoride binder and capture the HF released.</t>
  </si>
  <si>
    <t>The process based on eutectic systems of lithium compounds provides an alternative binder removal approach to organic solvents, and offers re-lithiation benefit without introducing impurities.</t>
  </si>
  <si>
    <t>It has the potential to promote direct recycling and sustainable recycling of spent lithium-ion batteries.</t>
  </si>
  <si>
    <t>The effective recovery of valuables from anodes coming from spent lithium-ion batteries (LIBs) is of great importance to ensure resource supply and reduce the environmental burden for recycling.</t>
  </si>
  <si>
    <t>In this work, a simple and low energy consumption roasting method was proposed by employing low-temperature eutectic NaOH-KOH as reaction medium, in order to simultaneously separate graphite from Cu foils, extract lithium from it and set it up for reuse as environmental catalyst through one-step water washing process.</t>
  </si>
  <si>
    <t>Our results show that polyvinylidene difluoride (PVDF) was effectively deactivated due to dehydrofluorination/carbonization at a relatively low temperature and short time (150 Ã‚Â°C, 20 min) when a mass ratio of 1:1 for eutectic NaOH-KOH to spent LIBs anodes was used, yielding 97.3 % of graphite detached.</t>
  </si>
  <si>
    <t>Moreover, a remarkable lithium extraction efficiency of 93.2 % was simultaneously obtained.</t>
  </si>
  <si>
    <t>Afterwards, the reusability of the recycled graphite was tested by employing it as a catalyst for the treatment of a contaminant organic dye (Rhodamine B) in the presence of NaClO.</t>
  </si>
  <si>
    <t>Our results show that a superior NaClO activation was obtained with the addition of recycled graphite, being this fact closely associated to the abundant active sites formed during the long-term charging/discharging cycles in the original battery.</t>
  </si>
  <si>
    <t>The alkaline-mediated roasting process presented in this work presents an energy-saving scheme to efficiently recover useful components from spent anodes, whereas the reusability example highlighted a useful option for repurposing the severely damaged graphite as an environmental catalyst rather than disposing it in landfills, turning waste into a valuable material.</t>
  </si>
  <si>
    <t>The growing demand for energy storage devices due to the skyrocketing production/consumption of portable electrical and electronic equipment as well as electric vehicles has promoted battery technologies, resulting in the piling of a large number of waste lithium-ion batteries (LIBs).</t>
  </si>
  <si>
    <t>Organic binders wrapped on electrode particles are usually the main reason that causes the difficulty of liberation and extraction of electrode materials.</t>
  </si>
  <si>
    <t>Pyrolysis or incineration is the general approach to separate the organic binder, leading to fluorinated exhaust gas emissions.</t>
  </si>
  <si>
    <t>In this study, the supercritical carbon dioxide (SC CO2) combined with a cosolvent dimethyl sulfoxide was innovatively adapted to enable the extraction of organic binders from spent LIBs to facilitate the liberation of the cathode material from aluminum foil.</t>
  </si>
  <si>
    <t>Pure polyvinylidene fluoride was preferentially used to study the SC CO2 dissolution mechanism.</t>
  </si>
  <si>
    <t>The results indicate that 98.5 wt% polyvinylidene fluoride (PVDF) dissolves in SC CO2 dimethyl sulfoxide system under the optimum conditions; 70Ã‚Â°C process temperature, 80 bar pressure, and 13 min duration.</t>
  </si>
  <si>
    <t>After removing PVDF, the recovered sample was characterized by Fourier Transform Infrared Spectrometer (FTIR) and thermogravimetric analyzer (TGA) to observe its possible re-utilization.</t>
  </si>
  <si>
    <t>It is clear that the surficial chemical groups and content remained the same after treatment.</t>
  </si>
  <si>
    <t>SC CO2 processing effectively liberates the active cathode material from the aluminum substrate due to removal of the binder.</t>
  </si>
  <si>
    <t>The suggested innovative approach is promising as an alternative pretreatment method due to its high efficiency, relatively low energy consumption, and environmentally friendly features.</t>
  </si>
  <si>
    <t>The necessity of a feasible process for the recycling of lithium-ion batteries is nowadays evident due to the significant demand for raw materials for battery production, but also due to legislative requirements to achieve certain recycling efficiency with sufficient quality of the products.</t>
  </si>
  <si>
    <t>Special conditions to achieve high lithium recovery and its use in new batteries represent a challenge for a commercial hydrometallurgical approach.</t>
  </si>
  <si>
    <t>In this work, an early selective recovery of lithium using oxalic acid as a leaching agent is investigated.</t>
  </si>
  <si>
    <t>The different solubility of transition metals oxalates in comparison to lithium oxalate was the main driving force to achieve selective separation in the leaching step.</t>
  </si>
  <si>
    <t>Nickel, cobalt, and manganese oxalates are insoluble and remained in the solid residue, while lithium oxalate was dissolved in the solution.</t>
  </si>
  <si>
    <t>Using a design of experiments to optimize the operation, optimal parameters were identified as 60 Ã‚Â°C, 60 min, 0.6 M oxalic acid, resulting in 98.8% leaching yield for lithium, while less than 0.5 % of cobalt and nickel, and 1.5% of manganese were leached.</t>
  </si>
  <si>
    <t>This can significantly improve the lithium recovery in the current recycling processes.</t>
  </si>
  <si>
    <t>Moreover, aluminum was completely dissolved, which is a phenomenon not reported previously.</t>
  </si>
  <si>
    <t>It would constitute an advantage to the subsequent recycling operations.</t>
  </si>
  <si>
    <t>A novel mechanochemically assisted persulfate activation method was proposed in this study to enhance the leaching of valuable metals from lithium-ion batteries by combining ball-milling, advanced oxidation processes and sucrose reduction.</t>
  </si>
  <si>
    <t>By optimizing leaching parameters including temperature, pH, milling time and solid-to-liquid ratio, high leaching efficiencies of 97.1%, 94.0%, 87.6% and 93.8% can be achieved for Li, Ni, Co and Mn respectively.</t>
  </si>
  <si>
    <t>In the mechanochemical process, the breakage of covalent bonds in cathode material is facilitated by free radicals generated from zero valent iron activated ammonia persulfate as well as mechanochemical activation.</t>
  </si>
  <si>
    <t>To further explore the role of free radicals, the mechanism of ammonia persulfate activation by zero valent iron was elucidated, and SO4 Ã¢â‚¬Â¢- was identified as the dominant reactive oxygen species in the mechanochemical process.</t>
  </si>
  <si>
    <t>Meanwhile, the synergistic effect of mechanochemically driven crystal dissolution and sulfate radical facilitated bond cleavage was revealed by ab initio molecular dynamics simulation.</t>
  </si>
  <si>
    <t>Moreover, the released metal was reduced by sucrose to a lower valent state of high solubility to promote transfer to the aqueous phase during the subsequent leaching process with dilute sulfuric acid.</t>
  </si>
  <si>
    <t>In this work, the insight on the mechanism of mechanochemical processes strengthened by free radicals may provide an inspiration for the recovery of valuable metals from LIBs.</t>
  </si>
  <si>
    <t>This research article studies selective flocculation as a means for improving flotation of lithium-ion battery active materials using mixtures of pure LiCoO2 (LCO) and graphite.</t>
  </si>
  <si>
    <t>Scanning electron microscopy (SEM) combined with image analysis via density-based spatial clustering of applications with noise (DBSCAN) is presented as a novel method to quantitatively determine the degree of selectivity in a process that applies selective flocculation as a conditioning stage for froth flotation.</t>
  </si>
  <si>
    <t>SEM was shown to provide visual proof of flocculated particles, even in dried froth samples.</t>
  </si>
  <si>
    <t>Under optimal flocculant concentration of 10 g/t only a few flocs were detected in the froth concentrate, suggesting that heteroflocculation of LCO and graphite was minimized under said conditions.</t>
  </si>
  <si>
    <t>Using a flocculant concentration in excess (50 g/t) resulted in multiple flocculated LCO particles within the froth, indicating loss of flocculation selectivity.</t>
  </si>
  <si>
    <t>These results were corroborated by batch flotation experiments, which showed that treating the pulp with 10 g/t flocculant concentration yielded a graphite froth product at a grade of 98.2 %, compared to 98.1 % recovered from a non-flocculated pulp.</t>
  </si>
  <si>
    <t>An excess flocculant concentration led to a drastic reduction in graphite grade.</t>
  </si>
  <si>
    <t>Similar graphite recoveries were observed in all flotation experiments, indicating that the reduced graphite grade with excess flocculant was a result of hydrophobic heteroflocs carrying entrapped LCO to the froth.</t>
  </si>
  <si>
    <t>Proper pH control throughout the experiment prevented a negative influence of flocculation on the kinetics of graphite recovery, which had been reported in earlier research.</t>
  </si>
  <si>
    <t>The results suggest that selective flocculation is a potential method for improving the separation efficiency of graphite from Li-ion battery waste, and that SEM/DBSCAN can be applied for characterization of selectivity in combined flocculation-flotation processes.</t>
  </si>
  <si>
    <t>The valuable metals in the cathode of spent lithium-ion batteries (LIBs) have been recovered by a more simple and efficient process.</t>
  </si>
  <si>
    <t>The cathode was leached directly by citric acid without pretreatment such as immersed in N-methyl-pyrrolidone (NMP) or calcined.</t>
  </si>
  <si>
    <t>The leaching conditions of the concentration of citric acid, H2O2 dosage, reaction temperature, reaction time and solid-to-liquid ratio on the leaching efficiency have been discussed.</t>
  </si>
  <si>
    <t>Results show that under the condition of 1.0Ã¢â‚¬Â¯M citric acid, 8% (Vhydrogen peroxide/Vcitric acid) hydrogen peroxide, reaction temperature of 70Ã¢â‚¬Â¯Ã‚Â°C, leaching time of 70Ã¢â‚¬Â¯min and solid-to-liquid ratio of 40Ã¢â‚¬Â¯g/L, the leaching rate reached 99%.</t>
  </si>
  <si>
    <t>The leaching solution could be used to prepare new cathode materials of LIBs, and the detached aluminum foil and residue were recycled.</t>
  </si>
  <si>
    <t>The leaching solution has been dried and detected, and the result shows that the product is the mixture of citrate and citric acid.</t>
  </si>
  <si>
    <t>The chelating of the cobalt and lithium ions with the citrate plays an important role in improving the leaching efficiency.</t>
  </si>
  <si>
    <t>The escalating disposal of lithium-ion batteries (LIBs) poses significant environmental challenges but also offers substantial opportunities for resource recovery.</t>
  </si>
  <si>
    <t>In this work, we introduce a recycling strategy using a green, cost-effective ternary deep eutectic solvent (DES) composed of guanidine hydrochloride, ethylene glycol, and maleic acid.</t>
  </si>
  <si>
    <t>The DES can achieve &gt;99.5 % leach efficiency of lithium (Li) and cobalt (Co) at 100 Ã‚Â°C, 9h, and L/S=50.</t>
  </si>
  <si>
    <t>The kinetic study found that the chemical reaction rate at the interface was the key to controlling the leaching process.</t>
  </si>
  <si>
    <t>The study of leaching mechanisms found that the acidity and coordination ability of DES were the main driving forces of leaching.</t>
  </si>
  <si>
    <t>Co loaded in the DES phase can almost precipitate out by using oxalic acid, achieving the separation of Li and Co. After reusing three times, the maximum load of Li in the DES phase reached 4.1 mg/g.</t>
  </si>
  <si>
    <t>These outstanding performances, along with the avoidance of the use of hazardous chemicals and the reduction of high costs, confirmed that the DES possesses a promising prospect for sustainable, large-scale application in efficiently leaching valuable metals from LiCoO2.</t>
  </si>
  <si>
    <t>Deep eutectic solvents (DESs) have been proposed as green alternatives for recycling lithium-ion battery (LIB) cathode materials.</t>
  </si>
  <si>
    <t>In the present work, a sustainable DES based on choline chloride and L-(+)-tartaric acid has been systematically investigated for leaching of a LIB cathode material (LiCo1/3Ni1/3Mn1/3O2) for the first time.</t>
  </si>
  <si>
    <t>Moreover, in a novel approach, antisolvent crystallization has been applied to recover metals from the DES leachate.</t>
  </si>
  <si>
    <t>The L-(+)-tartaric acid-based DES shows a good leaching capacity and a high leaching rate at 70 Ã‚Â°C.</t>
  </si>
  <si>
    <t>Furthermore, antisolvent crystallization is shown to enable a high metal recovery efficiency of cobalt, nickel and manganese (&gt;98.5%).</t>
  </si>
  <si>
    <t>The precipitate from antisolvent crystallization can be used as a precursor for the synthesis of new cathode material, while the remaining DES and antisolvent can be recovered for reuse in the process.</t>
  </si>
  <si>
    <t>This work presents a green, effective and closed-loop metal recovery strategy for recycling LIB cathode materials using a sustainable DES.</t>
  </si>
  <si>
    <t>Herein, the preferential leaching of Li and Ni from spent lithium-ion batteries was put forward for the first time.</t>
  </si>
  <si>
    <t>Firstly, the stable structure of cathode material was destroyed by reduction roasting, and then Li and Ni in roasted product were leached in sodium persulfate solution.</t>
  </si>
  <si>
    <t>Through adjusting the redox potential and pH of the solution, Li and Ni could exist in the solution in the form of Li+ and Ni2+, while Co and Mn remained in the residue mainly in the form of Co3O4 and MnO2.</t>
  </si>
  <si>
    <t>The leaching efficiencies of Li and Ni were 95.07% and 96.02% under the optimized conditions, respectively.</t>
  </si>
  <si>
    <t>Kinetic analysis showed that the leaching process was controlled by surface chemical reaction.</t>
  </si>
  <si>
    <t>In addition, XPS, XRD, thermodynamic analysis, and SEM-EDS were used to explore the mechanism.</t>
  </si>
  <si>
    <t>This method could effectively simplify the recovery and separation process, providing a new thought for the utilization of spent lithium-ion batteries.</t>
  </si>
  <si>
    <t>More attentions have been paid to the increasing expired spent lithium ion batteries due to the contained precious metals, especially Li and Co.</t>
  </si>
  <si>
    <t>However, the recycling systems at present have their limitations, such as unsatisfied recovery rate for pyrometallurgical process.</t>
  </si>
  <si>
    <t>In this study, a facile and efficient recovery method is proposed to simultaneously achieve the selective separation of metals and material regeneration.</t>
  </si>
  <si>
    <t>Based on the thermodynamic equilibrium diagrams and practical experiments, the product of recovery process, as expected, consists of soluble lithium salt and insoluble cobalt sulfide.</t>
  </si>
  <si>
    <t>Almost all of Co is recycled and transformed into regenerated material, while 89.76% Li is recycled separately.</t>
  </si>
  <si>
    <t>Moreover, the regenerated material exhibits excellent sodium storage performance (500 mAh/g at the current density of 2 A/g in 500 cycles), which is on a par with the similar reported materials synthesized by pure reagents.</t>
  </si>
  <si>
    <t>This study may provide a different perspective with potential values for the future large-scale recycling of spent lithium ion batteries.</t>
  </si>
  <si>
    <t>Improper treatment of spent lithium ion batteries will cause great damages to environment.</t>
  </si>
  <si>
    <t>Vacuum reduction was advised as a green recovery technology of nickel and cobalt from spent lithium ion batteries.</t>
  </si>
  <si>
    <t>However, the separation of magnetic particles from the vacuum-reduced products of spent lithium-ion batteries has not been studied.</t>
  </si>
  <si>
    <t>After reduction, the particle size was so small that the formation of agglomerates would affect the separation efficiency which was a common problem in fine magnetic particle sorting.</t>
  </si>
  <si>
    <t>In this paper, a fluid-magnetic separation method was developed for micro-separation of cobalt from the vacuum reduction product of electrode materials of spent lithium ion batteries.</t>
  </si>
  <si>
    <t>This method had a high level of clean production and sustainable development at the same time as high separation rate.</t>
  </si>
  <si>
    <t>An energy model was established to analyze the mechanism of breaking agglomerates, and the experimental parameters affecting recovery efficiency were studied according to the energy model.</t>
  </si>
  <si>
    <t>In simulation experiments, under the optimal parameter conditions of 35 Ã‚Â°C, solid-liquid ratio of 500 mL/g and collection mat material of plastic, the recovery rate and purity of cobalt micro-particles were both above 99%.</t>
  </si>
  <si>
    <t>After applying the vacuum reduction product to fluid-magnetic separation, the recovery rate of magnetic fine particles was 98.26%, which fully verified the effectiveness.</t>
  </si>
  <si>
    <t>Further, it provides a new idea for separating micro magnetic particles from micro-sized mixed particles and promoted the process of recycling spent lithium ion batteries.</t>
  </si>
  <si>
    <t>In simulation experiments, under the optimal parameter conditions of 35 Ã‚Â°C, solid-liquid ratio of 500 mL/g and collection mat material of plastic, the recovery rate and purity of cobalt micro-particles were both above 99%. After applying the vacuum reduction product to fluid-magnetic separation, the recovery rate of magnetic fine particles was 98.26%, which fully verified the effectiveness.</t>
  </si>
  <si>
    <t>Rare earth elements (REEs)-based (NdFeB) magnets and lithiumÃ¢Ë†â€™ion batteries (LIBs) are critical for a lowÃ¢Ë†â€™carbon economy.</t>
  </si>
  <si>
    <t>Their production depends on critical elements like REEs, Li, Co and Ni.</t>
  </si>
  <si>
    <t>Recycling of these products have been explored separately as a potential solution.</t>
  </si>
  <si>
    <t>Conventional methods for recycling NdFeB magnets and LIBs face challenges like high energy consumption, lengthy processing, excessive reagent usage, and waste generation.</t>
  </si>
  <si>
    <t>In this study, a novel synergetic recycling methodology is proposed to minimize these challenges.</t>
  </si>
  <si>
    <t>The idea is based on using waste ferrous sulfate solution generated during magnet leaching as a reducing and leaching reagent for battery recycling thereby eliminating the need for additional reagents for oxidation of iron in NdFeB and reduction of cathode material in LIBs.</t>
  </si>
  <si>
    <t>The magnet is leached in diluted H2SO4 at 70 Ã‚Â°C followed by double sulfate precipitation for REEs with Na2SO4.</t>
  </si>
  <si>
    <t>The REE-depleted but acidic ferrous solution is then used for reductive leaching of cathode material at 90 Ã‚Â°C.</t>
  </si>
  <si>
    <t>The overall recovery rates of REEs, Li, Co, Ni, and Mn in this process are &gt;95%.</t>
  </si>
  <si>
    <t>The iron from magnet material is recovered as crystalline and easily-filterable iron compound that can be converted to goethite and used as a byproduct.</t>
  </si>
  <si>
    <t>This synergetic approach not only reduces reagent consumption and waste generation aligning with the principles of circular economy but also offers improved efficiency, resource conservation, and environmental sustainability.</t>
  </si>
  <si>
    <t>The most common methods for recycling Lithium-Ion Batteries use strong mineral acids and hydrogen peroxide.</t>
  </si>
  <si>
    <t>Alternative acids and reducing agents are currently being studied to reduce the environmental impact of these batteries recycling processes.</t>
  </si>
  <si>
    <t>This research provides a practical pathway for recycling batteries using citric acid as a sustainable lixiviant.</t>
  </si>
  <si>
    <t>The combination of citric acid and copper as extractant and reductant agents, respectively, to selectively recover lithium and cobalt from LiCoO2 has been studied.</t>
  </si>
  <si>
    <t>Leaching with 2 M citric acid and 70 Ã‚Â°C in the presence of copper resulted in a recovery of nearly 100 % Li and around 81 % Co, contained in the liquid phase and the solid precipitate formed during the experiments.</t>
  </si>
  <si>
    <t>Cobalt solubility experiments and solid characterization were performed to understand further the formation of cobalt-citrate solid species detected.</t>
  </si>
  <si>
    <t>Experimental and theoretical results suggest that the precipitate could be identified as CoHCitrate, associated with the selective recovery of cobalt from LiCoO2.</t>
  </si>
  <si>
    <t>Results obtained in this work indicate that citric acid could be used not only as an extractant agent but also as a precursor to precipitate metals from LIBs, improving the efficiency and selectivity of recycling processes.</t>
  </si>
  <si>
    <t>NiÃ¢â‚¬â€œMH spent batteries are heterogeneous and complex materials, so any kind of metallurgical recovery process needs a mechanical pre-treatment at least to separate irony materials and recyclable plastic materials (like ABS) respectively, in order to get additional profit from this saleable scrap, as well as minimize waste arising from the braking separation process.</t>
  </si>
  <si>
    <t>Pyrometallurgical processing is not suitable to treat NiÃ¢â‚¬â€œMH batteries mainly because of Rare Earths losses in the slag.</t>
  </si>
  <si>
    <t>On the other hand, the hydrometallurgical method, that offers better opportunities in terms of recovery yield and higher purity of Ni, Co, and RE, requires several process steps as shown in technical literature.</t>
  </si>
  <si>
    <t>The main problems during leach liquor purification are the removal of elements such as Mn, Zn, Cd, dissolved during the leaching step, and the separation of Ni from Co.</t>
  </si>
  <si>
    <t>In the present work, the latter problem is overcome by co-deposition of a Ni-35ÃƒÂ·40%w Co alloy of good quality.</t>
  </si>
  <si>
    <t>The experiments carried out in a laboratory scale pilot-plant show that a current efficiency higher than 91% can be reached in long duration electrowinning tests performed at 50 Ã‚Â°C and 4.3 catholyte pH.</t>
  </si>
  <si>
    <t>Conventional hydrometallurgy recycling process for treating wasted lithium-ion batteries (LIBs) typically results in the consumption of large amounts of corrosive leachates.</t>
  </si>
  <si>
    <t>Recent research on reusable leachate is expected to significantly improve the economic and environmental benefits, but is usually limited to specific and unique chemical reactions which could only apply to one type of metal elements.</t>
  </si>
  <si>
    <t>Herein, we report the co-extraction of multiple metal elements can be extracted without adding precipitates by mixed crystal co-precipitation, which enables the reusability of the leachate.</t>
  </si>
  <si>
    <t>We show that an oxalic acid (OA): choline chloride (ChCl): ethylene glycol (EG) type DES leachate system can leach transition metals from wasted LiNixCoyMn1-x-yO2 (NCM) cathode materials with satisfactory efficiency (The time required for complete leaching at 120Ã‚Â°C is 1.5 h).</t>
  </si>
  <si>
    <t>The transition metals were then efficiently extracted (with a recovery efficiency of over 96% for all elements) by directly adding water without precipitants.</t>
  </si>
  <si>
    <t>Noteworthy, the leachate can be efficiently recovered by directly evaporating the added water.</t>
  </si>
  <si>
    <t>The successful realization of reusability of leachate for the synergistic extraction of multiple elements relies on the regulation of the mixed crystal co-precipitation coefficient, which is realized by rationally design the reaction condition (composition of leachate, temperature and time) and induces the extraction of originally soluble manganese element.</t>
  </si>
  <si>
    <t>Our strategy is expected to be generally applicable and highly competent for industrial applications.</t>
  </si>
  <si>
    <t>The overall aim of this study is to separate and recover zinc and cadmium from spent batteries.</t>
  </si>
  <si>
    <t>For this purpose Cyphos IL 102 diluted in toluene was employed for the extraction and recovery of Zn and Cd from Zn-C and Ni-Cd batteries leach liquor.</t>
  </si>
  <si>
    <t>The influence of extractant concentration for the leach liquors of Zn-C (0.01Ã¢â‚¬â€œ0.05mol/L) and Ni-Cd (0.04Ã¢â‚¬â€œ0.20mol/L) batteries has been investigated.</t>
  </si>
  <si>
    <t>Composition of the leach liquor obtained from Zn-C/Ni-Cd spent batteries is Zn - 2.18g/L, Mn - 4.59g/L, Fe - 4.0Ãƒâ€”10Ã¢Ë†â€™3 g/L, Ni - 0.2Ãƒâ€”10Ã¢Ë†â€™3 g/L/Cd - 4.28g/L, Ni - 0.896Ãƒâ€”10Ã¢Ë†â€™1 g/L, Fe - 0.148g/L, Co - 3.77Ãƒâ€”10Ã¢Ë†â€™3 g/L, respectively.</t>
  </si>
  <si>
    <t>Two stage counter current extraction at A/O 1:1 and 3:2 with 0.04mol/L and 0.2mol/L Cyphos IL 102 for Zn and Cd, respectively provide more than 99.0% extraction of both the metal ions with almost negligible extraction of associated metal ions.</t>
  </si>
  <si>
    <t>A stripping efficiency of around 99.0% for Zn and Cd was obtained at O/A 1:1 using 1.0mol/L HNO3 in two and three counter current stages, respectively.</t>
  </si>
  <si>
    <t>ZnO and CdO were also synthesized using the loaded organic phase and characterized using XRD, FE-SEM and EDX techniques.</t>
  </si>
  <si>
    <t>XRD peaks of ZnO and CdO correspond to zincite and monteponite, respectively.</t>
  </si>
  <si>
    <t>The average particle size was Ã¢Ë†Â¼27.0nm and Ã¢Ë†Â¼37.0nm for ZnO and CdO, respectively.</t>
  </si>
  <si>
    <t>The EDX analysis of ZnO and CdO shows almost 1:1 atomic percentage.</t>
  </si>
  <si>
    <t>Cobalt sulfate was recovered from crushed and screened prismatic type spent lithium ion batteries (LIBs) containing 5Ã¢â‚¬â€œ20% Co, 5Ã¢â‚¬â€œ7% Li, 5Ã¢â‚¬â€œ10% Ni, 15% organic chemicals, and 7% plastics together with Cu, Al, Fe, and Mn.</t>
  </si>
  <si>
    <t>Cobalt was reductively leached from the Ã¢Ë†â€™16 mesh fraction in 1h by stirring with 2M H2SO4 and 6vol.% H2O2, at 60Ã‚Â°C and 300rpm using a solid/liquid ratio of 100g/L to give a cobalt concentration of 28g/L, corresponding to a leaching efficiency of &gt;99%.</t>
  </si>
  <si>
    <t>Metal ion impurities such as copper, iron, and aluminium were precipitated as hydroxides from solution by adjusting pH to 6.5.</t>
  </si>
  <si>
    <t>Cobalt was then selectively extracted from the purified aqueous phase by equilibrating with 50% saponified 0.4M Cyanex 272 at an equilibrium pH Ã¢Ë†Â¼6.</t>
  </si>
  <si>
    <t>The McCabeÃ¢â‚¬â€œThiele plot predicted 99.9% cobalt extraction in a 2 stage counter-current operation with A/O ratio of 1/2.</t>
  </si>
  <si>
    <t>Separation factors for the extraction of Co/Li and Co/Ni at pH 6 were close to 750.</t>
  </si>
  <si>
    <t>The stripping of the loaded organic phase with 2M H2SO4 produced a solution of 96g/L Co from which pure pigment grade cobalt sulfate could be recovered by evaporation/recrystallisation.</t>
  </si>
  <si>
    <t>Overall, 92% cobalt could be recovered from the spent lithium ion batteries.</t>
  </si>
  <si>
    <t>The operating temperature determines the energy consumption and lithium extraction rate of a pyrometallurgical process.</t>
  </si>
  <si>
    <t>This paper aims to employ a molten ammonium sulfate ((NH4)2SO4) assisted roasting approach to recovering and regenerating LiCoO2 from spent lithium-ion batteries (LIBs) at 400 Ã‚Â°C.</t>
  </si>
  <si>
    <t>First, cathode materials from the spent LIBs are converted to CoSO4 and Li2SO4 via a sulfation roasting approach.</t>
  </si>
  <si>
    <t>Both recovery rates of Li and Co reach over 98% at 400 Ã‚Â°C for 2h and at an (NH4)2SO4/(cathode materials) mass ratio of 4:1 in Ar atmosphere.</t>
  </si>
  <si>
    <t>Then, the obtained Co(OH)2 and Li2CO3 are used to regenerate LiCoO2 that delivers a specific capacity of over 154 mAh gÃ¢Ë†â€™1 at 1C with capacity retention of 94% after 100 cycles.</t>
  </si>
  <si>
    <t>Overall, the molten (NH4)2SO4 assisted roasting approach reduces the operating temperature to 400 Ã‚Â°C while maintaining a high extraction rate of over 98% for both Li and Co, promising an energy-efficient approach to recovering various cathode materials from spent LIBs.</t>
  </si>
  <si>
    <t>A novel process was conducted with experiments which separated and recovered metal values such as Co, Mn, Ni and Li from the cathode active materials of the lithium-ion secondary batteries.</t>
  </si>
  <si>
    <t>A leaching efficiency of more than 99% of Co, Mn, Ni and Li could be achieved with a 4 M hydrochloric acid solution, 80 Ã‚Â°C leaching temperature, 1 hour leaching time and 0.02 gmlÃ¢Ë†â€™1 solid-to-liquid ratio.</t>
  </si>
  <si>
    <t>For the recovery process of the mixture, firstly the Mn in the leaching liquor was selectively reacted and nearly completed with a KMnO4 reagent, the Mn was recovered as MnO2 and manganese hydroxide.</t>
  </si>
  <si>
    <t>Secondly, the Ni in the leaching liquor was selectively extracted and nearly completed with dimethylglyoxime.</t>
  </si>
  <si>
    <t>Thirdly, the aqueous solution in addition to the 1 M sodium hydroxide solution to reach pH=11 allowed the selective precipitation of the cobalt hydroxide.</t>
  </si>
  <si>
    <t>The remaining Li in the aqueous solution was readily recovered as Li2CO3 precipitated by the addition of a saturated Na2CO3 solution.</t>
  </si>
  <si>
    <t>The purity of the recovery powder of lithium, manganese, cobalt and nickel was 96.97, 98.23, 96.94 and 97.43 wt.%, respectively.</t>
  </si>
  <si>
    <t>A sustainable closed-loop method for recovering waste lithium iron phosphate batteries is developed in this paper.</t>
  </si>
  <si>
    <t>Li+ was selectively leached from cathode materials in a system of NaHSO4 and H2O2.</t>
  </si>
  <si>
    <t>Under the optimal conditions of leaching temperature of 65 Ã‚Â°C, 1.1 times molar quantity NaHSO4, 2 vol% H2O2, solid-liquid ratio of 100 g/L and leaching time of 15 min, the leaching efficiency of Li can reach 99.84%, while Fe is only 0.048%.</t>
  </si>
  <si>
    <t>Meanwhile, XRD, FTIR, XPS and TEM analysis were carried out to explore the conversion mechanism in the oxidation leaching process of the original raw and leaching products.</t>
  </si>
  <si>
    <t>Li+ in the filtrate was precipitated with Na2CO3 and converted into Li2CO3.</t>
  </si>
  <si>
    <t>The precipitated salty wastewater can be converted into leaching agent for recycling by adding a certain amount of sulfuric acid.</t>
  </si>
  <si>
    <t>The recycled products are used to synthesize LiFePO4 materials, and regenerated LiFePO4 materials show good electrochemical properties.</t>
  </si>
  <si>
    <t>The discharge capacity displays 141.3 mAhgÃ¢Ë†â€™1 at 1C, with the capacity retention rate of 99.4% after 200 cycles.</t>
  </si>
  <si>
    <t>This study provides a sustainable closed-loop process for recycling and reuse of waste LiFePO4 batteries, which promotes resource conservation and environmental protection.</t>
  </si>
  <si>
    <t>For recovery of Li, Co, Ni and Mn from the spent lithium-ion batteries, a novel leaching process involving amidosulfonic acid as leaching agent and d-glucose as reducing agent was developed.</t>
  </si>
  <si>
    <t>The effects of parameters including temperature, amidosulfonic acid concentration, solid-to-liquid ratio (S/L ratio), mass ratio of d-glucose to cathode materials (d-glucose dosage) and leaching time on the leaching efficiencies of Co, Li, Mn and Ni were investigated.</t>
  </si>
  <si>
    <t>The leaching efficiencies reached 96.7% for Co, 98.4% for Li, 97.6% for Mn, and 98.3% for Ni under the most suitable conditions (90Ã¢â‚¬Â¯Ã‚Â°C, amidosulfonic acid of 1.5Ã¢â‚¬Â¯molÃ¢â‚¬Â¯LÃ¢Ë†â€™ 1, S/L ratio of 50Ã¢â‚¬Â¯gÃ¢â‚¬Â¯LÃ¢Ë†â€™ 1, d-glucose dosage of 0.75, and 90Ã¢â‚¬Â¯min).</t>
  </si>
  <si>
    <t>During the leaching process, with the dissolution of metals, the spherical particles of cathode materials firstly decomposed into small primary granules.</t>
  </si>
  <si>
    <t>Then valuable metals were further dissolved into leachate from these primary granules under the synergistic effect of H+ and d-glucose.</t>
  </si>
  <si>
    <t>Co-precipitation with oxalic acid recovered 99.9% of Co, 99.7% of Ni and 96.3% of Mn.</t>
  </si>
  <si>
    <t>The collected Co-Ni-Mn oxalate precipitates show homogeneous morphology and can be converted into well-shaped Co-Ni-Mn oxide by thermal treatment.</t>
  </si>
  <si>
    <t>Thus, the proposed process is found to be simple and efficient.</t>
  </si>
  <si>
    <t>The purpose of this study is to prove the feasibility, efficiency and selectivity of lithium recovery from waste lithium-ion batteries (LIB) via sulfuric acid roasting-water leaching by thermodynamic analysis and experimental verification.</t>
  </si>
  <si>
    <t>The feasibility was proved by Gibbs free energy calculations and experiments.</t>
  </si>
  <si>
    <t>Then, the effects of H2SO4 concentration, roasting temperature and roasting time were assessed on the leaching rate of valuable metals.</t>
  </si>
  <si>
    <t>The results indicate that the leaching efficiency of lithium increases firstly and then decreases with the increase of H2SO4 concentration, roasting temperature and roasting time, more than 91Ã¢â‚¬Â¯% lithium are leached under optimized experimental conditions: 50Ã¢â‚¬Â¯wt% H2SO4, roasting temperature of 650Ã‚Â°C, and roasting time of 2Ã¢â‚¬Â¯h.</t>
  </si>
  <si>
    <t>Meanwhile, the selectivity of lithium is up to 88Ã¢â‚¬Â¯% which means overwhelming majority lithium have been separated completely.</t>
  </si>
  <si>
    <t>In addition, the factors which cause sintering phenomenon such as high temperature and longtime roasting will change the microstructure of roasted product extremely, which is inconducive to the subsequent water leaching.</t>
  </si>
  <si>
    <t>The investigations of the phase conversion mechanism by thermodynamic simulation and instrumental characterization indicated that the leaching behaviors of valuable metals might be influenced by the different reaction pathways of the compounds while changing roasting conditions.</t>
  </si>
  <si>
    <t>The recovery process can be divided into two stages: the partial structure of LiNi x Co y Mn z O2 was destroyed to form metal sulfates at ambient temperature and the solid phase reaction between unreacted LiNi x Co y Mn z O2 which contained Li+ in the unstable layered structure with transition metal sulfates at high temperature.</t>
  </si>
  <si>
    <t>The fully reduced low-valence states are mainly (NiO)0.75(MnO)0.25 and CoO, and basically all Li within the crystalline LiNi x Co y Mn z O2 was de-intercalated and transformed to soluble Li2SO4.</t>
  </si>
  <si>
    <t>These results further confirm the advantages of H2SO4 roasting on selective Li recovery, and provide a better understanding of conversion mechanism by combining theory and experiments.</t>
  </si>
  <si>
    <t>A novel closed-vessel microwave system for leaching of valuable metals from spent LIBs was examined using ascorbic acid.</t>
  </si>
  <si>
    <t>Important parameters and energy requirement were assessed.</t>
  </si>
  <si>
    <t>Leaching efficiency of Li, Co, and Mn and total energy requirement decreased as microwave heating rate increased from 5 Ã‚Â°C/min to 90 Ã‚Â°C/min.</t>
  </si>
  <si>
    <t>Leaching efficiency increased significantly with increasing acid concentration.</t>
  </si>
  <si>
    <t>Leaching rate of Li, Co, and Mn increased as temperature increased from 75 Ã‚Â°C to 125 Ã‚Â°C and data fitted well with pseudo second order model.</t>
  </si>
  <si>
    <t>Complete leaching of Li, Co, and Mn from spent LIBs was obtained at 0.5 M of ascorbic acid, 40 Ã‚Â°C/min heating rate, 10 g/L of solid to liquid ratio, 125 Ã‚Â°C within 10 min.</t>
  </si>
  <si>
    <t>Using 0.1 M of ascorbic acid could induce reduction of Co (III) in spent LIBs Co (II), as evidenced by XPS analysis.</t>
  </si>
  <si>
    <t>Total of 97.66% of Co and 58.99% of Mn in leaching solution were recovered on the addition of oxalic acid.</t>
  </si>
  <si>
    <t>Compared with conventional leaching, the closed-vessel microwave system provides an effective and energy-efficient leaching process since the heat loss is lessened and the high pressure and temperature of ascorbic acid solution intensified leaching reactions.</t>
  </si>
  <si>
    <t>Effluent derived from spent lithium-ion batteries (LIBs) electrolyte or discarded ionic liquids (ILs) is a potentially resource of hexafluorophosphate (PF6 Ã¢Ë†â€™) which can be recovered through solvent extraction.</t>
  </si>
  <si>
    <t>In this study, an efficient extraction approach was proposed to recover the hexafluorophosphate from solutions.</t>
  </si>
  <si>
    <t>A basic investigation on the interactions between extractants and hexafluorophosphate was firstly carried out using density functional theory (DFT), which demonstrated the stability of the extracted complex structure.</t>
  </si>
  <si>
    <t>The effects of extractant (Alamine336) and modifier, common anions and metallic ions in waste-streams, initial pH, and temperature on the extraction efficiency were explored.</t>
  </si>
  <si>
    <t>The results showed that 96.16 % of hexafluorophosphate could be extracted and transferred into organic phase using Alamine336/modifier as extractant under optimal conditions (0.15 mol/L of Alamine336 and 0.25 mol/L of modifier).</t>
  </si>
  <si>
    <t>The organic phase exhibited an excellent extraction capability of &gt;95 % under optimal condition.</t>
  </si>
  <si>
    <t>Moreover, it was found that the use of sodium hydroxide as stripping reagent presented a superb stripping and cycling properties.</t>
  </si>
  <si>
    <t>Thermodynamic analysis and spectral data indicated that PF6 Ã¢Ë†â€™ was extracted into the organic phase in the form of R3NHÃ¢â€¹â€¦PF6, which is a spontaneous exothermic process.</t>
  </si>
  <si>
    <t>The novel extraction method provides a broad application perspective for the removal and recovery of valuable hexafluorophosphate from aqueous system.</t>
  </si>
  <si>
    <t>A hydrometallurgical method involving natural organic acid leaching has been developed for recovery of lithium and cobalt from the cathode active materials in spent lithium-ion batteries.</t>
  </si>
  <si>
    <t>Succinic acid is employed as leaching agent and H2O2 as reductant.</t>
  </si>
  <si>
    <t>The cobalt and lithium contents from the succinic acid-based treatment of spent batteries are determined by inductively coupled plasma-optical emission spectroscopy to calculate the leaching efficiency.</t>
  </si>
  <si>
    <t>The spent LiCoO2 samples after calcination and the residues after leaching are characterized by X-ray diffraction and scanning electron microscopy.</t>
  </si>
  <si>
    <t>The results show that nearly 100% of cobalt and more than 96% of lithium are leached under optimal conditions: succinic acid concentration of 1.5 mol LÃ¢Ë†â€™1, H2O2 content of 4 vol.%, solid-to-liquid ratio of 15 g LÃ¢Ë†â€™1, temperature of 70 Ã‚Â°C, and reaction time of 40 min.</t>
  </si>
  <si>
    <t>Results are also given for fitting of the experimental data to acid leaching kinetic models.</t>
  </si>
  <si>
    <t>Spent lithium-ion batteries containing lots of strategic resources such as cobalt and lithium are considered as an attractive secondary resource.</t>
  </si>
  <si>
    <t>In this work, an environmentally compatible process based on vacuum pyrolysis, oxalate leaching and precipitation is applied to recover cobalt and lithium from spent lithium-ion batteries.</t>
  </si>
  <si>
    <t>Oxalate is introduced as leaching reagent meanwhile as precipitant which leaches and precipitates cobalt from LiCoO2 and CoO directly as CoC2O4Ã‚Â·2H2O with 1.0M oxalate solution at 80Ã‚Â°C and solid/liquid ratio of 50gLÃ¢Ë†â€™1 for 120min.</t>
  </si>
  <si>
    <t>The reaction efficiency of more than 98% of LiCoO2 can be achieved and cobalt and lithium can also be separated efficiently during the hydrometallurgical process.</t>
  </si>
  <si>
    <t>The combined process is simple and adequate for the recovery of valuable metals from spent lithium-ion batteries.</t>
  </si>
  <si>
    <t>A Ã¢â‚¬Å“grave-to-cradleÃ¢â‚¬Â process for the recycling of spent mixed-cathode materials (LiCoO2, LiCo1/3Ni1/3Mn1/3O2, and LiMn2O4) has been proposed.</t>
  </si>
  <si>
    <t>The process comprises an acid leaching followed by the resynthesis of a cathode material from the resulting leachate.</t>
  </si>
  <si>
    <t>Spent cathode materials were leached in citric acid (C6H8O7) and hydrogen peroxide (H2O2).</t>
  </si>
  <si>
    <t>Optimal leaching conditions were obtained at a leaching temperature of 90 Ã‚Â°C, a H2O2 concentration of 1.5Ã¢â‚¬Â¯vol%, a leaching time of 60 min, a pulp density of 20Ã¢â‚¬Â¯gÃ¢â‚¬Â¯LÃ¢Ë†â€™1, and a citric acid concentration of 0.5Ã¢â‚¬Â¯M.</t>
  </si>
  <si>
    <t>The leaching efficiencies of Li, Co, Ni, and Mn exceeded 95%.</t>
  </si>
  <si>
    <t>The leachate was used to resynthesize new LiCo1/3Ni1/3Mn1/3O2 material by using a solÃ¢â‚¬â€œgel method.</t>
  </si>
  <si>
    <t>A comparison of the electrochemical properties of the resynthesized material (NCM-spent) with that synthesized directly from original chemicals (NCM-syn) indicated that the initial discharge capacity of NCM-spent at 0.2Ã¢â‚¬Â¯C was 152.8Ã¢â‚¬Â¯mAÃ¢â‚¬Â¯hÃ¢â‚¬Â¯gÃ¢Ë†â€™1, which was higher than the 149.8Ã¢â‚¬Â¯mAÃ¢â‚¬Â¯hÃ¢â‚¬Â¯gÃ¢Ë†â€™1 of NCM-syn.</t>
  </si>
  <si>
    <t>After 160 cycles, the discharge capacities of the NCM-spent and NCM-syn were 140.7Ã¢â‚¬Â¯mAÃ¢â‚¬Â¯hÃ¢â‚¬Â¯gÃ¢Ë†â€™1 and 121.2Ã¢â‚¬Â¯mAÃ¢â‚¬Â¯hÃ¢â‚¬Â¯gÃ¢Ë†â€™1, respectively.</t>
  </si>
  <si>
    <t>After discharge at 1Ã¢â‚¬Â¯C for 300 cycles, the NCM-spent material remained a higher capacity of 113.2Ã¢â‚¬Â¯mAÃ¢â‚¬Â¯hÃ¢â‚¬Â¯gÃ¢Ë†â€™1 than the NCM-syn (78.4 mAÃ¢â‚¬Â¯hÃ¢â‚¬Â¯gÃ¢Ë†â€™1).</t>
  </si>
  <si>
    <t>The better performance of the NCM-spent resulted from trace Al doping.</t>
  </si>
  <si>
    <t>A new formulation based on the shrinking-core model was proposed to explain the kinetics of the leaching process.</t>
  </si>
  <si>
    <t>The activation energies of the Li, Co, Ni, and Mn leaching were calculated to be 66.86, 86.57, 49.46, and 45.23Ã¢â‚¬Â¯kJÃ¢â‚¬Â¯molÃ¢Ë†â€™1, respectively, which indicates that the leaching was a chemical reaction-controlled process.</t>
  </si>
  <si>
    <t>A novel and efficient approach for stepwise recycling of valuable metals from Ni-rich cathode material is developed.</t>
  </si>
  <si>
    <t>First, the spent cathode materials are leached by H2SO4Ã¢â‚¬Â¯+Ã¢â‚¬Â¯H2O2 solution.</t>
  </si>
  <si>
    <t>The leaching efficiencies of lithium, nickel, manganese and cobalt reach almost 100%, 100%, 94% and 100%, respectively, under the conditions of 2Ã¢â‚¬Â¯M sulfuric acid, 0.97Ã¢â‚¬Â¯M hydrogen peroxide, 10Ã¢â‚¬Â¯mlÃ‚Â·gÃ¢Ë†â€™1 liquid-solid ratio, 30Ã¢â‚¬Â¯min and 80Ã¢â‚¬Â¯Ã‚Â°C.</t>
  </si>
  <si>
    <t>Then, manganese and cobalt are co-extracted from the leaching liquor with PC88A, while almost 99% nickel and 100% lithium remain in the raffinate followed by being separated from each other by solvent extraction with neodecanoic acid (Versatic 10).</t>
  </si>
  <si>
    <t>The results show that 98% manganese and over 90% cobalt are co-extracted at pHÃ¢â‚¬Â¯=Ã¢â‚¬Â¯5, 30Ã¢â‚¬Â¯vol% PC88A and volume ratio of oil to water (O:A)Ã¢â‚¬Â¯=Ã¢â‚¬Â¯2:1, while 100% nickel is separated from lithium under the optimum extraction conditions of initial pHÃ¢â‚¬Â¯=Ã¢â‚¬Â¯4, O:AÃ¢â‚¬Â¯=Ã¢â‚¬Â¯1:3 and 30Ã¢â‚¬Â¯vol% Versatic 10.</t>
  </si>
  <si>
    <t>Finally, cobalt and manganese in the strip liquor of co-extraction are separated by selective precipitation method.</t>
  </si>
  <si>
    <t>Over 90% manganese is separated from cobalt under the conditions of pHÃ¢â‚¬Â¯=Ã¢â‚¬Â¯0.5, 0.076Ã¢â‚¬Â¯M KMnO4, 80Ã¢â‚¬Â¯Ã‚Â°C and 60Ã¢â‚¬Â¯min.</t>
  </si>
  <si>
    <t>With growing awareness to protect the urban environment and fulfill the soaring demand for critical metals, recycling of postconsumer Li-ion batteries has become imperative to deal in a sustainable manner.</t>
  </si>
  <si>
    <t>In this context, a two-step leaching of the exhausted LiNi x Co y Mn z O2 cathode material was studied by sequential application of both organic and mineral acids.</t>
  </si>
  <si>
    <t>To optimize the experimental parameters of both steps, leaching was conducted using the L25 orthogonal array design.</t>
  </si>
  <si>
    <t>In the first-step leaching, lithium and copper was selectively leached into oxalic acid at the optimal condition of C2H2O4 (OA), 0.25 M; pulp density (PD 1 ), 10%; H2O2 dosage (HPD 1 ), 0.5%; temperature (T 1 ), 80 Ã‚Â°C; and time (t 1 ), 90 min.</t>
  </si>
  <si>
    <t>The parametric influences for achieving more than 99% efficiency of lithium and copper followed the order: t 1 &gt; HPD 1 &gt; OA &gt; PD 1 &gt; T 1 and t 1 &gt; T 1 &gt; OA &gt; HPD 1 &gt; PD 1 , respectively.</t>
  </si>
  <si>
    <t>Residual metal-oxalates of cobalt, nickel, and manganese were subsequently dissolved into sulfuric acid solutions.</t>
  </si>
  <si>
    <t>Approximately 99% of all remaining metals could be leached at the optimal condition of H2SO4 (SA), 3.0 M; pulp density (PD 2 -), 6%; H2O2 dosage (HPD 2 ), 2%; temperature (T 2 ), 60 Ã‚Â°C; and time (t 2 ), 120 min.</t>
  </si>
  <si>
    <t>The parametric influences on sulfuric acid leaching of metals followed the order as: SA &gt; HPD 2 &gt; t 2 &gt; PD 2 &gt; T 2 .</t>
  </si>
  <si>
    <t>Leaching followed logarithmic rate law and exhibition of the diffusion-controlled mechanism was revealed through the values of apparent activation energy determined to be E a (Li), 9.7 kJ/mol; E a (Cu), 22.3 kJ/mol; E a (Co), 9.5 kJ/mol; E a (Ni), 11.2 kJ/mol; and E a (Mn), 6.2 kJ/mol.</t>
  </si>
  <si>
    <t>This study successfully demonstrated the applicability of OA in the selective leaching of LiNi x Co y Mn z -type cathode materials, eliminating the need for copper and lithium separation from leach liquor of SA-medium.</t>
  </si>
  <si>
    <t>The present process offers two-fold advantages that securing the secondary supply for critical metals, and providing an environmentally sustainable route for waste valorization in a circular economy.</t>
  </si>
  <si>
    <t>To solve the recycling challenge for aqueous binder based lithium-ion batteries (LIBs), a novel process for recycling and resynthesizing LiNi1/3Co1/3Mn1/3O2 from the cathode scraps generated during manufacturing process is proposed in this study.</t>
  </si>
  <si>
    <t>Trifluoroacetic acid (TFA) is employed to separate the cathode material from the aluminum foil.</t>
  </si>
  <si>
    <t>The effects of TFA concentration, liquid/solid (L/S) ratio, reaction temperature and time on the separation efficiencies of the cathode material and aluminum foil are investigated systematically.</t>
  </si>
  <si>
    <t>The cathode material can be separated completely under the optimal experimental condition of 15vol.% TFA solution, L/S ratio of 8.0mLgÃ¢Ë†â€™ 1, reacting at 40Ã‚Â°C for 180min along with appropriate agitation.</t>
  </si>
  <si>
    <t>LiNi1/3Co1/3Mn1/3O2 is successfully resynthesized from the separated cathode material by solid state reaction method.</t>
  </si>
  <si>
    <t>Several kinds of characterizations are performed to verify the typical properties of the resynthesized LiNi1/3Co1/3Mn1/3O2 powder.</t>
  </si>
  <si>
    <t>Electrochemical tests show that the initial charge and discharge capacities of the resynthesized LiNi1/3Co1/3Mn1/3O2 are 201mAhgÃ¢Ë†â€™ 1 and 155.4mAhgÃ¢Ë†â€™1 (2.8Ã¢â‚¬â€œ4.5V, 0.1C), respectively.</t>
  </si>
  <si>
    <t>The discharge capacity remains at 129mAhgÃ¢Ë†â€™1 even after 30 cycles with a capacity retention ratio of 83.01%.</t>
  </si>
  <si>
    <t>A novel hydrometallurgical process for recycling LiNi0.5Co0.2Mn0.3O2 cathode materials harvested from spent Li-ion batteries (LIBs) is established in this work.</t>
  </si>
  <si>
    <t>The cathode material LiNi0.5Co0.2Mn0.3O2 is dissolved in a mixed acid containing phosphoric acid (leaching agent) and citric acid (leaching agent and reductant).</t>
  </si>
  <si>
    <t>Using 0.2Ã¢â‚¬Â¯M phosphoric acid and 0.4Ã¢â‚¬Â¯M citric acid with a solid to liquid (S/L) ratio of 20Ã¢â‚¬Â¯g/L at 90Ã¢â‚¬Â¯Ã‚Â°C for 30Ã¢â‚¬Â¯min, the proposed method results in a leaching efficiency of ca.</t>
  </si>
  <si>
    <t>100% for Li, 93.38% for Ni, 91.63% for Co, and 92.00% for Mn, respectively.</t>
  </si>
  <si>
    <t>Kinetics of the leaching process is well described by the Avrami equation.</t>
  </si>
  <si>
    <t>It is found that the leaching process is controlled by surface chemical reactions, and the apparent activation energies (kJ/mol) are 45.83 for Li, 83.01 for Ni, 81.38 for Co and 92.35 for Mn, respectively.</t>
  </si>
  <si>
    <t>With aids of various advanced characterizations methods, including UVÃ¢â‚¬â€œVis, FT-IR and TOC, we find that there are a great deal of citrates and a small amount of dihydrogen phosphates in the mixed acid leachate.</t>
  </si>
  <si>
    <t>This leaching method enjoys advantages of low acid consumption, short leaching time and no need to add extra reductant.</t>
  </si>
  <si>
    <t>In recent years, lithium iron phosphate (LFP) batteries have been widely used in the electric vehicle industry.</t>
  </si>
  <si>
    <t>The recycling of spent LFP will be propitious to conserving resources and alleviating the environmental risks it poses.</t>
  </si>
  <si>
    <t>In this study, a selective extraction method for lithium from spent LFP was proposed using nitric acid.</t>
  </si>
  <si>
    <t>Lithium leached into the liquid phase, while P and Fe remained in the leaching residue.</t>
  </si>
  <si>
    <t>Under the conditions of 120Ã‚Â°C, HNO3/Li molar ratio of 2, and time of 2Ã¢â‚¬Â¯h, the leaching efficiency of lithium reached 99.5Ã¢â‚¬Â¯%, with a selectivity reaching 82.1Ã¢â‚¬Â¯%.</t>
  </si>
  <si>
    <t>Initially, LFP was decomposed to liberate Li, Fe, and P in the liquid phase.</t>
  </si>
  <si>
    <t>Subsequently, ferrous ions were oxidized to trivalent, high-valent iron ions re-precipitated as FePO4Ã‚Â·2Ã¢â‚¬Â¯H2O.</t>
  </si>
  <si>
    <t>Thermodynamic calculations indicate that the temperature and pH value of the extraction system have significant influence on both the oxidation and reprecipitation steps.</t>
  </si>
  <si>
    <t>An imbalance of Fe/P ratio (&lt;1) in the raw material hinders the selectivity of lithium extraction, and supplementing this portion of Fe can enhance the selectivity to over 90Ã¢â‚¬Â¯%.</t>
  </si>
  <si>
    <t>Additionally, LiCO3 and anhydrous FePO4 were effectively regenerated from the leachate and residue.</t>
  </si>
  <si>
    <t>This study provides a novel approach for the recycling of spent LFP and probably contributes to the sustainability of the lithium ion battery industry.</t>
  </si>
  <si>
    <t>The application of green reductant is signification to recycling of cathode materials from spent lithium ions batteries.</t>
  </si>
  <si>
    <t>Here, ginkgo biloba was developed for enhancing leaching of spent LiNi0.6Co0.2Mn0.2O2 materials with systematically analysis of leaching kinetics and interface reaction.</t>
  </si>
  <si>
    <t>The leaching efficiencies of Ni, Mn, Co, and Li reach respectively 98.65 %, 98.25 %, 98.41 % and 99.99 % under optimal condition of 1.8 mol/L H2SO4 concentration, 9 g/L ginkgo biloba, 80 Ã‚Â°C leaching temperature, 40 min time and 15 g/L pulp density.</t>
  </si>
  <si>
    <t>The apparent activation energies for leaching of Ni, Co, Mn and Li determined as 74.63, 79.33, 73.14 and 23.43 kJ/mol, respectively, indicates that the leaching process was controlled by the surface chemical reaction during the leaching process.</t>
  </si>
  <si>
    <t>Meanwhile, the regenerated material with better electrochemical performance was obtained by co-precipitation and calcination from leachate.</t>
  </si>
  <si>
    <t>Finally, the process is environmental friendly and economical feasible for recycling of spent lithium-ion batteries.</t>
  </si>
  <si>
    <t>Copper and iron are known to be effective alternative reducing agents to H2O2 in Li-ion battery leaching.</t>
  </si>
  <si>
    <t>The aim of this work is to study the effect of added H2O2 on its overconsumption to the side reactions such as oxidation of copper, iron, and aluminum in leaching of NMC 111 active material.</t>
  </si>
  <si>
    <t>The interactions between the reducing agents separately were first investigated (T = 30 Ã‚Â°C, [H2SO4] = 2 M, t = 120 min).</t>
  </si>
  <si>
    <t>Elemental copper was found to be a less efficient reducing agent (78%) compared to aluminum (100%) in terms of Fe3+ reduced to Fe2+.</t>
  </si>
  <si>
    <t>Nevertheless, copper exhibited much higher rate of iron reduction than aluminum.</t>
  </si>
  <si>
    <t>Additionally, aqueous copper ions were found to cement on aluminum surface and redissolve in the presence of iron, thus acting as the metallic reducing agent.</t>
  </si>
  <si>
    <t>In contrast, in the presence of H2O2 ferrous iron and copper were rapidly oxidized resulting in the consumption of all reducing agents.</t>
  </si>
  <si>
    <t>These effects were confirmed also during the leaching of NMC (T = 30 Ã‚Â°C, [H2SO4] = 1.5 M, t = 120 min), which demonstrated that the leaching efficiency markedly decreased (Ã¢Ë†Â¼63%) in the presence of H2O2 and Cu when compared to H2O2 alone (Ã¢Ë†Â¼78%).</t>
  </si>
  <si>
    <t>Furthermore, results from NMC leaching showed that when copper-iron reductant or H2O2 were added separately, a much higher leaching efficiency was achieved (Ã¢Ë†Â¼66% and Ã¢Ë†Â¼78%, respectively) in contrast to being added together (Ã¢Ë†Â¼58%).</t>
  </si>
  <si>
    <t>These effects were confirmed also during the leaching of NMC (T = 30 Ã‚Â°C, [H2SO4] = 1.5 M, t = 120 min), which demonstrated that the leaching efficiency markedly decreased (Ã¢Ë†Â¼63%) in the presence of H2O2 and Cu when compared to H2O2 alone (Ã¢Ë†Â¼78%). Furthermore, results from NMC leaching showed that when copper-iron reductant or H2O2 were added separately, a much higher leaching efficiency was achieved (Ã¢Ë†Â¼66% and Ã¢Ë†Â¼78%, respectively) in contrast to being added together (Ã¢Ë†Â¼58%).</t>
  </si>
  <si>
    <t>Lithium sulfur batteries (LSBs) have been considered as one of the most promising options for next generation high-performance batteries.</t>
  </si>
  <si>
    <t>However, the heavy shuttle effect and inferior redox conversion during the charge/discharge processes of the batteries have greatly hindered their further applications.</t>
  </si>
  <si>
    <t>In this study, to address these disadvantages of LSBs, Fe/Fe3C/FeN0.0324 heterostructured nanocubes were designed and prepared through high temperature carbonization process using Prussian blue precursor.</t>
  </si>
  <si>
    <t>Then the Fe/Fe3C/FeN0.0324 nanocubes were used to modify the commercial polypropylene (PP) separator, which can greatly catalyze the redox transformation of polysulfides and provide sufficient active sites for chemisorption.</t>
  </si>
  <si>
    <t>As result, the modified separator endowed LSBs with excellent rate capacity and cycle stability, delivering a high-capacity of 1025 mAh/g at 0.5 C with nearly 100% coulombic efficiency.</t>
  </si>
  <si>
    <t>It also displayed a superb cycling performance with a per-cycle capacity attenuation rate of 0.09% after 300 cycles.</t>
  </si>
  <si>
    <t>When the current density increased to 1 C with the S loading of 1.73 mg cmÃ¢Ë†â€™2, Fe/Fe3C/FeN0.0324-PP separator presented a satisfactory capacity decay rate of 0.05% per cycle after 1000 cycles.</t>
  </si>
  <si>
    <t>Besides, it also presented outstanding electrochemical performance even at high sulfur loading of 4.5 mg cmÃ¢Ë†â€™2.</t>
  </si>
  <si>
    <t>This work has provided a new avenue for the design of nanomaterials with synergistic effect of catalytic conversion and chemisorption of polysulfides for the promotion of high-performance Li-S batteries.</t>
  </si>
  <si>
    <t>This research presented a sustainable recycling method for the separation and renovation of spent lithium-ion batteries (LIBs) based on the ultrasonic effects.</t>
  </si>
  <si>
    <t>Lithium cobalt oxide (LiCoO2) and aluminum foils were separated sufficiently under the effect of ultrasonic cavitation.</t>
  </si>
  <si>
    <t>The lithium in anode materials was directly reused as lithium leaching solution and applied in the ultrasonic renovation of spent LiCoO2.</t>
  </si>
  <si>
    <t>Thereby solving the problem of wastewater discharge and realizing the whole material circulation.</t>
  </si>
  <si>
    <t>The optimal separation rate was 99.98% under the ultrasonic power of 270 W, the temperature of 75 Ã‚Â°C, the ultrasonic time of 120 min, the stirring speed of 200 rÃ‚Â·minÃ¢Ë†â€™1, the solid-liquid (S/L) ratio of 1/140 g mLÃ¢Ë†â€™1 and 1 mL H2O2 solution.</t>
  </si>
  <si>
    <t>The pH range of the lithium leaching solution were within 10.10Ã¢â‚¬â€œ10.64 to realize the optimal renovation effect.</t>
  </si>
  <si>
    <t>Argon (Ar) atmosphere was used as cavitation gas to improve the cavitation effect and increase the renovation efficiency.</t>
  </si>
  <si>
    <t>Nano-Al2O3 was applied for coating modification to improve the electrochemical properties.</t>
  </si>
  <si>
    <t>The first charge and discharge capacity of the modified battery was 167.0 mAhÃ‚Â·gÃ¢Ë†â€™1 and 166.3 mAhÃ‚Â·gÃ¢Ë†â€™1.</t>
  </si>
  <si>
    <t>The process introduced no secondary pollution and showed a high reaction efficiency, which meet the journal scope of sustainable development.</t>
  </si>
  <si>
    <t>This study comprehensively improved the utilized efficiency and provided a theoretical basis for the technical upgrading of the spent LIBs industry.</t>
  </si>
  <si>
    <t>Biochar is regarded as a promising lithium-ion batteries anode material, owing to its high cost-effectiveness.</t>
  </si>
  <si>
    <t>However, the poor specific capacity and cycling stability have limited its practical applications.</t>
  </si>
  <si>
    <t>A straightforward and cost-efficient solvothermal method is presented for synthesizing Mn3O4/biochar composites in this study.</t>
  </si>
  <si>
    <t>By adjusting solvothermal temperatures, Mn3O4 with different morphology is prepared and anchored on the biochar surface (MKAC-T) to improve the electrochemical performance.</t>
  </si>
  <si>
    <t>Due to the morphological effect of nanospherical Mn3O4 on the biochar surface, the MKAC-180 anode material demonstrates outstanding reversible capacity (992.5 mAh/g at 0.2 A/g), significant initial coulombic efficiency (61.1 %), stable cycling life (605.3 mAh/g at 1.0 A/g after 1000 cycles), and excellent rate performance (385.8 mAh/g at 1.6 A/g).</t>
  </si>
  <si>
    <t>Moreover, electro-kinetic analysis and ex-situ physicochemical characterizations are employed to illustrate the charge storage mechanisms of MKAC-180 anode.</t>
  </si>
  <si>
    <t>This study provides valuable insights into the Ã¢â‚¬Å“structureÃ¢â‚¬â€œactivity relationshipÃ¢â‚¬Â between Mn3O4 microstructure and electrochemical performance for the Mn3O4/biochar composites, illuminating the industrial utilization of biomass carbon anode materials.</t>
  </si>
  <si>
    <t>To date, numerous studies have explored recycling of lithium, nickel, cobalt, and manganese (NCM) from spent lithium-ion batteries (LIBs).</t>
  </si>
  <si>
    <t>Nevertheless, the leaching and efficient separation of the precious metals from NCM active cathode material via an environmentally benign and economical process is still challenging.</t>
  </si>
  <si>
    <t>Therefore, in this research, we present a novel and energy an efficient route through which to leach valuable metals, for example, lithium (Li), nickel (Ni), cobalt (Co), and manganese (Mn) from the NCM cathode material of the waste LIBs using water-containing waste chlorinated polyvinyl chloride (CPVC) or polyvinyl chloride (PVC) in a batch reactor.</t>
  </si>
  <si>
    <t>Parameters such as temperature, time, liquid-solid, and mass ratios on the extraction efficiencies of Li, Ni, Co, and Mn were carefully examined.</t>
  </si>
  <si>
    <t>The outcomes show that CPVC performed better than PVC for the extraction of valuable metals from NCM material, and this was attributed to its high Cl contents.</t>
  </si>
  <si>
    <t>The maximum extraction efficiencies of Li, Ni, Co, and Mn (99.15%, 98.10%, 99.30%, and 100%, respectively) were achieved under optimized reaction conditions: a temperature of 290 Ã‚Â°C, reaction time of 1 h, a liquid-solid ratio 60:1 mL/g and solid to solid mass ratio of 1:3.</t>
  </si>
  <si>
    <t>The apparent activation energies (Ea) for Li, Ni, Co, and Mn were computed to be (24.42, 28.85, 29.67, and 28.79) kJ/mol.</t>
  </si>
  <si>
    <t>The results obtained in this work, indicated that it may contribute to efforts aiming to reduce industrial chemical consumption and increase sustainability in waste management technique.</t>
  </si>
  <si>
    <t>With the increased consumption of LiFePO4 batteries, the number of spent batteries has also increased sharply, and recycling LiFePO4 batteries has become an urgent task today.</t>
  </si>
  <si>
    <t>Herein, we propose a high-efficient strategy for separation of Fe and Li from leaching solution of spent LiFePO4 materials by cation exchange resin and a new method for preparation of high-performance anode materials.</t>
  </si>
  <si>
    <t>The adsorption efficiencies of Fe and Li by cation exchange resin were 99.9 % and 5.3 % under the conditions of solidÃ¢â‚¬â€œliquid ratio of 1:5, flow rate of 4 BV/h, and Fe and Li concentrations of 2.88 g/L and 0.44 g/L, respectively.</t>
  </si>
  <si>
    <t>High-purity Li2CO3 could be successfully produced from the effluent of resin adsorption.</t>
  </si>
  <si>
    <t>The Fe-saturated waste cation exchange resin was used to prepare the porous-C/FeS (P-C/FeS) composite with FeS content of 41 %, which was characterized by XRD, XPS, SEM, TEM and TGA analysis.</t>
  </si>
  <si>
    <t>The P-C/FeS materials exhibited remarkable electrochemical performance when using as anode materials, which could deliver a high discharge capacity of 372.8 mA gÃ¢Ë†â€™1 after 500 cycles at 5 A/g for lithium-ion batteries, and a discharge capacity of 246.5 mAh gÃ¢Ë†â€™1 after 500 cycles at 1.0 A/g for sodium-ion batteries.</t>
  </si>
  <si>
    <t>The in situ XRD analysis demonstrated the transformation reaction between Li+ and FeS.</t>
  </si>
  <si>
    <t>This work offers a green strategy toward the recycling of both spent lithium-ion batteries and waste cation exchange resins.</t>
  </si>
  <si>
    <t>In this work, cobalt and lithium from the cathodes of spent lithium-ion batteries were recycled to synthesize a mixture of Co3O4 and LiCoO2.</t>
  </si>
  <si>
    <t>The positive electrode was leached with citric acid in the green recycling.</t>
  </si>
  <si>
    <t>After being heated to 85 Ã‚Â°C, the leaching solution formed a pink sol, and after being dried at 120 Ã‚Â°C for 24 h, it formed a gel, which is a precursor material for Co3O4 and LiCoO2 synthesis.</t>
  </si>
  <si>
    <t>A mixture of Co3O4 and LT-LiCoO2 was obtained after the calcination of the precursor material at 450 Ã‚Â°C for 3 h. The photocatalytic properties of the Co3O4 and LiCoO2 were tested in the discoloration of methylene blue dye.</t>
  </si>
  <si>
    <t>The discoloration efficiency of methylene blue dye in the presence of Co3O4 and LiCoO2 was 90% after 10 h and 100% after 24 h of heterogeneous catalysis.</t>
  </si>
  <si>
    <t>The contribution of this work is that it presents a means to produce valuable materials with photocatalytic properties from recycled batteries through a spent Li-ion battery recycling process without polluting the environment.</t>
  </si>
  <si>
    <t>In this study, pyrolysis was utilized to enhance the liberation of electrode particles in the recycling process of spent lithium-ion batteries.</t>
  </si>
  <si>
    <t>Pyrolysis characteristics of cathode and anode materials and the effects of pyrolysis on the liberation of electrode materials were fully investigated.</t>
  </si>
  <si>
    <t>Afterwards, scanning electron microscope coupled with an energy dispersive spectrometer and X-ray photoelectron spectroscopy were used to reveal the changes of mineralogical characteristics of electrode materials before and after pyrolysis.</t>
  </si>
  <si>
    <t>The results indicate that organic binder wrapped on electrode particles is the main reason that electrode materials are hard to liberate from foils and difficult to liberate each other.</t>
  </si>
  <si>
    <t>The optimum pyrolysis temperature of organic binders in electrode materials is 500Ã¢â‚¬Â¯Ã‚Â°C and the main pyrolysis products are fluorine-containing benzene and ester electrolyte.</t>
  </si>
  <si>
    <t>The liberation efficiency of cathode increases from 82.88% to 99.78% by pyrolysis, while that of anode increases from 88.08% to 99.60%.</t>
  </si>
  <si>
    <t>Meanwhile, adequate liberation of pyrolytic electrode materials requires a shorter period of time.</t>
  </si>
  <si>
    <t>Electrode materials from pyrolytic electrode are mainly concentrated in Ã¢Ë†â€™0.045Ã¢â‚¬Â¯mm size fraction, and they are up to 82.49% and 78.91% respectively for cathode and anode materials.</t>
  </si>
  <si>
    <t>Sodium vanadium phosphate (Na3V2(PO4)3-NVP) a NASICON-type material with exceptionally high ionic conductivity is acknowledged as a potential cathode for high-performance Na-ion batteries.</t>
  </si>
  <si>
    <t>Herein, we report a facile sol-gel process for the preparation of NVP@C. The NVP@C produced has rhombohedral NASICON crystal structure and exhibit 3D interlink microstructure with porous morphology and carbon network.</t>
  </si>
  <si>
    <t>The NVP@C prepared at 900 Ã‚Â°C display an initial discharge capacity of 99 mAhgÃ¢Ë†â€™1 at a current density of 1C and ultralong lifespan of 1400 cycles at 10C (73 mAhgÃ¢Ë†â€™1) with 93 % capacity retention.</t>
  </si>
  <si>
    <t>This superior electrochemical performance is attributed to the synergistic effect of high crystallinity, porous structure &amp; conducting carbon network.</t>
  </si>
  <si>
    <t>This provides a high contact area between electrode/electrolyte, better electronic conductivity, and high mechanical strength.</t>
  </si>
  <si>
    <t>Additionally, this will also responsible for easy diffusion of electrolyte and speedy transport of ions which ultimately helps to accelerate the electrochemical performance.</t>
  </si>
  <si>
    <t>It is noteworthy that the prepared NVP@C shows highly stable electrochemical performance at higher current density (10C) with 100 % columbic efficiency.</t>
  </si>
  <si>
    <t>More significantly, the full cell comprising NVP@C electrodes showed capacity retention of 80 % after 500 cycles at 2C rate.</t>
  </si>
  <si>
    <t>These prima fascia result shows the potential of the process which provides a new understanding to design other cathode material.</t>
  </si>
  <si>
    <t>Prussian blue analogues (PBAs) have been proposed as electrode materials for energy storage systems, offering potential advantages in terms of cost-effectiveness, extended lifespan, and high energy output.</t>
  </si>
  <si>
    <t>However, bimetallic positive electrode materials with high capacity suffer from a significant drawback: inadequate cycle stability.</t>
  </si>
  <si>
    <t>In this work, a core-shell CuFe-PBA@NiFe-PBA material was designed using a straightforward coprecipitation method, wherein high-capacity CuFe-PBA are encapsulated within a reliable shell NiFe-PBA.</t>
  </si>
  <si>
    <t>The electrochemical performance of CuFe-PBA@NiFe-PBA has demonstrated effectiveness in mitigating Cu-ion dissolution during charging and discharging processes.</t>
  </si>
  <si>
    <t>CuFe-PBA@NiFe-PBA delivered a specific capacitance of 567 F/g and maintained a cycle stability of 73.0 % after 10,000 charge/discharge cycles.</t>
  </si>
  <si>
    <t>Furthermore, CuFe-PBA@NiFe-PBA was utilized as a positive electrode in the assembly of a hybrid device, achieving an impressive energy density of 48.17 Wh/kg at a power density of 1022.5 kW/kg, while still maintaining an optimal energy density of 38.9 Wh/kg even at a high power density of approximately 10 kW/kg.</t>
  </si>
  <si>
    <t>and cycle stability of 93.1 % after 10,000 charge discharge cycles.</t>
  </si>
  <si>
    <t>The impressive performance of the hybrid device highlights its versatility and efficiency, positioning it as a compelling contender in the field of energy storage devices.</t>
  </si>
  <si>
    <t>Recycling of spent lithium-ion batteries is an urgent task in view of the resource shortage and environmental concerns.</t>
  </si>
  <si>
    <t>Pretreatment as the first step in recycling of spent lithium-ion batteries has become urgent issue for efficient separation of spent cathode materials from aluminum foil.</t>
  </si>
  <si>
    <t>Herein, a facile ternary molten salts approach is presented for efficient separation of cathode material and aluminum foil synchronous implementation of regeneration of spent cathode material.</t>
  </si>
  <si>
    <t>The separation efficiency reaches 99.98% at molar ratio of LiNO3: LiOHÃ‚Â·H2O: Li2CO3(LNOC) of 3:2:0.5 with mass ratio of spent cathode pieces to the ternary molten salts of 1:2 holding at 300 Ã‚Â°C for 15 min.</t>
  </si>
  <si>
    <t>The regenerated materials show discharging capacity of 122.2 mAhgÃ¢Ë†â€™1 at 1C with retention rate of 99.97% after 100 cycles.</t>
  </si>
  <si>
    <t>The ternary molten salts are also made available for separation of other spent cathode materials with achieving high separation efficiency.</t>
  </si>
  <si>
    <t>Vanadium redox flow battery (VRFB) energy storage systems have the advantages of flexible location, ensured safety, long durability, independent power and capacity configuration, etc., which make them the promising contestants for power systems applications.</t>
  </si>
  <si>
    <t>This report focuses on the design and development of large-scale VRFB for engineering-oriented applications.</t>
  </si>
  <si>
    <t>Begin with the analysis of factors affecting the VRFB for engineering-oriented applications, then the design method and process of large-scale VRFB are studied.</t>
  </si>
  <si>
    <t>After that, the optimal portfolio of the key materials and components are selected by orthogonal experiment.</t>
  </si>
  <si>
    <t>On that basis, a 25 kW VRFB stack consists of 60 single cells in series with an active electrode area of 3400 cm2 is developed with an energy efficiency (EE) of over 78 % at rated power and basically 75 % at 1.4 times rated power.</t>
  </si>
  <si>
    <t>The voltage dispersion coefficients of 0.25 and 0.56 at the end of charging and discharging process respectively, indicate that the stack possesses excellent voltage consistency and the electrolyte distribution is relatively uniform in the stack.</t>
  </si>
  <si>
    <t>A steady EE of approximate 77.3 % during 20 cycles and more than 76 % at 40 Ã‚Â°C reveal that the 25 kW VRFB stack is provided with high-temperature property and cycling stability essential for engineering applications.</t>
  </si>
  <si>
    <t>Herein, a novel rechargeable button zincÃ¢â‚¬â€˜manganese ultra-high temperature battery is first reported for the efficient utilization and conversion of thermal and electrical energy.</t>
  </si>
  <si>
    <t>The battery system uses zinc anode, Zn-K-Cl molten salt electrolyte and MnO2/Mn2O3 composite cathode to work at 300 Ã‚Â°C.</t>
  </si>
  <si>
    <t>In this study, MnO2/Mn2O3 composites were synthesized by molten salt method, and the crystal structure of the materials was adjusted by adding reduced graphene oxide (rGO).</t>
  </si>
  <si>
    <t>The results showed that the spherical nanoparticles and nanobelts of MnO2/Mn2O3 composite cathode materials increased the active sites and ion transport channels of the electrochemical reaction, thus providing high coulombic efficiency.</t>
  </si>
  <si>
    <t>By modifying with rGO, the MnO2/Mn2O3 (Mn-O-2) composite cathode material exhibits excellent electrochemical performance in the button zincÃ¢â‚¬â€˜manganese ultra-high temperature battery.</t>
  </si>
  <si>
    <t>The as-prepared button ultra-high temperature battery exhibits a relatively high specific capacity (300 and 175 mAh gÃ¢Ë†â€™1 at 1 mA cmÃ¢Ë†â€™2 and 30 mA cmÃ¢Ë†â€™2) and competent cyclability (&gt; 95 % coulombic efficiency after 50 cycles).</t>
  </si>
  <si>
    <t>This work firstly and systematically reveals the role of the Mn cathode materials and shows that the application in button molten salt batteries.</t>
  </si>
  <si>
    <t>Plastics are a wide range of synthetic or semi-synthetic materials, mainly consisting of polymers.</t>
  </si>
  <si>
    <t>The use of plastics has increased to over 300 million metric tonnes in recent years, and by 2050, it is expected to grow to 800 million.</t>
  </si>
  <si>
    <t>Presently, a mere 10% of plastic waste is recycled, with approximately 75% ended up in landfills.</t>
  </si>
  <si>
    <t>Inappropriate disposal of plastic waste into the environment poses a threat to human lives and marine species.</t>
  </si>
  <si>
    <t>Therefore, this review article highlights potential routes for converting plastic/microplastic waste into valuable resources to promote a greener and more sustainable environment.</t>
  </si>
  <si>
    <t>The literature review revealed that plastics/microplastics (P/MP) could be recycled or upcycled into various products or materials via several innovative processes.</t>
  </si>
  <si>
    <t>For example, P/MP are recycled and utilized as anodes in lithium-ion (Li-ion) and sodium-ion (Na-ion) batteries.</t>
  </si>
  <si>
    <t>The anode in Na-ion batteries comprising PP carbon powder exhibits a high reversible capacity of Ã¢Ë†Â¼340 mAh/g at 0.01 A/g current state.</t>
  </si>
  <si>
    <t>In contrast, integrating Fe3O4 and PE into a Li-ion battery yielded an excellent capacity of 1123 mAh/g at 0.5 A/g current state.</t>
  </si>
  <si>
    <t>Additionally, recycled Nylon displayed high physical and mechanical properties necessary for excellent application as 3D printing material.</t>
  </si>
  <si>
    <t>Induction heating is considered a revolutionary pyrolysis technique with improved yield, efficiency, and lower energy utilization.</t>
  </si>
  <si>
    <t>Overall, P/MPs are highlighted as abundant resources for the sustainable production of valuable products and materials such as batteries, nanomaterials, graphene, and membranes for future applications.</t>
  </si>
  <si>
    <t>It is a challenging and meaningful subject that developing high-performance cathode materials for aluminum batteriesÃ¯Â¼Ë†ABsÃ¯Â¼â€°.</t>
  </si>
  <si>
    <t>In this work, a three dimensional CuCo2S4@CNT (CNT refers to carbon nanotube) material was designed for ABs.</t>
  </si>
  <si>
    <t>The three-dimensional structure is constructed by combining CuCo2S4 microspheres with CNT scaffolds.</t>
  </si>
  <si>
    <t>CuCo2S4 microspheres are constructed from ultrathin nanosheets and CuCo2S4 microspheres uniformly distribute in these three dimensional all-carbon CNT architectures.</t>
  </si>
  <si>
    <t>The CNT framework improves material conductivity and inhibits aggregation of CuCo2S4 particles, and also acts as a buffer, eliminating volume changes and providing more stable contacts between particles.</t>
  </si>
  <si>
    <t>Compared with the pristine CuCo2S4 electrode, the CuCo2S4@CNT electrode exhibits superior electrochemical performance.</t>
  </si>
  <si>
    <t>At a current density of 100 mA/g, CuCo2S4@CNT electrode still provides a reversible capacity of 128 mAh/g after 200 cycles.</t>
  </si>
  <si>
    <t>Meanwhile, the coulombic efficiency remains above 96 %.</t>
  </si>
  <si>
    <t>Anode materials are key to determining the energy density, cyclability and of life recyclability for Li-ion energy storage systems.</t>
  </si>
  <si>
    <t>High surface area materials, such as MXenes, can be manufactured with improved electrochemical properties that remove the need for polymeric binders or hazardous chemicals that pose a challenge to recycle Li-ion batteries.</t>
  </si>
  <si>
    <t>However, there remains a challenge to produce Li-ion anode materials that are binder free and poses energy storage characteristics that match the current carbon-based electrodes.</t>
  </si>
  <si>
    <t>Here we show the synthesis of N-doped MXene-TiO2 hybrid anode materials using an aqueous route.</t>
  </si>
  <si>
    <t>N-doped TiO2-MXene was modified using a single step continuous hydrothermal process.</t>
  </si>
  <si>
    <t>Capacity tests indicate an improvement from the initial specific energy capacity of 305 mAhgÃ¢Ë†â€™1 to 369 mAhgÃ¢Ë†â€™1 after 100 cycles at a charge rate of 0.1 C and a Coulombic efficiency of 99.7%.</t>
  </si>
  <si>
    <t>This compares to 252 mAhgÃ¢Ë†â€™1 for the unmodified MXene which exhibited significant capacity fade to 140 mAhgÃ¢Ë†â€™1.</t>
  </si>
  <si>
    <t>The ability to manufacture a Li-ion anode that does not require toxic chemicals for processing into an electrode and exhibits good energy storage characteristics in a binder free system is a significant step forward for energy storage applications.</t>
  </si>
  <si>
    <t>Producing hard carbon from lignocellulosic biomass has been the focus of recent studies as a promising source of anode material for Na-ion batteries.</t>
  </si>
  <si>
    <t>Woody biomass is a potential source, but it is already well valorized.</t>
  </si>
  <si>
    <t>Consequently, river driftwood can be an excellent alternative, especially since it is a disturbing waste for dam regulators.</t>
  </si>
  <si>
    <t>It can jeopardize dam safety, damage intake works, and sink in reservoirs, lowering water quality and decreasing reservoir volume.</t>
  </si>
  <si>
    <t>We examine the potential of river driftwood as a source of hard carbon for Na-ion batteries.</t>
  </si>
  <si>
    <t>Hydrothermal carbonization (HTC) was carried out at temperatures between 180 and 220 Ã‚Â°C as the first step to produce hydrochar followed by an upgrading pyrolysis step at 1400 Ã‚Â°C under an inert atmosphere to obtain hard carbon.</t>
  </si>
  <si>
    <t>We investigated the effect of HTC operational conditions and driftwood biomass (genera) on hydrochar and hard carbon properties, as well as the latter's impact on Na-ion batteries.</t>
  </si>
  <si>
    <t>The produced carbon electrodes delivered a reversible capacity of 270Ã¢â‚¬â€œ300 mAhÃ‚Â·g-1 for the first cycle and showed high coulombic efficiencies of 77Ã¢â‚¬â€œ83%.</t>
  </si>
  <si>
    <t>We also observed promising cyclability of a maximum 2% loss after 100 cycles.</t>
  </si>
  <si>
    <t>Moreover, results suggest that obtained hard carbon can compete with commercial materials and is capable to supply large battery factories with anode material.</t>
  </si>
  <si>
    <t>Silicon/carbon composite anodes with void space are widely touted as a promising candidate for lithium-ion batteries (LIBs), providing a good volume change tolerance to maintain the integrity of the electrodes.</t>
  </si>
  <si>
    <t>However, the void space is usually created by complicated and environmentally-unfriendly methods with corrosive HF.</t>
  </si>
  <si>
    <t>Herein, a 3D hierarchical porous carbon framework supported silicon-based composite with void space (Si@Voids@PC) is synthesized by diluted HCl-assisted etching a self-assembly CaCO3 template method coupled with pyrolysis of citric acid as the carbon source.</t>
  </si>
  <si>
    <t>The Si@Voids@PC electrode exhibits reversible capacity retention of 1527 mAhgÃ¢Ë†â€™1 at 200 mAgÃ¢Ë†â€™1 after 200 cycles with an initial discharge specific capacity of 3060.6 mAhgÃ¢Ë†â€™1 and an initial Coulomb efficiency of 74.4%, which is superior to most of that in the reported literatures.</t>
  </si>
  <si>
    <t>This unique structure can not only provide more pathways for lithium ion diffusion and electron transfer but also maintain the integrity of the electrodes.</t>
  </si>
  <si>
    <t>Besides, the effect of lithiation behavior on the solid electrolyte interphase (SEI)-related problems is observed and discussed.</t>
  </si>
  <si>
    <t>This work might provide a facile and green method to synthesize silicon-based anodes with excellent electrochemical performance, and it also can be applied to the design of other materials with porous architecture.</t>
  </si>
  <si>
    <t>In this study, ZnCo2O4Ã¢â‚¬â€œZnOÃ¢â‚¬â€œLi(Mn0.75Ni0.25)2O4 mixed oxide was synthesized by green recycling of spent Li-ion and ZnÃ¢â‚¬â€œMnO2 batteries.</t>
  </si>
  <si>
    <t>The cathode of Li-ion batteries and the anode of ZnÃ¢â‚¬â€œMnO2 batteries were leached separately with citric acid.</t>
  </si>
  <si>
    <t>Then, both leachates were mixed, and oxalic acid was added, yielding an oxalate precursor material.</t>
  </si>
  <si>
    <t>The precursor was calcined at 450 Ã‚Â°C for 3 h to afford a mixed oxide.</t>
  </si>
  <si>
    <t>Oxalate precursor and oxide structure, composition, and morphology were determined by X-ray diffraction, inductively coupled plasma optical emission spectroscopy, Fourier-transform infrared spectroscopy, Raman spectroscopy, scanning electron microscopy, energy-dispersive X-ray spectroscopy, and transmission electron microscopy.</t>
  </si>
  <si>
    <t>The photocatalytic properties of the mixed oxide were evaluated in the decolorization of methylene blue dye in aqueous solution under UVC radiation.</t>
  </si>
  <si>
    <t>The system composed of UVC radiation + H2O2 + catalyst reached a decolorization efficiency of 93% after 90 min of reaction.</t>
  </si>
  <si>
    <t>A continuously operated ion exchange process scheme for the recovery and purification of valuable metals from acid leachates of spent Lithium-ion battery cathodes was developed.</t>
  </si>
  <si>
    <t>The aim is to provide a versatile and industrially feasible alternative for liquidÃ¢â‚¬â€œliquid extraction and precipitation for recycling of spent Li-ion batteries.</t>
  </si>
  <si>
    <t>A chelating resin with aminomethylphosphonic acid functional group (LewatitÃ‚Â® MDS TP 260) was used in a laboratory-scale multicolumn configuration that combined counter-current and cross-current operations.</t>
  </si>
  <si>
    <t>The process was operated at 60 Ã‚Â°C with a synthetic leachate with pH 1.8 as the feed.</t>
  </si>
  <si>
    <t>A two-step desorption procedure (1.0 M sulfuric acid (H2SO4) followed by 0.4 M potassium oxalate (K2C2O4)) was found to prevent accumulation of strongly bound metals in the resin.</t>
  </si>
  <si>
    <t>1 M H2SO4 was found sufficient for regeneration.</t>
  </si>
  <si>
    <t>Pure raffinate containing Li, Ni, and Co was successfully separated from impurity metals (Mn, Cu, Al, and Fe).</t>
  </si>
  <si>
    <t>In steady state operation, no loss of ion exchange capacity was observed.</t>
  </si>
  <si>
    <t>The process was optimized experimentally with focus on the effect of fresh feed and eluent flow rates to increase the productivity and improve the recovery rates of the target metals while maintaining a raffinate purity of 100 %.</t>
  </si>
  <si>
    <t>Increasing the amount of leachate processed per switch was found to enhance the recovery of Co, Li and Ni due to the displacement effect.</t>
  </si>
  <si>
    <t>Very high recovery yields (96.97 % for Co, 99.15 % for Ni, and 100 % for Li) were achieved.</t>
  </si>
  <si>
    <t>The laboratory scale unit could process 1.64L(LÃ‚Â·h)Ã¢Ë†â€™1 of leachate to yield 34.04 g(LÃ‚Â·h)Ã¢Ë†â€™1 of Li+Ni+Co mixture in the raffinate.</t>
  </si>
  <si>
    <t>Moreover, Cu+Mn and Al+Fe rich extract streams with 84.74 % and 97.46 % purities were obtained as by-products.</t>
  </si>
  <si>
    <t>With respect to the recovery rates, the continuous ion exchange process is superior to batchwise operation of ion exchange columns, conventional solvent extraction and not to mention precipitation processes making it a viable alternative in hydrometallurgical LIB recycling.</t>
  </si>
  <si>
    <t>Recovery of cobalt and lithium from spent Li-ion batteries (LIBs) has been studied using ultrasound-assisted leaching.</t>
  </si>
  <si>
    <t>The primary purpose of this work is to investigate the effects of ultrasound on leaching efficiency of cobalt and lithium.</t>
  </si>
  <si>
    <t>The results were compared to conventional leaching.</t>
  </si>
  <si>
    <t>In this study sulfuric acid was used as leaching agent in the presence of hydrogen peroxide.</t>
  </si>
  <si>
    <t>The cathode active materials from spent battery were characterized by X-ray diffraction (XRD) and scanning electron microscopy (SEM) before and after leaching.</t>
  </si>
  <si>
    <t>Effects of leaching time, leaching temperature, H2SO4 concentration, H2O2 concentration, solid/liquid ratio, and ultrasonic power have been studied.</t>
  </si>
  <si>
    <t>Optimal leaching efficiency of 94.63% for cobalt, and 98.62% for lithium, respectively, was achieved by using 2Ã¢â‚¬Â¯M H2SO4 with 5%Ã¢â‚¬Â¯(v/v) H2O2 at a solid/liquid ratio of 100Ã¢â‚¬Â¯g/L, and an ultrasonic power of 360Ã¢â‚¬Â¯W, and the leaching time being 30Ã¢â‚¬Â¯min under 30Ã¢â‚¬Â¯Ã‚Â°C.</t>
  </si>
  <si>
    <t>Compared with conventional leaching, the ultrasound-assisted leaching gave a higher leaching rate and improved leaching efficiency under the same experimental conditionals.</t>
  </si>
  <si>
    <t>The kinetic analysis of ultrasound-assisted leaching showed that the activation energy of cobalt and lithium were 3.848Ã¢â‚¬Â¯KJ/mol and 11.6348Ã¢â‚¬Â¯KJ/mol, respectively, indicating that ultrasound-assisted leaching of cobalt and lithium from spent LIBs was controlled by diffusion.</t>
  </si>
  <si>
    <t>The growing demand for lithium-ion batteries will result in an increasing flow of spent batteries, which must be recycled to prevent environmental and health problems, while helping to mitigate the raw materials dependence and risks of shortage and promoting a circular economy.</t>
  </si>
  <si>
    <t>Combining pyrometallurgical and hydrometallurgical recycling approaches has been the focus of recent studies, since it can bring many advantages.</t>
  </si>
  <si>
    <t>In this work, the effects of incineration on the leaching efficiency of metals from EV LIBs were evaluated.</t>
  </si>
  <si>
    <t>The thermal process was applied as a pre-treatment for the electrode material, aiming for carbothermic reduction of the valuable metals by the graphite contained in the waste.</t>
  </si>
  <si>
    <t>Leaching efficiencies above 70% were obtained for Li, Mn, Ni and Co after 60 min of leaching even when using 0.5 M sulfuric acid, which can be linked to the formation of more easily leachable compounds during the incineration process.</t>
  </si>
  <si>
    <t>When the incineration temperature was increased (600Ã¢â‚¬â€œ700 Ã‚Â°C), the intensity of graphite signals decreased and other oxides were identified, possibly due to the increase in oxidative conditions.</t>
  </si>
  <si>
    <t>Higher leaching efficiencies of Mn, Ni, Co, and Li were reached at lower temperatures of incineration (400Ã¢â‚¬â€œ500 Ã‚Â°C) and at higher leaching times, which could be related to the partial carbothermic reduction of the metals.</t>
  </si>
  <si>
    <t>Delamination has been widely used in direct recycling of spent lithium-ion batteries (LIBs) as the first step to harvest cathode materials from cathodes.</t>
  </si>
  <si>
    <t>The variations of the recycling performance have been documented in many studies.</t>
  </si>
  <si>
    <t>The main mechanism of delamination is the inactivation of bonding forces provided by the polyvinylidene fluoride (PVDF) binder.</t>
  </si>
  <si>
    <t>It is believed that the storage environment (air exposure time) will affect the performances of delamination to some extent.</t>
  </si>
  <si>
    <t>Three representative methods (direct calcination, pressure washing, and NMP solvent extraction) for delamination were studied to elucidate the effect of air exposure time on delamination efficiency.</t>
  </si>
  <si>
    <t>The peel-off efficiency (98Ã¢â‚¬â€œ99%) of the direct calcination method was barely influenced by air exposure time.</t>
  </si>
  <si>
    <t>The pressure washing system or NMP solvent extraction method also exhibited high peel-off efficiency using samples after a long air exposure time (1 month), however these methods may have problems regarding Al contamination, i.e., 11.5 mg/g of pressure washing system and 134.4 mg/g of NMP solvent extraction.</t>
  </si>
  <si>
    <t>Results suggest that enhanced adhesion (0.11 MPa/month) could be a potential reason why air contact time affects delamination, with O2 and/or H2O acting as contributors.</t>
  </si>
  <si>
    <t>This finding may help to maximum performance of delamination, as it highlights the importance of storage conditions of the spent LIBs prior to direct recycling.</t>
  </si>
  <si>
    <t>Zinc ferrite (ZnFe2O4) with visible (Vis) light response was synthesized via sol-gel method by using waste alkaline ZnÃ¢â‚¬â€œMn batteries as raw materials.</t>
  </si>
  <si>
    <t>The morphology, composition and optical properties of ZnFe2O4 were characterized.</t>
  </si>
  <si>
    <t>In order to suppress the fast recombination of photoinduced electron-hole pairs and improve the photocatalytic performance of ZnFe2O4, peroxydisulfate (PDS) was introduced to the photocatalytic system as the external electron acceptor.</t>
  </si>
  <si>
    <t>With the presence of PDS, the removal efficiency of target contaminant bisphenol A (BPA) achieved 96.5% in a 120 min reaction at natural pH 6.0.</t>
  </si>
  <si>
    <t>Photoluminescence (PL) spectroscopy combined with amperometric tests was used to determine the role of PDS on the performance of photocatalytic reaction.</t>
  </si>
  <si>
    <t>The main reactive species for BPA removal were determined by electron paramagnetic resonance (EPR) measurement and quenching experiments.</t>
  </si>
  <si>
    <t>The results indicated that the holes and reactive species (SO4 Ã¢â‚¬Â¢Ã¢â‚¬â€œ and Ã¢â‚¬Â¢OH) produced by activation of PDS with photogenerated electrons mainly contributed to the elimination of BPA.</t>
  </si>
  <si>
    <t>Furthermore, the effect of various operating parameters on the removal of BPA as well as the reusability and stability of catalyst was investigated to explore the applicability of ZnFe2O4 used in the PDS-mediated photocatalytic system for wastewater treatment.</t>
  </si>
  <si>
    <t>With the aim of achieving carbon neutrality, new policies to promote electric vehicle (EV) deployment have been announced in various countries.</t>
  </si>
  <si>
    <t>As EV sales gain market-share, the demand for batteries is growing very rapidly, and this has raised concerns about the raw-material supply.</t>
  </si>
  <si>
    <t>Therefore, efficient and environmentally friendly recycling methods for lithium-ion batteries (LIBs) are mandatory to properly implement circular economy paradigms in this field.</t>
  </si>
  <si>
    <t>Hydrometallurgical recycling methods are characterized by their selectivity, high product purity as well as low energy consumption.</t>
  </si>
  <si>
    <t>In order to accomplish a close-loop recycling method, in this work we propose the use of a deep eutectic solvent (DES) and alginate hydrogels as leaching reagent and adsorbent, respectively, for their reusability, availability and biodegradability.</t>
  </si>
  <si>
    <t>The solubility and thermal stability of a choline chloride-ethylene glycol based DES (choline chloride: ethylene glycol = 1:2) were investigated, 180 Ã‚Â°C being regarded as the temperature threshold for this DES, and reaching up to 1.12gCo LÃ¢Ë†â€™1 solubility after 8 h leaching.</t>
  </si>
  <si>
    <t>Moreover, the DES can be reused after the eutectic state recreation with a performance over 80% with respect to the pristine DES.</t>
  </si>
  <si>
    <t>Calcium cross-linked sodium alginate hydrogels, which were immersed in ethylene glycol and dehydrated afterwards, were able to extract cobalt from the leachate with an efficiency of 92%.</t>
  </si>
  <si>
    <t>The aforementioned hydrogels can be reused after desorption and reach 91% of the performance of the pristine ones.</t>
  </si>
  <si>
    <t>The DES together with alginate hydrogel brings therefore a highly efficient and reusable close-loop recycling method.</t>
  </si>
  <si>
    <t>Nowadays, the complex application environment requires lithium batteries to be self-healing to cope with the inevitable volume changes and breakage during use.</t>
  </si>
  <si>
    <t>However, only a small part of self-healing materials has been applied in lithium batteries because the introduction of self-healing components will affect the electrochemical performance.</t>
  </si>
  <si>
    <t>Developing a self-healing and recyclable electrolyte to pursue sustainable and long-life lithium batteries is still a great challenge.</t>
  </si>
  <si>
    <t>Herein, a self-healing and recyclable electrolyte has been prepared with a rigid and flexible epoxy resin as a backbone and disulfide bonds as reversible cross-linking points.</t>
  </si>
  <si>
    <t>The epoxy resin imparts superior mechanical abilities (tensile strength &gt;20 MPa) to the electrolytes, while the disulfide bonds provide excellent self-healing capabilities (healing efficiency &gt;95%).</t>
  </si>
  <si>
    <t>Meanwhile, the ionic conductivity (25 Ã‚Â°C) of the rigid-flexible self-healing polymer electrolytes (RFSPEs) is as high as 10Ã¢Ë†â€™3 S/cm, and the multiple healed RFSPE has no changes in the ionic conductivity.</t>
  </si>
  <si>
    <t>In addition, RFSPE has an inhibitory effect on the growth of lithium dendrites, which can cycle stably for up to 1800 h at 1 mAh/cm2.</t>
  </si>
  <si>
    <t>The Li/LiFePO4 cell also exhibits good cycling stability and superior rate performance.</t>
  </si>
  <si>
    <t>Driven by the growing of electric vehicle, there is an unmet need to develop wide-range temperate management of Li-ion battery.</t>
  </si>
  <si>
    <t>Promising phase change materials (PCMs) with reinforced energy storage and conversion performance can cool battery by heat storage and heat battery by electro-thermal conversion.</t>
  </si>
  <si>
    <t>Herein, carbon hybrid aerogel by integrating MOF-derived carbon (MOFC) and graphene oxide (GO) aerogel was fabricated to encapsulate lauric acid as LA@MOF-C/GO PCM composite.</t>
  </si>
  <si>
    <t>Densely network of the hybrid aerogel works to enhance electrical/thermal conductivities while synergistic effect between MOF-C and GO helps to improve PCM loading capacity.</t>
  </si>
  <si>
    <t>Consequently, the PCM composite exhibited enhanced heat storage and electro-thermal conversion performances including low input voltage (2.2 V), high electro-thermal efficiency (90%), and enhanced enthalpy (140 J/g), thermal conductivity (1.35 W/mK) and shape-stability (10 Ã‚Â°C above m.p.).</t>
  </si>
  <si>
    <t>The LA@MOF-C/GO composite worked efficiently to improve battery performance under environment temperature ranging from 45 Ã‚Â°C to Ã¢Ë†â€™20 Ã‚Â°C, which shows great potential in thermal management of electric vehicle battery.</t>
  </si>
  <si>
    <t>Accelerated production of lithium-ion batteries (LIBs) implies an increase in the raw materials demand, especially for metals like lithium, cobalt, and nickel.</t>
  </si>
  <si>
    <t>Spent LIBs recycling guarantees the regeneration and reincorporation of valuable materials into the manufacturing industry; therefore, recycling methods and techniques must be optimized.</t>
  </si>
  <si>
    <t>In this investigation, alkaline and reductive acid leaching processes were evaluated and compared in order to determine the effect of parameters such as pH, temperature, and reagents concentrations to achieve selective leaching processes.</t>
  </si>
  <si>
    <t>This study demonstrated that strongly alkaline solutions (NaOH) do not ensure selective lithium and aluminum dissolution.</t>
  </si>
  <si>
    <t>Also, a solid compound, L i A l 2 ( O H ) 6 O H ( s ) can be formed at pH Ã¢Ë†Â¼14, negatively affecting the lithium extraction.</t>
  </si>
  <si>
    <t>On the other hand, reductive acid leaching, with acid sulfuric and hydrazine sulfate (H2SO4 + N2H6SO4) solutions resulted in an efficient system, extracting Ã¢â€°Â¥90 % of Ni, Co, and Mn at 40 Ã‚Â°C.</t>
  </si>
  <si>
    <t>Hydrazine is essential as a reductant, although it must be added in excess (40 % excess with respect to the Co, Ni, and Mn content) to suppress copper dissolution.</t>
  </si>
  <si>
    <t>Furthermore, this work demonstrated the possibility of processing the entire spent LIBs sample once the discharge and crushing stages were concluded, avoiding physical separation, without affecting the leaching efficiency and contributing to process economy.</t>
  </si>
  <si>
    <t>Recycling of spent lithium ion batteries (LIBs) is an urgent task in the view of environmental protection, resources reuse and sustainable development of battery industry.</t>
  </si>
  <si>
    <t>Our work presents a new method for recovery of Al foils and cathode materials from LIBs via a simple process.</t>
  </si>
  <si>
    <t>The concentrated sulfuric acid (18.4 M H2SO4) solution are used as both separation and leaching agent.</t>
  </si>
  <si>
    <t>The complete separation of cathode materials from Al foils and the complete leaching of Li are achieved simultaneously after leaching for 1 h at 80 Ã‚Â°C and solid/liquid ratio of 800 g LÃ¢Ë†â€™1.</t>
  </si>
  <si>
    <t>Under these conditions, the leaching efficiencies of Ni, Co and Mn reached 25.6%, 23.2% and 18.3%, respectively, and the polyvinylidene fluoride (PVDF) binder is partially decomposed.</t>
  </si>
  <si>
    <t>The concentrated sulfuric acid destroys the structures of cathode materials and PVDF but prevents the Al dissolution by formation of the passivation film, which contributes to the separation of cathode materials from Al foils and no loss of Al foil.</t>
  </si>
  <si>
    <t>After removal of Al foils and adding the 4.5 vol% H2O2 solution to further leach the remaining suspension for 70 min at 70 Ã‚Â°C, and the metals of Ni, Co and Mn in the cathode materials are totally leached into the solution.</t>
  </si>
  <si>
    <t>The amount of H2SO4 consumed by leaching 1 kg cathode pieces was 23 mol, which is less than the required acid consumption for the traditional acid leaching process.</t>
  </si>
  <si>
    <t>The leaching solution is precipitated step by step to obtain high purity Ni1/3Co1/3Mn1/3(OH)2 and Li2CO3.</t>
  </si>
  <si>
    <t>The obtained Ni1/3Co1/3Mn1/3(OH)2 and Li2CO3 are regenerated to LiNi1/3Co1/3Mn1/3O2 materials with excellent electrochemical performance.</t>
  </si>
  <si>
    <t>Drawbacks such as reductant need in leaching process or high energy consumption in pre-treatment step exist in current approaches for recycling spent lithium-ion batteries (LIBs).</t>
  </si>
  <si>
    <t>Here, we report an energy-saving pre-treatment process that can increase the metals leaching efficiency of spent LiNi x Co y Mn1Ã¢Ë†â€™ x Ã¢Ë†â€™ y O2 LIBs in H2SO4 solution.</t>
  </si>
  <si>
    <t>In the proposed process, the spent electrode material was calcined in a nitrogen (oxygen-free) atmosphere, resulting in the easy leaching of metals by H2SO4 without adding reductant.</t>
  </si>
  <si>
    <t>Calcination conditions were examined, and calcination at 350 Ã‚Â°C for 1.5 h resulted in the optimal leaching rates of Li, Ni, Co, and Mn (&gt;99%).</t>
  </si>
  <si>
    <t>Mechanism analysis revealed how calcination improves the leaching efficiency.</t>
  </si>
  <si>
    <t>We found the proposed calcination pre-treatment can destroy the well-defined layered crystal structure of spent LiNi x Co y Mn1Ã¢Ë†â€™ x Ã¢Ë†â€™ y O2 without changing its original phase composition.</t>
  </si>
  <si>
    <t>As a result, refinement of crystalline size, increase of defect, amorphization, and specific surface area (with the emergence of cracks and voids) of the cathode particles enhance the leaching of metals.</t>
  </si>
  <si>
    <t>This study may provide an energy-saving and cost-effective pre-treatment process that can remarkably improve metals leaching rates from spent LIBs without adding reductants.</t>
  </si>
  <si>
    <t>The soaring surge in electric vehicle sales has led to a significant rise in the demand and production of lithium-ion batteries.</t>
  </si>
  <si>
    <t>Consequently, a considerable number of lithium-ion batteries are retired annually, posing potential environmental pollution and economic losses if not appropriately disposed.</t>
  </si>
  <si>
    <t>In consideration of the aforementioned, a novel and environmentally conscientious approach is posited for the extraction of valuable metals from lithium-ion battery cathode materials, thereby ensuring economic efficiency.</t>
  </si>
  <si>
    <t>The method in question employs a deep eutectic solvent composed of tetraethylammonium chloride and L-ascorbic acid, facilitating the effective leaching of lithium nickel cobalt manganate cathode material within a brief duration of 3 min, even at a relatively low temperature of 80 Ã‚Â°C.</t>
  </si>
  <si>
    <t>Notably, elevated leaching rates, specifically 99.1% for lithium, 99.6% for nickel, 99.4% for cobalt, and 99.3% for manganese, have been attained.</t>
  </si>
  <si>
    <t>The overall leaching process is characterized by its efficiency, environmental friendliness, and ease of operation, presenting a promising solution for the recycling of waste lithium-ion batteries.</t>
  </si>
  <si>
    <t>In this study, a polyvinylidene fluoride (PVDF) binder material for secondary batteries was removed using a supercritical CO2 extraction process instead of conventional extraction processes such as leaching and pyrolysis.</t>
  </si>
  <si>
    <t>To determine the optimal process conditions, the phase behavior of the binder in CO2 was studied by measuring the pressure and temperature before the supercritical CO2 extraction.</t>
  </si>
  <si>
    <t>To design an effective extraction process, the extraction time, temperature, and pressure were studied under various experimental conditions using a supercritical extraction system.</t>
  </si>
  <si>
    <t>Various organic cosolvents were used in the experiment to improve the extraction efficiency.</t>
  </si>
  <si>
    <t>According to the experimental result, the optimal extraction conditions were determined to 353.2 K, 10 MPa, and 20 min with dimethylformamide (DMF) cosolvent.</t>
  </si>
  <si>
    <t>Under these process conditions, the removal rate of the binder was 98.8 %.</t>
  </si>
  <si>
    <t>However, there was a significant difference in cell performance such as initial discharge capacity and cycling stability depending on the extraction solvent.</t>
  </si>
  <si>
    <t>Specifically, cycling stability improved in the order of using DMF, NMP, DMSO, and DMAc.</t>
  </si>
  <si>
    <t>The extracted binder material was analyzed by differential scanning calorimetry (DSC), Fourier transform infrared spectroscopy (FT-IR) and scanning electron microscope (SEM) to compare the raw and processed materials and evaluate the reusability of the binder material.</t>
  </si>
  <si>
    <t>Lithium-ion batteries (LIBs) are important energy devices with significant growth and expansion that result in large amounts of metal waste.</t>
  </si>
  <si>
    <t>However, the separation of the cathode materials from aluminum (Al) foil during the recycling of spent LIBs is still challenging due to their strong bonding by polyvinylidene fluoride (PVDF).</t>
  </si>
  <si>
    <t>Herein, a novel low-melting mixture solvent (LoMMS) based on the choline chloride-xylitol system with ow-toxicity, cost-effectiveness, and environmental friendliness was developed for separating the cathode materials from Al foil in LIBs.</t>
  </si>
  <si>
    <t>Under the optimal treatment conditions of a molar ratio of choline chloride to xylitol of 2:1, a reaction temperature of 140 Ã‚Â°C, a reaction time of 20Ã¢â‚¬Â¯min, and solid-liquid ratio of 16Ã¢â‚¬Â¯g/L separation efficiency cathode material reached a maximum of 94.92Ã¢â‚¬Â¯%.</t>
  </si>
  <si>
    <t>The mechanistic analysis revealed that the high separation efficiency can be attributed to strong hydrogen bonding provided by choline chloride and xylitol in LoMMS, disrupted PVDF molecular bonding and resulted in deactivation and successful separation of cathode material particles from the aluminum foil.</t>
  </si>
  <si>
    <t>Additionally, scanning electron microscopy examination revealed no changes in the morphologies of the cathode materials, useful for their restoration and reutilization.</t>
  </si>
  <si>
    <t>Overall, the proposed LoMMS method with low-cost and eco-friendly aspects has great potential for recycling spent LIB cathode materials.</t>
  </si>
  <si>
    <t>Electricity storage is a key component in the transition to a (100%) CO 2 -neutral energy system and a way to maximize the efficiency of power grids.</t>
  </si>
  <si>
    <t>Carnot Batteries offer an important alternative to other electricity storage systems due to the possible use of low-cost storage materials in their thermal energy storage units.</t>
  </si>
  <si>
    <t>The use of sensible storage material at high temperatures is of particular interest in order to achieve higher storage densities.</t>
  </si>
  <si>
    <t>A high number of research projects are currently being carried out in this field, and an increasing number of industrial players are also pushing the development of systems to market maturity, which results in a large variety of concepts.</t>
  </si>
  <si>
    <t>This work offers new approaches to the classification of Carnot Batteries and thermal energy storage systems.</t>
  </si>
  <si>
    <t>It gives an overview of the current state of the art in the field of thermal energy storage above 500 Ã‚Â°C and compares the systems and concepts on the basis of key figures.</t>
  </si>
  <si>
    <t>The large number of concepts will inevitably be selected based on technical and environmental considerations.</t>
  </si>
  <si>
    <t>It is shown that solid and sensible thermal energy storage units can be represented as an efficient component of a Carnot Battery in the high temperature range.</t>
  </si>
  <si>
    <t>Total cycle energy efficiencies of Ã¢â€°Â¥ 95% have been shown in literature.</t>
  </si>
  <si>
    <t>The Ã¢â‚¬Ëœfixed structureÃ¢â‚¬â„¢ design as a differentiation to the Ã¢â‚¬Ëœpacked bedÃ¢â‚¬â„¢ is particularly well suited as it allows internal charging at temperatures greater than 1000 Ã‚Â°C while minimizing charging losses.</t>
  </si>
  <si>
    <t>A vast quantity of waste sludge is generated during the silicon wafers slicing process in semiconductor and photovoltaic industries.</t>
  </si>
  <si>
    <t>Turning the waste powder into high-value products is of strategic importance for industrial processes.</t>
  </si>
  <si>
    <t>The purified Si microparticles (Si-MP) are recycled by a simple and fast procedure, Rapid Thermal Process (RTP).</t>
  </si>
  <si>
    <t>A prominent anodic material of Si-MP/Carbon composite with porous structure is obtained via in-spaced carbonization of water-soluble binder sodium carboxymethyl cellulose during RTP.</t>
  </si>
  <si>
    <t>This strategy provides buffer space, which is constructed by carbon porous continuous conductive framework throughout the entire electrode, to resist local stress and intense volume variation.</t>
  </si>
  <si>
    <t>In addition, a sufficiently electrochemically stable solid-electrolyte interphase layer is accomplished with the coating of SiOx film and amorphous carbon on the surface of Si-MP.</t>
  </si>
  <si>
    <t>Under these circumstances, the enhanced electrodes achieve a first cycle efficiency of approximately 80% and a reversible charge capacity of 800 mAhgÃ¢Ë†â€™1 over 100 cycles at 0.5 AgÃ¢Ë†â€™1 with good retention.</t>
  </si>
  <si>
    <t>Through a green and simple procedure, a remarkable Si-MP embedded carbon-matrix with porous structure is established to achieve commercially high performance Si-MP/C composite anodes and also to resolve the issues of waste disposal.</t>
  </si>
  <si>
    <t>Acid leaching is an essential unit in hydrometallurgy, yet it is time consuming and requires concentrated acids.</t>
  </si>
  <si>
    <t>Process intensification is examined for the leaching of valuable and rare earth elements (REEs), such as Ni, Co, La, Nd, and Ce, from spent nickel metal hydride (NiMH) batteries using subcritical water extraction (SWE) and microwave-assisted extraction (MAE).</t>
  </si>
  <si>
    <t>Results of SWE revealed that HCl performed better than H2SO4 and HNO3.</t>
  </si>
  <si>
    <t>Leaching efficiency increased as reaction temperature increased from 100 to 150Ã‚Â°C, and it increased with HCl concentration.</t>
  </si>
  <si>
    <t>SWE was very effective using 0.5 N HCl, solid concentration of 20 g/L, initial pressure of 9.8 bar, 100Ã‚Â°C for 5 min, and leaching efficiency of 99.85% for Ni, 91.72% for Co, 96.26% for La, 85.75% for Nd, and 84.37% for Ce was found, and the total energy consumption was 2,640 kJ.</t>
  </si>
  <si>
    <t>Leaching efficiency of MAE using 0.5 N HCl decreased slightly when heating rate increased from 30 to 70Ã‚Â°C/min, and it increased as reaction time increased from 5 to 30 min.</t>
  </si>
  <si>
    <t>Compared with SWE and conventional leaching, MAE was the most energy-efficient, and total of 874.1 kJ was required to reach 85.93% for Ni, 77.60% for Co, 64.04% for La, 75.01% for Nd, and 57.17% for Ce, respectively under experimental conditions of 1 N of HCl, solid concentration of 20 g/L, 100Ã‚Â°C for 5 min.</t>
  </si>
  <si>
    <t>Novel acid leaching methods showed promising potential for metals recovery from e-waste.</t>
  </si>
  <si>
    <t>Recycling spent anode graphite from scrapped lithium-ion batteries plays a significant role in utilization of graphite resources and environmental protection.</t>
  </si>
  <si>
    <t>However, regenerated graphite basically shows low coulomb efficiency and poor rate capability, which cannot meet the requirements of being reused as an electrode material.</t>
  </si>
  <si>
    <t>Herein, we put forward an asphalt coating method to improve the electrochemical performance of the spent graphite after impurities removal.</t>
  </si>
  <si>
    <t>The structure and morphology of asphalt-coated purified graphite (AC@PG) are characterized by using XRD, TEM and SEM analysis, the results show that the pyrolysis carbon has successfully coated on the purified graphite.</t>
  </si>
  <si>
    <t>Asphalt coating is demonstrated to improve its surface morphology, which is beneficial to the infiltration of the electrolyte.</t>
  </si>
  <si>
    <t>The electrochemical performance of AC@PG with various asphalt coating amounts is systematically investigated, and the results show that when the asphalt coating amount is 10%, the electrochemical performance of AC@PG can reach the optimal value with an initial capacity of 335.4 mAh/g at a rate of 0.1 C, which are better than that of PG (313.8 mAh/g).</t>
  </si>
  <si>
    <t>Furthermore, rate capability is significantly improved after asphalt coating.</t>
  </si>
  <si>
    <t>This proposed asphalt coating method for spent graphite is facile, effective and economical, which has prospects for the industrial processing of graphite.</t>
  </si>
  <si>
    <t>With the penetration of lithium-ion batteries (LIBs) into electric vehicles, the recycling of waste LIBs is inevitable from the perspective of health, economy and environmental protection.</t>
  </si>
  <si>
    <t>Herein is reported a novel green method for extracting valuable metals from the cathode of LIBs, in which the Deep Eutectic Solvent (DES) is used as leachate to dissolve electrode material waste.</t>
  </si>
  <si>
    <t>Mixing choline chloride (ChCl) and malonic acid is helpful to effectively improve the reduction ability of DES, resulting in superior leaching efficiency.</t>
  </si>
  <si>
    <t>At the lower temperature (100 Ã‚Â°C), the leaching efficiency of cobalt and lithium reached up to 98.61% and 98.78%, respectively.</t>
  </si>
  <si>
    <t>X-ray absorption near edge structure (XANES) spectroscopy demonstrated that DESs could act as both leachate and reducing agent, which could destroy the covalent bonds of metal oxides to form a cobalt (II)-chlorine complex.</t>
  </si>
  <si>
    <t>This method is straightforward to operate and does not involve the additional reducing agents, which is held promise to bring economic and sustainable development prospects in the field of lithium battery development.</t>
  </si>
  <si>
    <t>Lithium carboxymethyl cellulose (CMC-Li) is a promising novel water-based binder for lithium-ion batteries.</t>
  </si>
  <si>
    <t>The direct synthesis of CMC-Li was innovatively developed using abundant wood dissolving pulp materials from hardwood (HW) and softwood (SW).</t>
  </si>
  <si>
    <t>The resulting CMC-Li-HW and CMC-Li-SW binders possessed a suitable degree of substitutions and excellent molecular weight distributions with an appropriate quantity of long- and short-chain celluloses, which facilitated the construction of a reinforced concrete-like bonding system.</t>
  </si>
  <si>
    <t>When used as cathode binders in LiFePO4 batteries, they uniformly coated and dispersed the electrode materials, formed a compact and stable conductive network with high mechanical strength and showed sufficient lithium replenishment.</t>
  </si>
  <si>
    <t>The prepared LiFePO4 batteries exhibited good mechanical stability, low charge transfer impedance, high initial discharge capacity (Ã¢Ë†Â¼180 mAh/g), high initial Coulombic efficiency (99 %), excellent cycling performance (&lt;3% loss over 200 cycles) and good rate capability, thereby outperforming CMC-Na and the widely used cathode binder polyvinylidene fluoride.</t>
  </si>
  <si>
    <t>Cathode materials are difficult to separate from Al-foil substrates during the recycling of spent lithium-ion batteries (LIBs), because of the strong bonding force present.</t>
  </si>
  <si>
    <t>In this study, ultrasonic cleaning was used to separate and recycle these cathode materials.</t>
  </si>
  <si>
    <t>The mechanism of separation was ascribed to the dissolution of polyvinylidene fluoride (PVDF) and the cavitation caused by ultrasound.</t>
  </si>
  <si>
    <t>Based on this mechanism, the key parameters affecting the peel-off efficiency of cathode materials from Al foil was identified as solvent nature, temperature, ultrasonic power, and ultrasonic time.</t>
  </si>
  <si>
    <t>The peel-off efficiency of cathode materials achieved Ã¢Ë†Â¼99% under the optimized conditions of N-methyl-2-pyrrolidone (NMP) cleaning fluid, 70Ã‚Â°C process temperature, 240W ultrasonic power, and 90min of ultrasonication.</t>
  </si>
  <si>
    <t>The cathode materials separated from Al foil displayed a low agglomeration degree, which is beneficial to the subsequent leaching process.</t>
  </si>
  <si>
    <t>Finally, a new, environmentally-sound process was proposed to efficiently recycle cathode materials and Al from spent LIBs, consisting of manual dismantling, ultrasonic cleaning, and picking.</t>
  </si>
  <si>
    <t>The lithiation reaction holds immense significance across various branches of chemistry, particularly in the realm of electrochemical energy storage.</t>
  </si>
  <si>
    <t>Here, we report a new method that enables a solvent-free process at room temperature, exhibiting remarkably swift reaction kinetics.</t>
  </si>
  <si>
    <t>Through this process, the chemical integration of Li+ into charged materials based on transition metals is achieved using lithium iodide, LiI.</t>
  </si>
  <si>
    <t>An evident application of this method lies in advancing the direct recycling of cathode materials reclaimed from spent batteries.</t>
  </si>
  <si>
    <t>Notably, the process facilitates the efficient and direct recycling of spent Li(1-x)FePO4 cathode material, sourced from a commercial LIB, without the need for any solvents or heat treatments.</t>
  </si>
  <si>
    <t>The regenerated material exhibits a fully reversible capacity of approximately 168 mAh/g against Li metal, even under high current density conditions, with a consistently stable coulombic efficiency surpassing 99 % over 45 cycles.</t>
  </si>
  <si>
    <t>This regenerative approach holds the potential for seamless extension to other LIB cathode materials, including but not limited to LMFP, LMO, LCO and NMC.</t>
  </si>
  <si>
    <t>We report zinc sulfide (ZnS) quantum dots composed of three different polymorphs (pure zinc blende, pure wurtzite, and poly-type (zinc blende/wurtzite)) uniformly embedded in an N-doped carbon matrix as a potential electrode material for anode applications in lithium-ion batteries (LIBs), for the first time.</t>
  </si>
  <si>
    <t>The ZnS polymorph quantum dots with cubic and hexagonal lattices anchored onto a N-doped carbon matrix (ZnS-QD@NC) electrode is prepared by a polyol-assisted pyro-synthesis technique.</t>
  </si>
  <si>
    <t>A combined operando XRD and ex-situ XAS analyses revealed that the electrochemical reaction mechanism in ZnS-QD@NC was reversible and comprised of an insertion reaction followed by a conversion-cum-alloying reaction.</t>
  </si>
  <si>
    <t>Due to the structural property of the composite and its unique electrochemical behavior, the ZnS-QD@NC electrode registers a reversible specific capacity as high as 800 mAhgÃ¢Ë†â€™1 with a high initial energy round-trip efficiency of 83%, and better cycling stability and power.</t>
  </si>
  <si>
    <t>The results from this study can help in the production of high-performance electrode materials with unique structural and morphological composition using an efficient pyro-synthetic reaction for rechargeable battery applications.</t>
  </si>
  <si>
    <t>Cobalt (Co) recycling from the spent LIBs not only favors the ecological protection also meets the supply chain of Co in the international market.</t>
  </si>
  <si>
    <t>In this research, a three-dimensional microbial-fuel-cell (3D-MFC) two-chamber system with granular activated carbon (GAC) microelectrodes was constructed to remove and recover Co from the stripping cobalt sulfate solution.</t>
  </si>
  <si>
    <t>The 3D bio-electrochemical (BE) system exhibited the largest voltage output and power production at 12th day during the acclimation, achieving the maximum power densities (W/m3) of 6.24, 10.29, 14.52, 12.59, and 8.78, respectively.</t>
  </si>
  <si>
    <t>The GAC prepared at 500Ã¢â‚¬Â¯Ã‚Â°C achieved highest removal and recovery efficiencies of Co in the 3D-MFC system.</t>
  </si>
  <si>
    <t>The maximum removal efficiency of 98.47%, the recovery efficiency of 96.35%, the power density of 11.34Ã¢â‚¬Â¯W/m3, and the columbic efficiency of 28.74% were obtained in the orthogonal experiments.</t>
  </si>
  <si>
    <t>The influence of the operating time on the removal and recovery of Co was more obvious than the electro-output of the system.</t>
  </si>
  <si>
    <t>The addition of ammonium carbonate to the 3D-MFC systems clearly increased the precipitation of Co.</t>
  </si>
  <si>
    <t>The stacking of GAC particles in MFC had strengthened the adsorption of Co ions by intensifying the acidic-alkaline pathways during the 3D BE process.</t>
  </si>
  <si>
    <t>The removal and recovery of Co ions from the stripping solution in the 3D-MFC experiments were mainly achieved by the electromigration, electrostatic adsorption of GAC, and chemical precipitations of cobalt hydroxide and cobalt carbonate.</t>
  </si>
  <si>
    <t>A continuous process was suggested for the 3D-MFC application integrating to the traditional recovery procedure of Co from the spent LIBs at the pilot scale.</t>
  </si>
  <si>
    <t>To date, the research on Zn2+ storage properties of nanosized high-nuclearity polyoxometalate clusters (HNPCs) in aqueous zinc-ion batteries is still unexplored.</t>
  </si>
  <si>
    <t>Herein, we for the first time utilized the nanosized mixed-valence K10[VIV 16VV 18O82] (KVO) cluster as a Zn2+ storage material to exploit novel Zn/HNPC battery with eminent chargeÃ¢â‚¬â€œdischarge properties because the 3-D orderly packing of nanosized KVO clusters in the microstructure can engineer and construct multidimensional interconnected Zn2+ migration channels, which can endow the KVO host with high electron and Zn2+ conductivities and high-efficiency Zn2+ migration behavior.</t>
  </si>
  <si>
    <t>As expected, the as-fabricated Zn/K10[VIV 6VV 18O82] battery exhibits a high reversible capacity of 401 mAh g Ã¢Ë†â€™1, good cyclic stability with capacity retention of 93% over 4000 cycles at 3 A g Ã¢Ë†â€™1, and favorable energy (285 Wh kg Ã¢Ë†â€™1) and power density (4.5 kW kg Ã¢Ë†â€™1).</t>
  </si>
  <si>
    <t>A quantitative Zn2+ storage mechanism has been proposed based on in-depth insight on Zn2+ intercalation/deintercalation behavior and redox reaction process during cycling.</t>
  </si>
  <si>
    <t>This work not only provides a new zinc-ion battery research platform of HNPCs and opens up a new understanding of the Zn2+ storage mechanism in the POM host, but also demonstrates a tremendous and promising application potential of HNPCs in aqueous batteries.</t>
  </si>
  <si>
    <t>A novel method for the conversion of paper towel waste to biographite anode material is developed and optimized for use in Li-ion batteries.</t>
  </si>
  <si>
    <t>The surge in demand for Li-ion battery anode materials coupled with the unsustainable and inefficient methods of producing battery-grade graphite necessitate alternative carbon feedstocks and graphitization technologies.</t>
  </si>
  <si>
    <t>Paper waste (PW) is identified as a suitable carbon feedstock for iron-catalyzed graphitization due to its sustainability, low cost, low ash content, and ample supply for the intended end use.</t>
  </si>
  <si>
    <t>A Box Behnken experimental design for statistical optimization is pursued for untreated and preÃ¢â‚¬â€˜carbonized PW with factors of temperature (1100Ã¢â‚¬â€œ1300 Ã‚Â°C), hold time (1Ã¢â‚¬â€œ5 h), and iron catalyst loading (0.5Ã¢â‚¬â€œ1.5Ãƒâ€” fixed carbon content) with biographite crystal size as the primary response variable.</t>
  </si>
  <si>
    <t>Temperature and iron catalyst loading are found to be significant factors, whereas hold time is found to be insignificant.</t>
  </si>
  <si>
    <t>Reversible capacities of the biographite anodes are found to be 340Ã¢â‚¬â€œ355 mAh gÃ¢Ë†â€™1 with 99 % capacity retention over 100 cycles, indicating good electrochemical performance relative to commercial graphite anodes.</t>
  </si>
  <si>
    <t>The initial Coulombic efficiency of untreated and preÃ¢â‚¬â€˜carbonized biographites, however, are 77 % and 75 %, respectively, suggesting parasitic reactions including electrolyte decomposition.</t>
  </si>
  <si>
    <t>The room temperature sodium-sulfur (RT Na-S) batteries have attracted extensive attention due to its low cost and high specific energy.</t>
  </si>
  <si>
    <t>Yet, RT Na-S batteries usually suffer from low reversible capacity, short lifespan and inferior Coulombic efficiency.</t>
  </si>
  <si>
    <t>Herein, covalent sulfur based carbonaceous materials was investigated for RT Na-S battery to address these drawbacks.</t>
  </si>
  <si>
    <t>Generally, the covalent S could prevent the formation of sodium polysulfide (Na2Sn, 4Ã¢â€°Â¤nÃ¢â€°Â¤8) effectively, further avoid the dissolution of sodium polysulfide into electrolyte; besides, the covalent S in these carbonaceous materials is reversible during charge/discharge process, which is good for cycling stability.</t>
  </si>
  <si>
    <t>Benefiting from these merits, the covalent sulfur based materials delivers high reversible capacity over 1000mAhgÃ¢Ë†â€™1, long cycling stability for 900 cycles with capacity decay of 0.053% per cycle and superior Coulombic efficiency approximately 100%.</t>
  </si>
  <si>
    <t>This study may provide a new method for designing high performance RT Na-S batteries.</t>
  </si>
  <si>
    <t>Element 1</t>
  </si>
  <si>
    <t>Element 2</t>
  </si>
  <si>
    <t>Type of %</t>
  </si>
  <si>
    <t>Element 3</t>
  </si>
  <si>
    <t>Element 4</t>
  </si>
  <si>
    <t>Element 5</t>
  </si>
  <si>
    <t>leaching yield</t>
  </si>
  <si>
    <t>removal efficienc</t>
  </si>
  <si>
    <t>recovery efficienc</t>
  </si>
  <si>
    <t>leaching efficienc</t>
  </si>
  <si>
    <t>efficiently (&gt;98 %)</t>
  </si>
  <si>
    <t>recovery efficienc, extraction percentage</t>
  </si>
  <si>
    <t>recovery rate</t>
  </si>
  <si>
    <t>recovery efficienc, removal efficienc</t>
  </si>
  <si>
    <t>separation efficienc</t>
  </si>
  <si>
    <t>product purity</t>
  </si>
  <si>
    <t>reaction efficienc</t>
  </si>
  <si>
    <t>peel-off efficienc</t>
  </si>
  <si>
    <t>leachate with an efficiency of 92%</t>
  </si>
  <si>
    <t>round-trip efficienc</t>
  </si>
  <si>
    <t>extraction efficiency</t>
  </si>
  <si>
    <t>Element List</t>
  </si>
  <si>
    <t>Element Rate</t>
  </si>
  <si>
    <t>Composition of battery types (for which we have % value)</t>
  </si>
  <si>
    <t>Cost formulation constraint solution</t>
  </si>
  <si>
    <t>Zn</t>
  </si>
  <si>
    <t>Pb</t>
  </si>
  <si>
    <t>Ni</t>
  </si>
  <si>
    <t>Mn</t>
  </si>
  <si>
    <t>Li</t>
  </si>
  <si>
    <t>Fe</t>
  </si>
  <si>
    <t>Cu</t>
  </si>
  <si>
    <t>C</t>
  </si>
  <si>
    <t>C (Graphite)</t>
  </si>
  <si>
    <t>Cd</t>
  </si>
  <si>
    <t>Al</t>
  </si>
  <si>
    <t>P</t>
  </si>
  <si>
    <t>La</t>
  </si>
  <si>
    <t>Nd</t>
  </si>
  <si>
    <t>Ce</t>
  </si>
  <si>
    <t>REEs</t>
  </si>
  <si>
    <t>Element Symbol</t>
  </si>
  <si>
    <t>Market Price ($/Kg)</t>
  </si>
  <si>
    <t>In</t>
  </si>
  <si>
    <t>Akaline Battery</t>
  </si>
  <si>
    <t>Lithium Ion Batteries</t>
  </si>
  <si>
    <t>Material/Element</t>
  </si>
  <si>
    <t>Approximate Weight Percentage</t>
  </si>
  <si>
    <t>Steel (case)</t>
  </si>
  <si>
    <t>Plastic (Polypropylene)</t>
  </si>
  <si>
    <t>Polymer Electrolyte</t>
  </si>
  <si>
    <t>Electrolyte (Lithium salt)</t>
  </si>
  <si>
    <t>Hydrogen (H)</t>
  </si>
  <si>
    <t>Electrolyte (KOH or NaOH)</t>
  </si>
  <si>
    <t>Plastic and other materials</t>
  </si>
  <si>
    <t>Ammonium Chloride (NH₄Cl)</t>
  </si>
  <si>
    <t>Sulfuric acid (H₂SO₄)</t>
  </si>
  <si>
    <t>Water (H₂O)</t>
  </si>
  <si>
    <t>MnO₂</t>
  </si>
  <si>
    <t>KOH</t>
  </si>
  <si>
    <t>PbO₂</t>
  </si>
  <si>
    <t>Sb</t>
  </si>
  <si>
    <t>O</t>
  </si>
  <si>
    <t>recovery efficiency</t>
  </si>
  <si>
    <t>leaching efficiency</t>
  </si>
  <si>
    <t>adsorption efficiency</t>
  </si>
  <si>
    <t>stripping efficiency</t>
  </si>
  <si>
    <t>separation efficiency</t>
  </si>
  <si>
    <t>removal efficiency</t>
  </si>
  <si>
    <t>Element % Value</t>
  </si>
  <si>
    <t>Assumptions</t>
  </si>
  <si>
    <t>1. Prices from wikipedia</t>
  </si>
  <si>
    <t>2. % value definition is different for processes</t>
  </si>
  <si>
    <t>3. Normalized cost formula considers other elements with equally distributed weightages</t>
  </si>
  <si>
    <t>Note: REEs are made of Lanthanum (La), Cerium (Ce), Praseodymium (Pr), Neodymium (Nd)</t>
  </si>
  <si>
    <t>Final Cost $ (Due to unrecovered elements)</t>
  </si>
  <si>
    <t>Weightage</t>
  </si>
  <si>
    <t>Market Price</t>
  </si>
  <si>
    <t>Cp</t>
  </si>
  <si>
    <t>mCpT</t>
  </si>
  <si>
    <t>Total Energy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</si>
</sst>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499984740745262"/>
        <bgColor indexed="64"/>
      </patternFill>
    </fill>
    <fill>
      <patternFill patternType="solid">
        <fgColor theme="4" tint="0.39997558519241921"/>
        <bgColor indexed="64"/>
      </patternFill>
    </fill>
    <fill>
      <patternFill patternType="solid">
        <fgColor theme="3" tint="0.249977111117893"/>
        <bgColor indexed="64"/>
      </patternFill>
    </fill>
    <fill>
      <patternFill patternType="solid">
        <fgColor theme="6" tint="0.79998168889431442"/>
        <bgColor indexed="64"/>
      </patternFill>
    </fill>
    <fill>
      <patternFill patternType="solid">
        <fgColor theme="2"/>
        <bgColor indexed="64"/>
      </patternFill>
    </fill>
    <fill>
      <patternFill patternType="solid">
        <fgColor rgb="FFFFFF00"/>
        <bgColor indexed="64"/>
      </patternFill>
    </fill>
    <fill>
      <patternFill patternType="solid">
        <fgColor theme="0" tint="-0.34998626667073579"/>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3">
    <xf numFmtId="0" fontId="0" fillId="0" borderId="0" xfId="0"/>
    <xf numFmtId="0" fontId="0" fillId="0" borderId="10" xfId="0" applyBorder="1"/>
    <xf numFmtId="0" fontId="0" fillId="33" borderId="10" xfId="0" applyFill="1" applyBorder="1"/>
    <xf numFmtId="0" fontId="16" fillId="0" borderId="10" xfId="0" applyFont="1" applyBorder="1"/>
    <xf numFmtId="0" fontId="16" fillId="33" borderId="10" xfId="0" applyFont="1" applyFill="1" applyBorder="1"/>
    <xf numFmtId="0" fontId="16" fillId="0" borderId="0" xfId="0" applyFont="1"/>
    <xf numFmtId="0" fontId="0" fillId="0" borderId="11" xfId="0" applyBorder="1"/>
    <xf numFmtId="0" fontId="16" fillId="0" borderId="10" xfId="0" applyFont="1" applyBorder="1" applyAlignment="1">
      <alignment horizontal="center" vertical="center"/>
    </xf>
    <xf numFmtId="0" fontId="0" fillId="0" borderId="10" xfId="0" applyBorder="1" applyAlignment="1">
      <alignment horizontal="center" vertical="center"/>
    </xf>
    <xf numFmtId="0" fontId="16" fillId="0" borderId="10" xfId="0" applyFont="1" applyBorder="1" applyAlignment="1">
      <alignment vertical="center"/>
    </xf>
    <xf numFmtId="0" fontId="16" fillId="0" borderId="10" xfId="0" applyFont="1" applyBorder="1" applyAlignment="1">
      <alignment horizontal="center" vertical="center" wrapText="1"/>
    </xf>
    <xf numFmtId="0" fontId="16" fillId="0" borderId="10" xfId="0" applyFont="1" applyBorder="1" applyAlignment="1">
      <alignment vertical="center" wrapText="1"/>
    </xf>
    <xf numFmtId="9" fontId="0" fillId="0" borderId="10" xfId="0" applyNumberFormat="1" applyBorder="1" applyAlignment="1">
      <alignment vertical="center"/>
    </xf>
    <xf numFmtId="9" fontId="0" fillId="0" borderId="10" xfId="0" applyNumberFormat="1" applyBorder="1" applyAlignment="1">
      <alignment vertical="center" wrapText="1"/>
    </xf>
    <xf numFmtId="0" fontId="0" fillId="34" borderId="10" xfId="0" applyFill="1" applyBorder="1"/>
    <xf numFmtId="9" fontId="0" fillId="34" borderId="10" xfId="0" applyNumberFormat="1" applyFill="1" applyBorder="1"/>
    <xf numFmtId="0" fontId="0" fillId="34" borderId="0" xfId="0" applyFill="1"/>
    <xf numFmtId="10" fontId="0" fillId="34" borderId="10" xfId="0" applyNumberFormat="1" applyFill="1" applyBorder="1"/>
    <xf numFmtId="0" fontId="0" fillId="35" borderId="10" xfId="0" applyFill="1" applyBorder="1"/>
    <xf numFmtId="10" fontId="0" fillId="35" borderId="10" xfId="0" applyNumberFormat="1" applyFill="1" applyBorder="1"/>
    <xf numFmtId="0" fontId="0" fillId="35" borderId="0" xfId="0" applyFill="1"/>
    <xf numFmtId="0" fontId="0" fillId="36" borderId="10" xfId="0" applyFill="1" applyBorder="1"/>
    <xf numFmtId="10" fontId="0" fillId="36" borderId="10" xfId="0" applyNumberFormat="1" applyFill="1" applyBorder="1"/>
    <xf numFmtId="0" fontId="0" fillId="36" borderId="0" xfId="0" applyFill="1"/>
    <xf numFmtId="9" fontId="0" fillId="36" borderId="10" xfId="0" applyNumberFormat="1" applyFill="1" applyBorder="1"/>
    <xf numFmtId="0" fontId="18" fillId="36" borderId="10" xfId="0" applyFont="1" applyFill="1" applyBorder="1"/>
    <xf numFmtId="9" fontId="18" fillId="36" borderId="10" xfId="0" applyNumberFormat="1" applyFont="1" applyFill="1" applyBorder="1"/>
    <xf numFmtId="0" fontId="0" fillId="37" borderId="10" xfId="0" applyFill="1" applyBorder="1"/>
    <xf numFmtId="10" fontId="0" fillId="37" borderId="10" xfId="0" applyNumberFormat="1" applyFill="1" applyBorder="1"/>
    <xf numFmtId="0" fontId="0" fillId="37" borderId="0" xfId="0" applyFill="1"/>
    <xf numFmtId="0" fontId="0" fillId="38" borderId="10" xfId="0" applyFill="1" applyBorder="1"/>
    <xf numFmtId="9" fontId="0" fillId="38" borderId="10" xfId="0" applyNumberFormat="1" applyFill="1" applyBorder="1"/>
    <xf numFmtId="0" fontId="0" fillId="38" borderId="0" xfId="0" applyFill="1"/>
    <xf numFmtId="0" fontId="16" fillId="36" borderId="10" xfId="0" applyFont="1" applyFill="1" applyBorder="1"/>
    <xf numFmtId="10" fontId="16" fillId="36" borderId="10" xfId="0" applyNumberFormat="1" applyFont="1" applyFill="1" applyBorder="1"/>
    <xf numFmtId="0" fontId="16" fillId="0" borderId="12" xfId="0" applyFont="1" applyBorder="1"/>
    <xf numFmtId="0" fontId="0" fillId="0" borderId="12" xfId="0" applyBorder="1"/>
    <xf numFmtId="0" fontId="16" fillId="0" borderId="13" xfId="0" applyFont="1" applyBorder="1"/>
    <xf numFmtId="0" fontId="16" fillId="0" borderId="11" xfId="0" applyFont="1" applyBorder="1"/>
    <xf numFmtId="0" fontId="0" fillId="0" borderId="13" xfId="0" applyBorder="1"/>
    <xf numFmtId="0" fontId="0" fillId="0" borderId="14" xfId="0" applyBorder="1"/>
    <xf numFmtId="2" fontId="16" fillId="0" borderId="10" xfId="0" applyNumberFormat="1" applyFont="1" applyBorder="1"/>
    <xf numFmtId="2" fontId="0" fillId="38" borderId="10" xfId="0" applyNumberFormat="1" applyFill="1" applyBorder="1"/>
    <xf numFmtId="2" fontId="0" fillId="34" borderId="10" xfId="0" applyNumberFormat="1" applyFill="1" applyBorder="1"/>
    <xf numFmtId="2" fontId="0" fillId="36" borderId="10" xfId="0" applyNumberFormat="1" applyFill="1" applyBorder="1"/>
    <xf numFmtId="2" fontId="0" fillId="37" borderId="10" xfId="0" applyNumberFormat="1" applyFill="1" applyBorder="1"/>
    <xf numFmtId="2" fontId="0" fillId="0" borderId="10" xfId="0" applyNumberFormat="1" applyBorder="1"/>
    <xf numFmtId="0" fontId="0" fillId="0" borderId="15" xfId="0" applyBorder="1" applyAlignment="1">
      <alignment horizontal="center" vertical="center"/>
    </xf>
    <xf numFmtId="2" fontId="16" fillId="39" borderId="10" xfId="0" applyNumberFormat="1" applyFont="1" applyFill="1" applyBorder="1"/>
    <xf numFmtId="2" fontId="0" fillId="39" borderId="10" xfId="0" applyNumberFormat="1" applyFill="1" applyBorder="1"/>
    <xf numFmtId="0" fontId="16" fillId="39" borderId="10" xfId="0" applyFont="1" applyFill="1" applyBorder="1"/>
    <xf numFmtId="0" fontId="0" fillId="39" borderId="10" xfId="0" applyFill="1" applyBorder="1"/>
    <xf numFmtId="0" fontId="0" fillId="39" borderId="0" xfId="0" applyFill="1"/>
    <xf numFmtId="0" fontId="0" fillId="40" borderId="10" xfId="0" applyFill="1" applyBorder="1"/>
    <xf numFmtId="10" fontId="0" fillId="40" borderId="10" xfId="0" applyNumberFormat="1" applyFill="1" applyBorder="1"/>
    <xf numFmtId="9" fontId="0" fillId="40" borderId="10" xfId="0" applyNumberFormat="1" applyFill="1" applyBorder="1"/>
    <xf numFmtId="2" fontId="0" fillId="40" borderId="10" xfId="0" applyNumberFormat="1" applyFill="1" applyBorder="1"/>
    <xf numFmtId="0" fontId="0" fillId="40" borderId="0" xfId="0" applyFill="1"/>
    <xf numFmtId="164" fontId="16" fillId="39" borderId="10" xfId="0" applyNumberFormat="1" applyFont="1" applyFill="1" applyBorder="1"/>
    <xf numFmtId="164" fontId="0" fillId="39" borderId="10" xfId="0" applyNumberFormat="1" applyFill="1" applyBorder="1"/>
    <xf numFmtId="0" fontId="0" fillId="41" borderId="0" xfId="0" applyFill="1" applyAlignment="1">
      <alignment horizontal="center"/>
    </xf>
    <xf numFmtId="0" fontId="0" fillId="33" borderId="14" xfId="0" applyFill="1" applyBorder="1"/>
    <xf numFmtId="0" fontId="16" fillId="41" borderId="10" xfId="0" applyFont="1" applyFill="1" applyBorder="1" applyAlignment="1">
      <alignment horizontal="center"/>
    </xf>
    <xf numFmtId="164" fontId="0" fillId="41" borderId="10" xfId="0" applyNumberFormat="1" applyFill="1" applyBorder="1" applyAlignment="1">
      <alignment horizontal="center"/>
    </xf>
    <xf numFmtId="2" fontId="0" fillId="35" borderId="10" xfId="0" applyNumberFormat="1" applyFill="1" applyBorder="1"/>
    <xf numFmtId="0" fontId="0" fillId="42" borderId="10" xfId="0" applyFill="1" applyBorder="1"/>
    <xf numFmtId="10" fontId="0" fillId="42" borderId="10" xfId="0" applyNumberFormat="1" applyFill="1" applyBorder="1"/>
    <xf numFmtId="2" fontId="0" fillId="42" borderId="10" xfId="0" applyNumberFormat="1" applyFill="1" applyBorder="1"/>
    <xf numFmtId="0" fontId="0" fillId="42" borderId="0" xfId="0" applyFill="1"/>
    <xf numFmtId="0" fontId="16" fillId="43" borderId="10" xfId="0" applyFont="1" applyFill="1" applyBorder="1" applyAlignment="1">
      <alignment horizontal="center"/>
    </xf>
    <xf numFmtId="0" fontId="0" fillId="43" borderId="10" xfId="0" applyFill="1" applyBorder="1" applyAlignment="1">
      <alignment horizontal="center"/>
    </xf>
    <xf numFmtId="0" fontId="0" fillId="43" borderId="0" xfId="0" applyFill="1" applyAlignment="1">
      <alignment horizontal="center"/>
    </xf>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US\Downloads\Data_Mastersheet_Split%20Abstract_copy.xlsx" TargetMode="External"/><Relationship Id="rId1" Type="http://schemas.openxmlformats.org/officeDocument/2006/relationships/externalLinkPath" Target="/Users/ASUS/Downloads/Data_Mastersheet_Split%20Abstract_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Master"/>
      <sheetName val="Rough Work"/>
      <sheetName val="A_Matrix"/>
      <sheetName val="Price"/>
      <sheetName val="Battery Type Composition"/>
      <sheetName val="Weightage"/>
      <sheetName val="Specific Capacity"/>
      <sheetName val="To do list"/>
    </sheetNames>
    <sheetDataSet>
      <sheetData sheetId="0"/>
      <sheetData sheetId="1"/>
      <sheetData sheetId="2"/>
      <sheetData sheetId="3"/>
      <sheetData sheetId="4"/>
      <sheetData sheetId="5"/>
      <sheetData sheetId="6"/>
      <sheetData sheetId="7">
        <row r="2">
          <cell r="A2" t="str">
            <v>Zn</v>
          </cell>
          <cell r="B2">
            <v>2.5499999999999998</v>
          </cell>
        </row>
        <row r="3">
          <cell r="A3" t="str">
            <v>Pb</v>
          </cell>
          <cell r="B3">
            <v>2</v>
          </cell>
        </row>
        <row r="4">
          <cell r="A4" t="str">
            <v>Ni</v>
          </cell>
          <cell r="B4">
            <v>13.9</v>
          </cell>
        </row>
        <row r="5">
          <cell r="A5" t="str">
            <v>Mn</v>
          </cell>
          <cell r="B5">
            <v>1.82</v>
          </cell>
        </row>
        <row r="6">
          <cell r="A6" t="str">
            <v>Li</v>
          </cell>
          <cell r="B6">
            <v>83.5</v>
          </cell>
        </row>
        <row r="7">
          <cell r="A7" t="str">
            <v>In</v>
          </cell>
          <cell r="B7">
            <v>167</v>
          </cell>
        </row>
        <row r="8">
          <cell r="A8" t="str">
            <v>Fe</v>
          </cell>
          <cell r="B8">
            <v>0.42399999999999999</v>
          </cell>
        </row>
        <row r="9">
          <cell r="A9" t="str">
            <v>Cu</v>
          </cell>
          <cell r="B9">
            <v>6</v>
          </cell>
        </row>
        <row r="10">
          <cell r="A10" t="str">
            <v>Co</v>
          </cell>
          <cell r="B10">
            <v>32.799999999999997</v>
          </cell>
        </row>
        <row r="11">
          <cell r="A11" t="str">
            <v>C (Graphite)</v>
          </cell>
          <cell r="B11">
            <v>0.122</v>
          </cell>
        </row>
        <row r="12">
          <cell r="A12" t="str">
            <v>Cd</v>
          </cell>
          <cell r="B12">
            <v>2.73</v>
          </cell>
        </row>
        <row r="13">
          <cell r="A13" t="str">
            <v>Al</v>
          </cell>
          <cell r="B13">
            <v>1.79</v>
          </cell>
        </row>
        <row r="14">
          <cell r="A14" t="str">
            <v>P</v>
          </cell>
          <cell r="B14">
            <v>2.69</v>
          </cell>
        </row>
        <row r="15">
          <cell r="A15" t="str">
            <v>La</v>
          </cell>
          <cell r="B15">
            <v>4.8499999999999996</v>
          </cell>
        </row>
        <row r="16">
          <cell r="A16" t="str">
            <v>Nd</v>
          </cell>
          <cell r="B16">
            <v>57.5</v>
          </cell>
        </row>
        <row r="17">
          <cell r="A17" t="str">
            <v>Ce</v>
          </cell>
          <cell r="B17">
            <v>4.6400000000000006</v>
          </cell>
        </row>
        <row r="18">
          <cell r="A18" t="str">
            <v>REEs</v>
          </cell>
          <cell r="B18">
            <v>42.497500000000002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10AED97-6247-4D16-992B-CFF0CD5A19D4}">
  <we:reference id="a3b40b4f-8edf-490e-9df1-7e66f93912bf" version="1.1.0.0" store="EXCatalog" storeType="EXCatalog"/>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4525-9848-40C8-A4EF-9AC9ECE35B45}">
  <sheetPr filterMode="1"/>
  <dimension ref="A1:CN212"/>
  <sheetViews>
    <sheetView tabSelected="1" topLeftCell="CA1" workbookViewId="0">
      <selection activeCell="CM23" sqref="CM23"/>
    </sheetView>
  </sheetViews>
  <sheetFormatPr defaultRowHeight="14.4" x14ac:dyDescent="0.3"/>
  <cols>
    <col min="6" max="10" width="8.88671875" style="1"/>
    <col min="11" max="11" width="24" style="1" customWidth="1"/>
    <col min="12" max="17" width="8.88671875" style="1"/>
    <col min="18" max="18" width="15.5546875" hidden="1" customWidth="1"/>
    <col min="19" max="19" width="8.88671875" style="1"/>
    <col min="20" max="51" width="0" hidden="1" customWidth="1"/>
    <col min="52" max="52" width="8.88671875" style="1"/>
    <col min="53" max="53" width="30.33203125" style="1" customWidth="1"/>
    <col min="54" max="54" width="8.5546875" style="1" customWidth="1"/>
    <col min="55" max="55" width="29.6640625" style="1" customWidth="1"/>
    <col min="56" max="58" width="12" style="1" customWidth="1"/>
    <col min="59" max="61" width="12" style="46" customWidth="1"/>
    <col min="62" max="62" width="12" style="59" customWidth="1"/>
    <col min="63" max="65" width="11.33203125" style="1" customWidth="1"/>
    <col min="66" max="68" width="11.33203125" style="46" customWidth="1"/>
    <col min="69" max="69" width="11.33203125" style="49" customWidth="1"/>
    <col min="70" max="75" width="12" style="1" customWidth="1"/>
    <col min="76" max="76" width="12" style="51" customWidth="1"/>
    <col min="77" max="77" width="10.44140625" style="1" bestFit="1" customWidth="1"/>
    <col min="78" max="82" width="10.44140625" style="1" customWidth="1"/>
    <col min="83" max="83" width="10.44140625" style="51" customWidth="1"/>
    <col min="84" max="84" width="12.33203125" style="1" customWidth="1"/>
    <col min="85" max="87" width="8.88671875" style="1"/>
    <col min="90" max="90" width="8.88671875" style="52"/>
    <col min="91" max="91" width="58.21875" style="60" customWidth="1"/>
    <col min="92" max="92" width="15.33203125" style="71" customWidth="1"/>
  </cols>
  <sheetData>
    <row r="1" spans="1:92" s="5" customFormat="1" x14ac:dyDescent="0.3">
      <c r="A1" s="3" t="s">
        <v>0</v>
      </c>
      <c r="B1" s="3" t="s">
        <v>596</v>
      </c>
      <c r="C1" s="4" t="s">
        <v>597</v>
      </c>
      <c r="D1" s="3" t="s">
        <v>1</v>
      </c>
      <c r="E1" s="3" t="s">
        <v>598</v>
      </c>
      <c r="F1" s="3" t="s">
        <v>598</v>
      </c>
      <c r="G1" s="3" t="s">
        <v>599</v>
      </c>
      <c r="H1" s="3" t="s">
        <v>600</v>
      </c>
      <c r="I1" s="3" t="s">
        <v>2</v>
      </c>
      <c r="J1" s="3" t="s">
        <v>601</v>
      </c>
      <c r="K1" s="3" t="s">
        <v>3</v>
      </c>
      <c r="L1" s="3" t="s">
        <v>602</v>
      </c>
      <c r="M1" s="3" t="s">
        <v>4</v>
      </c>
      <c r="N1" s="3" t="s">
        <v>603</v>
      </c>
      <c r="O1" s="3" t="s">
        <v>604</v>
      </c>
      <c r="P1" s="3" t="s">
        <v>605</v>
      </c>
      <c r="Q1" s="3" t="s">
        <v>606</v>
      </c>
      <c r="R1" s="37" t="s">
        <v>607</v>
      </c>
      <c r="S1" s="3" t="s">
        <v>0</v>
      </c>
      <c r="T1" s="38" t="s">
        <v>1181</v>
      </c>
      <c r="U1" s="3"/>
      <c r="V1" s="3" t="s">
        <v>1182</v>
      </c>
      <c r="W1" s="3"/>
      <c r="X1" s="3" t="s">
        <v>1183</v>
      </c>
      <c r="Y1" s="3"/>
      <c r="Z1" s="3" t="s">
        <v>1184</v>
      </c>
      <c r="AA1" s="3"/>
      <c r="AB1" s="3" t="s">
        <v>1185</v>
      </c>
      <c r="AC1" s="3"/>
      <c r="AD1" s="3" t="s">
        <v>1186</v>
      </c>
      <c r="AE1" s="3"/>
      <c r="AF1" s="3" t="s">
        <v>1187</v>
      </c>
      <c r="AG1" s="3"/>
      <c r="AH1" s="3" t="s">
        <v>1188</v>
      </c>
      <c r="AI1" s="3"/>
      <c r="AJ1" s="3" t="s">
        <v>1189</v>
      </c>
      <c r="AK1" s="3"/>
      <c r="AL1" s="3" t="s">
        <v>1190</v>
      </c>
      <c r="AM1" s="3"/>
      <c r="AN1" s="3" t="s">
        <v>1191</v>
      </c>
      <c r="AO1" s="3"/>
      <c r="AP1" s="3" t="s">
        <v>1192</v>
      </c>
      <c r="AQ1" s="3"/>
      <c r="AR1" s="3" t="s">
        <v>1193</v>
      </c>
      <c r="AS1" s="3"/>
      <c r="AT1" s="3" t="s">
        <v>1194</v>
      </c>
      <c r="AU1" s="3"/>
      <c r="AV1" s="3" t="s">
        <v>1195</v>
      </c>
      <c r="AW1" s="3"/>
      <c r="AX1" s="3" t="s">
        <v>1196</v>
      </c>
      <c r="AY1" s="35"/>
      <c r="AZ1" s="3" t="s">
        <v>1197</v>
      </c>
      <c r="BA1" s="3" t="s">
        <v>1198</v>
      </c>
      <c r="BB1" s="3" t="s">
        <v>1199</v>
      </c>
      <c r="BC1" s="3" t="s">
        <v>2986</v>
      </c>
      <c r="BD1" s="3" t="s">
        <v>2984</v>
      </c>
      <c r="BE1" s="3" t="s">
        <v>3053</v>
      </c>
      <c r="BF1" s="3" t="s">
        <v>3060</v>
      </c>
      <c r="BG1" s="41" t="s">
        <v>3061</v>
      </c>
      <c r="BH1" s="41" t="s">
        <v>3062</v>
      </c>
      <c r="BI1" s="41" t="s">
        <v>3063</v>
      </c>
      <c r="BJ1" s="58"/>
      <c r="BK1" s="3" t="s">
        <v>2985</v>
      </c>
      <c r="BL1" s="3" t="s">
        <v>3053</v>
      </c>
      <c r="BM1" s="3" t="s">
        <v>3060</v>
      </c>
      <c r="BN1" s="41" t="s">
        <v>3061</v>
      </c>
      <c r="BO1" s="41" t="s">
        <v>3062</v>
      </c>
      <c r="BP1" s="41" t="s">
        <v>3063</v>
      </c>
      <c r="BQ1" s="48"/>
      <c r="BR1" s="3" t="s">
        <v>2987</v>
      </c>
      <c r="BS1" s="3" t="s">
        <v>3053</v>
      </c>
      <c r="BT1" s="3" t="s">
        <v>3060</v>
      </c>
      <c r="BU1" s="41" t="s">
        <v>3061</v>
      </c>
      <c r="BV1" s="41" t="s">
        <v>3062</v>
      </c>
      <c r="BW1" s="41" t="s">
        <v>3063</v>
      </c>
      <c r="BX1" s="50"/>
      <c r="BY1" s="3" t="s">
        <v>2988</v>
      </c>
      <c r="BZ1" s="3" t="s">
        <v>3053</v>
      </c>
      <c r="CA1" s="3" t="s">
        <v>3060</v>
      </c>
      <c r="CB1" s="41" t="s">
        <v>3061</v>
      </c>
      <c r="CC1" s="41" t="s">
        <v>3062</v>
      </c>
      <c r="CD1" s="41" t="s">
        <v>3063</v>
      </c>
      <c r="CE1" s="50"/>
      <c r="CF1" s="3" t="s">
        <v>2989</v>
      </c>
      <c r="CG1" s="3" t="s">
        <v>3053</v>
      </c>
      <c r="CH1" s="3" t="s">
        <v>3060</v>
      </c>
      <c r="CI1" s="41" t="s">
        <v>3061</v>
      </c>
      <c r="CJ1" s="41" t="s">
        <v>3062</v>
      </c>
      <c r="CK1" s="41" t="s">
        <v>3063</v>
      </c>
      <c r="CL1" s="50"/>
      <c r="CM1" s="62" t="s">
        <v>3059</v>
      </c>
      <c r="CN1" s="69" t="s">
        <v>3064</v>
      </c>
    </row>
    <row r="2" spans="1:92" hidden="1" x14ac:dyDescent="0.3">
      <c r="A2" s="40">
        <v>1</v>
      </c>
      <c r="B2" s="40" t="s">
        <v>608</v>
      </c>
      <c r="C2" s="61" t="s">
        <v>609</v>
      </c>
      <c r="D2" s="40" t="s">
        <v>5</v>
      </c>
      <c r="E2" s="40" t="b">
        <v>1</v>
      </c>
      <c r="F2" s="40" t="s">
        <v>610</v>
      </c>
      <c r="G2" s="40">
        <v>99.9</v>
      </c>
      <c r="H2" s="40" t="s">
        <v>611</v>
      </c>
      <c r="I2" s="40" t="s">
        <v>6</v>
      </c>
      <c r="J2" s="40" t="s">
        <v>612</v>
      </c>
      <c r="K2" s="40" t="s">
        <v>7</v>
      </c>
      <c r="L2" s="40" t="s">
        <v>613</v>
      </c>
      <c r="M2" s="40" t="s">
        <v>8</v>
      </c>
      <c r="N2" s="40" t="s">
        <v>614</v>
      </c>
      <c r="O2" s="40" t="s">
        <v>615</v>
      </c>
      <c r="P2" s="40" t="b">
        <v>1</v>
      </c>
      <c r="Q2" s="40">
        <v>80</v>
      </c>
      <c r="R2" s="1" t="b">
        <v>0</v>
      </c>
      <c r="S2" s="40">
        <v>1</v>
      </c>
      <c r="T2" s="1" t="s">
        <v>1200</v>
      </c>
      <c r="U2" s="1" t="str" cm="1">
        <f t="array" ref="U2">IF(AND(SUM(COUNTIF(T2,{"*leaching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leached*"}))&gt;0,ISNUMBER(FIND("%",T2))),"Include","Exclude")</f>
        <v>Exclude</v>
      </c>
      <c r="V2" s="1" t="s">
        <v>1201</v>
      </c>
      <c r="W2" s="1" t="str" cm="1">
        <f t="array" ref="W2">IF(AND(SUM(COUNTIF(V2,{"*leaching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leached*"}))&gt;0,ISNUMBER(FIND("%",V2))),"Include","Exclude")</f>
        <v>Exclude</v>
      </c>
      <c r="X2" s="1" t="s">
        <v>1202</v>
      </c>
      <c r="Y2" s="1" t="str" cm="1">
        <f t="array" ref="Y2">IF(AND(SUM(COUNTIF(X2,{"*leaching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leached*"}))&gt;0,ISNUMBER(FIND("%",X2))),"Include","Exclude")</f>
        <v>Include</v>
      </c>
      <c r="Z2" s="1" t="s">
        <v>1203</v>
      </c>
      <c r="AA2" s="1" t="str" cm="1">
        <f t="array" ref="AA2">IF(AND(SUM(COUNTIF(Z2,{"*leaching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leached*"}))&gt;0,ISNUMBER(FIND("%",Z2))),"Include","Exclude")</f>
        <v>Exclude</v>
      </c>
      <c r="AB2" s="1" t="s">
        <v>1204</v>
      </c>
      <c r="AC2" s="1" t="str" cm="1">
        <f t="array" ref="AC2">IF(AND(SUM(COUNTIF(AB2,{"*leaching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leached*"}))&gt;0,ISNUMBER(FIND("%",AB2))),"Include","Exclude")</f>
        <v>Exclude</v>
      </c>
      <c r="AD2" s="1" t="s">
        <v>1205</v>
      </c>
      <c r="AE2" s="1" t="str" cm="1">
        <f t="array" ref="AE2">IF(AND(SUM(COUNTIF(AD2,{"*leaching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leached*"}))&gt;0,ISNUMBER(FIND("%",AD2))),"Include","Exclude")</f>
        <v>Exclude</v>
      </c>
      <c r="AF2" s="1" t="s">
        <v>1206</v>
      </c>
      <c r="AG2" s="1" t="str" cm="1">
        <f t="array" ref="AG2">IF(AND(SUM(COUNTIF(AF2,{"*leaching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leached*"}))&gt;0,ISNUMBER(FIND("%",AF2))),"Include","Exclude")</f>
        <v>Exclude</v>
      </c>
      <c r="AH2" s="1" t="s">
        <v>1207</v>
      </c>
      <c r="AI2" s="1" t="str" cm="1">
        <f t="array" ref="AI2">IF(AND(SUM(COUNTIF(AH2,{"*leaching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leached*"}))&gt;0,ISNUMBER(FIND("%",AH2))),"Include","Exclude")</f>
        <v>Exclude</v>
      </c>
      <c r="AJ2" s="1" t="s">
        <v>1208</v>
      </c>
      <c r="AK2" s="1" t="str" cm="1">
        <f t="array" ref="AK2">IF(AND(SUM(COUNTIF(AJ2,{"*leaching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leached*"}))&gt;0,ISNUMBER(FIND("%",AJ2))),"Include","Exclude")</f>
        <v>Exclude</v>
      </c>
      <c r="AL2" s="1" t="s">
        <v>1209</v>
      </c>
      <c r="AM2" s="1" t="str" cm="1">
        <f t="array" ref="AM2">IF(AND(SUM(COUNTIF(AL2,{"*leaching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leached*"}))&gt;0,ISNUMBER(FIND("%",AL2))),"Include","Exclude")</f>
        <v>Exclude</v>
      </c>
      <c r="AN2" s="1" t="s">
        <v>1210</v>
      </c>
      <c r="AO2" s="1" t="str" cm="1">
        <f t="array" ref="AO2">IF(AND(SUM(COUNTIF(AN2,{"*leaching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leached*"}))&gt;0,ISNUMBER(FIND("%",AN2))),"Include","Exclude")</f>
        <v>Exclude</v>
      </c>
      <c r="AP2" s="1"/>
      <c r="AQ2" s="1" t="str" cm="1">
        <f t="array" ref="AQ2">IF(AND(SUM(COUNTIF(AP2,{"*leaching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leached*"}))&gt;0,ISNUMBER(FIND("%",AP2))),"Include","Exclude")</f>
        <v>Exclude</v>
      </c>
      <c r="AR2" s="1"/>
      <c r="AS2" s="1" t="str" cm="1">
        <f t="array" ref="AS2">IF(AND(SUM(COUNTIF(AR2,{"*leaching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leached*"}))&gt;0,ISNUMBER(FIND("%",AR2))),"Include","Exclude")</f>
        <v>Exclude</v>
      </c>
      <c r="AT2" s="1"/>
      <c r="AU2" s="1" t="str" cm="1">
        <f t="array" ref="AU2">IF(AND(SUM(COUNTIF(AT2,{"*leaching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leached*"}))&gt;0,ISNUMBER(FIND("%",AT2))),"Include","Exclude")</f>
        <v>Exclude</v>
      </c>
      <c r="AV2" s="1"/>
      <c r="AW2" s="1" t="str" cm="1">
        <f t="array" ref="AW2">IF(AND(SUM(COUNTIF(AV2,{"*leaching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leached*"}))&gt;0,ISNUMBER(FIND("%",AV2))),"Include","Exclude")</f>
        <v>Exclude</v>
      </c>
      <c r="AX2" s="1"/>
      <c r="AY2" s="1" t="str" cm="1">
        <f t="array" ref="AY2">IF(AND(SUM(COUNTIF(AX2,{"*leaching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leached*"}))&gt;0,ISNUMBER(FIND("%",AX2))),"Include","Exclude")</f>
        <v>Exclude</v>
      </c>
      <c r="AZ2" s="40">
        <f t="shared" ref="AZ2:AZ65" si="0">COUNTIF(T2:AY2,"Include")</f>
        <v>1</v>
      </c>
      <c r="BA2" s="40" t="s">
        <v>1202</v>
      </c>
      <c r="BB2" s="40">
        <f t="shared" ref="BB2:BB8" si="1">LEN(BA2) - LEN(SUBSTITUTE(BA2, "%", ""))</f>
        <v>1</v>
      </c>
      <c r="BC2" s="40" t="s">
        <v>2990</v>
      </c>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c r="CH2"/>
      <c r="CI2"/>
      <c r="CL2"/>
      <c r="CM2"/>
      <c r="CN2"/>
    </row>
    <row r="3" spans="1:92" s="32" customFormat="1" x14ac:dyDescent="0.3">
      <c r="A3" s="30">
        <v>4</v>
      </c>
      <c r="B3" s="30" t="s">
        <v>624</v>
      </c>
      <c r="C3" s="30" t="s">
        <v>625</v>
      </c>
      <c r="D3" s="30" t="s">
        <v>16</v>
      </c>
      <c r="E3" s="30" t="b">
        <v>1</v>
      </c>
      <c r="F3" s="30" t="s">
        <v>626</v>
      </c>
      <c r="G3" s="30">
        <v>90</v>
      </c>
      <c r="H3" s="30" t="s">
        <v>611</v>
      </c>
      <c r="I3" s="30" t="s">
        <v>17</v>
      </c>
      <c r="J3" s="30" t="s">
        <v>612</v>
      </c>
      <c r="K3" s="30" t="s">
        <v>18</v>
      </c>
      <c r="L3" s="30" t="s">
        <v>613</v>
      </c>
      <c r="M3" s="30" t="s">
        <v>19</v>
      </c>
      <c r="N3" s="30" t="s">
        <v>614</v>
      </c>
      <c r="O3" s="30" t="s">
        <v>627</v>
      </c>
      <c r="P3" s="30" t="b">
        <v>1</v>
      </c>
      <c r="Q3" s="30">
        <v>1400</v>
      </c>
      <c r="R3" s="39" t="b">
        <v>0</v>
      </c>
      <c r="S3" s="30">
        <v>4</v>
      </c>
      <c r="T3" s="6" t="s">
        <v>1238</v>
      </c>
      <c r="U3" s="1" t="str" cm="1">
        <f t="array" ref="U3">IF(AND(SUM(COUNTIF(T3,{"*leaching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leached*"}))&gt;0,ISNUMBER(FIND("%",T3))),"Include","Exclude")</f>
        <v>Exclude</v>
      </c>
      <c r="V3" s="1" t="s">
        <v>1239</v>
      </c>
      <c r="W3" s="1" t="str" cm="1">
        <f t="array" ref="W3">IF(AND(SUM(COUNTIF(V3,{"*leaching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leached*"}))&gt;0,ISNUMBER(FIND("%",V3))),"Include","Exclude")</f>
        <v>Exclude</v>
      </c>
      <c r="X3" s="1" t="s">
        <v>1240</v>
      </c>
      <c r="Y3" s="1" t="str" cm="1">
        <f t="array" ref="Y3">IF(AND(SUM(COUNTIF(X3,{"*leaching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leached*"}))&gt;0,ISNUMBER(FIND("%",X3))),"Include","Exclude")</f>
        <v>Exclude</v>
      </c>
      <c r="Z3" s="1" t="s">
        <v>1241</v>
      </c>
      <c r="AA3" s="1" t="str" cm="1">
        <f t="array" ref="AA3">IF(AND(SUM(COUNTIF(Z3,{"*leaching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leached*"}))&gt;0,ISNUMBER(FIND("%",Z3))),"Include","Exclude")</f>
        <v>Exclude</v>
      </c>
      <c r="AB3" s="1" t="s">
        <v>1242</v>
      </c>
      <c r="AC3" s="1" t="str" cm="1">
        <f t="array" ref="AC3">IF(AND(SUM(COUNTIF(AB3,{"*leaching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leached*"}))&gt;0,ISNUMBER(FIND("%",AB3))),"Include","Exclude")</f>
        <v>Exclude</v>
      </c>
      <c r="AD3" s="1" t="s">
        <v>1243</v>
      </c>
      <c r="AE3" s="1" t="str" cm="1">
        <f t="array" ref="AE3">IF(AND(SUM(COUNTIF(AD3,{"*leaching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leached*"}))&gt;0,ISNUMBER(FIND("%",AD3))),"Include","Exclude")</f>
        <v>Exclude</v>
      </c>
      <c r="AF3" s="1" t="s">
        <v>1244</v>
      </c>
      <c r="AG3" s="1" t="str" cm="1">
        <f t="array" ref="AG3">IF(AND(SUM(COUNTIF(AF3,{"*leaching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leached*"}))&gt;0,ISNUMBER(FIND("%",AF3))),"Include","Exclude")</f>
        <v>Exclude</v>
      </c>
      <c r="AH3" s="1" t="s">
        <v>1245</v>
      </c>
      <c r="AI3" s="1" t="str" cm="1">
        <f t="array" ref="AI3">IF(AND(SUM(COUNTIF(AH3,{"*leaching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leached*"}))&gt;0,ISNUMBER(FIND("%",AH3))),"Include","Exclude")</f>
        <v>Include</v>
      </c>
      <c r="AJ3" s="1"/>
      <c r="AK3" s="1" t="str" cm="1">
        <f t="array" ref="AK3">IF(AND(SUM(COUNTIF(AJ3,{"*leaching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leached*"}))&gt;0,ISNUMBER(FIND("%",AJ3))),"Include","Exclude")</f>
        <v>Exclude</v>
      </c>
      <c r="AL3" s="1"/>
      <c r="AM3" s="1" t="str" cm="1">
        <f t="array" ref="AM3">IF(AND(SUM(COUNTIF(AL3,{"*leaching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leached*"}))&gt;0,ISNUMBER(FIND("%",AL3))),"Include","Exclude")</f>
        <v>Exclude</v>
      </c>
      <c r="AN3" s="1"/>
      <c r="AO3" s="1" t="str" cm="1">
        <f t="array" ref="AO3">IF(AND(SUM(COUNTIF(AN3,{"*leaching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leached*"}))&gt;0,ISNUMBER(FIND("%",AN3))),"Include","Exclude")</f>
        <v>Exclude</v>
      </c>
      <c r="AP3" s="1"/>
      <c r="AQ3" s="1" t="str" cm="1">
        <f t="array" ref="AQ3">IF(AND(SUM(COUNTIF(AP3,{"*leaching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leached*"}))&gt;0,ISNUMBER(FIND("%",AP3))),"Include","Exclude")</f>
        <v>Exclude</v>
      </c>
      <c r="AR3" s="1"/>
      <c r="AS3" s="1" t="str" cm="1">
        <f t="array" ref="AS3">IF(AND(SUM(COUNTIF(AR3,{"*leaching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leached*"}))&gt;0,ISNUMBER(FIND("%",AR3))),"Include","Exclude")</f>
        <v>Exclude</v>
      </c>
      <c r="AT3" s="1"/>
      <c r="AU3" s="1" t="str" cm="1">
        <f t="array" ref="AU3">IF(AND(SUM(COUNTIF(AT3,{"*leaching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leached*"}))&gt;0,ISNUMBER(FIND("%",AT3))),"Include","Exclude")</f>
        <v>Exclude</v>
      </c>
      <c r="AV3" s="1"/>
      <c r="AW3" s="1" t="str" cm="1">
        <f t="array" ref="AW3">IF(AND(SUM(COUNTIF(AV3,{"*leaching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leached*"}))&gt;0,ISNUMBER(FIND("%",AV3))),"Include","Exclude")</f>
        <v>Exclude</v>
      </c>
      <c r="AX3" s="1"/>
      <c r="AY3" s="36" t="str" cm="1">
        <f t="array" ref="AY3">IF(AND(SUM(COUNTIF(AX3,{"*leaching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leached*"}))&gt;0,ISNUMBER(FIND("%",AX3))),"Include","Exclude")</f>
        <v>Exclude</v>
      </c>
      <c r="AZ3" s="30">
        <f t="shared" si="0"/>
        <v>1</v>
      </c>
      <c r="BA3" s="30" t="s">
        <v>1245</v>
      </c>
      <c r="BB3" s="30">
        <f t="shared" si="1"/>
        <v>1</v>
      </c>
      <c r="BC3" s="30" t="s">
        <v>3047</v>
      </c>
      <c r="BD3" s="30" t="s">
        <v>3014</v>
      </c>
      <c r="BE3" s="31">
        <v>0.9</v>
      </c>
      <c r="BF3" s="31">
        <v>0.14000000000000001</v>
      </c>
      <c r="BG3" s="42">
        <f>VLOOKUP(BD3,'[1]To do list'!$A$2:$B$18,2,FALSE)</f>
        <v>0.42399999999999999</v>
      </c>
      <c r="BH3" s="42"/>
      <c r="BI3" s="42"/>
      <c r="BJ3" s="59">
        <f>BF3*(1-BE3)*BG3*100</f>
        <v>0.59359999999999991</v>
      </c>
      <c r="BK3" s="30" t="s">
        <v>3009</v>
      </c>
      <c r="BL3" s="31">
        <v>0.9</v>
      </c>
      <c r="BM3" s="31">
        <v>0.35</v>
      </c>
      <c r="BN3" s="42">
        <f>VLOOKUP(BK3,'[1]To do list'!$A$2:$B$18,2,FALSE)</f>
        <v>2.5499999999999998</v>
      </c>
      <c r="BO3" s="42"/>
      <c r="BP3" s="42"/>
      <c r="BQ3" s="59">
        <f>BM3*(1-BL3)*BN3*100</f>
        <v>8.9249999999999972</v>
      </c>
      <c r="BR3" s="30"/>
      <c r="BS3" s="30"/>
      <c r="BT3" s="30"/>
      <c r="BU3" s="30"/>
      <c r="BV3" s="30"/>
      <c r="BW3" s="30"/>
      <c r="BX3" s="51"/>
      <c r="BY3" s="30"/>
      <c r="BZ3" s="30"/>
      <c r="CA3" s="30"/>
      <c r="CB3" s="30"/>
      <c r="CC3" s="30"/>
      <c r="CD3" s="30"/>
      <c r="CE3" s="51"/>
      <c r="CF3" s="30"/>
      <c r="CG3" s="30"/>
      <c r="CH3" s="30"/>
      <c r="CI3" s="30"/>
      <c r="CJ3" s="30"/>
      <c r="CK3" s="30"/>
      <c r="CL3" s="51"/>
      <c r="CM3" s="63">
        <f>SUM(BJ3,BQ3,BX3,CE3,CL3)/SUM(BF3,BM3,BT3,CA3,CH3)</f>
        <v>19.425714285714282</v>
      </c>
      <c r="CN3" s="70"/>
    </row>
    <row r="4" spans="1:92" s="57" customFormat="1" x14ac:dyDescent="0.3">
      <c r="A4" s="53">
        <v>22</v>
      </c>
      <c r="B4" s="53" t="s">
        <v>685</v>
      </c>
      <c r="C4" s="53" t="s">
        <v>686</v>
      </c>
      <c r="D4" s="53" t="s">
        <v>73</v>
      </c>
      <c r="E4" s="53" t="b">
        <v>1</v>
      </c>
      <c r="F4" s="53" t="s">
        <v>687</v>
      </c>
      <c r="G4" s="53">
        <v>85.59</v>
      </c>
      <c r="H4" s="53" t="s">
        <v>611</v>
      </c>
      <c r="I4" s="53" t="s">
        <v>30</v>
      </c>
      <c r="J4" s="53" t="s">
        <v>612</v>
      </c>
      <c r="K4" s="53" t="s">
        <v>74</v>
      </c>
      <c r="L4" s="53" t="s">
        <v>613</v>
      </c>
      <c r="M4" s="53" t="s">
        <v>75</v>
      </c>
      <c r="N4" s="53" t="s">
        <v>614</v>
      </c>
      <c r="O4" s="53" t="s">
        <v>688</v>
      </c>
      <c r="P4" s="53" t="b">
        <v>1</v>
      </c>
      <c r="Q4" s="53">
        <v>340</v>
      </c>
      <c r="R4" s="39" t="b">
        <v>0</v>
      </c>
      <c r="S4" s="53">
        <v>22</v>
      </c>
      <c r="T4" s="6" t="s">
        <v>1402</v>
      </c>
      <c r="U4" s="1" t="str" cm="1">
        <f t="array" ref="U4">IF(AND(SUM(COUNTIF(T4,{"*leaching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leached*"}))&gt;0,ISNUMBER(FIND("%",T4))),"Include","Exclude")</f>
        <v>Exclude</v>
      </c>
      <c r="V4" s="1" t="s">
        <v>1403</v>
      </c>
      <c r="W4" s="1" t="str" cm="1">
        <f t="array" ref="W4">IF(AND(SUM(COUNTIF(V4,{"*leaching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leached*"}))&gt;0,ISNUMBER(FIND("%",V4))),"Include","Exclude")</f>
        <v>Exclude</v>
      </c>
      <c r="X4" s="1" t="s">
        <v>1404</v>
      </c>
      <c r="Y4" s="1" t="str" cm="1">
        <f t="array" ref="Y4">IF(AND(SUM(COUNTIF(X4,{"*leaching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leached*"}))&gt;0,ISNUMBER(FIND("%",X4))),"Include","Exclude")</f>
        <v>Include</v>
      </c>
      <c r="Z4" s="1" t="s">
        <v>1405</v>
      </c>
      <c r="AA4" s="1" t="str" cm="1">
        <f t="array" ref="AA4">IF(AND(SUM(COUNTIF(Z4,{"*leaching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leached*"}))&gt;0,ISNUMBER(FIND("%",Z4))),"Include","Exclude")</f>
        <v>Exclude</v>
      </c>
      <c r="AB4" s="1" t="s">
        <v>1406</v>
      </c>
      <c r="AC4" s="1" t="str" cm="1">
        <f t="array" ref="AC4">IF(AND(SUM(COUNTIF(AB4,{"*leaching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leached*"}))&gt;0,ISNUMBER(FIND("%",AB4))),"Include","Exclude")</f>
        <v>Include</v>
      </c>
      <c r="AD4" s="1" t="s">
        <v>1407</v>
      </c>
      <c r="AE4" s="1" t="str" cm="1">
        <f t="array" ref="AE4">IF(AND(SUM(COUNTIF(AD4,{"*leaching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leached*"}))&gt;0,ISNUMBER(FIND("%",AD4))),"Include","Exclude")</f>
        <v>Exclude</v>
      </c>
      <c r="AF4" s="1"/>
      <c r="AG4" s="1" t="str" cm="1">
        <f t="array" ref="AG4">IF(AND(SUM(COUNTIF(AF4,{"*leaching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leached*"}))&gt;0,ISNUMBER(FIND("%",AF4))),"Include","Exclude")</f>
        <v>Exclude</v>
      </c>
      <c r="AH4" s="1"/>
      <c r="AI4" s="1" t="str" cm="1">
        <f t="array" ref="AI4">IF(AND(SUM(COUNTIF(AH4,{"*leaching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leached*"}))&gt;0,ISNUMBER(FIND("%",AH4))),"Include","Exclude")</f>
        <v>Exclude</v>
      </c>
      <c r="AJ4" s="1"/>
      <c r="AK4" s="1" t="str" cm="1">
        <f t="array" ref="AK4">IF(AND(SUM(COUNTIF(AJ4,{"*leaching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leached*"}))&gt;0,ISNUMBER(FIND("%",AJ4))),"Include","Exclude")</f>
        <v>Exclude</v>
      </c>
      <c r="AL4" s="1"/>
      <c r="AM4" s="1" t="str" cm="1">
        <f t="array" ref="AM4">IF(AND(SUM(COUNTIF(AL4,{"*leaching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leached*"}))&gt;0,ISNUMBER(FIND("%",AL4))),"Include","Exclude")</f>
        <v>Exclude</v>
      </c>
      <c r="AN4" s="1"/>
      <c r="AO4" s="1" t="str" cm="1">
        <f t="array" ref="AO4">IF(AND(SUM(COUNTIF(AN4,{"*leaching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leached*"}))&gt;0,ISNUMBER(FIND("%",AN4))),"Include","Exclude")</f>
        <v>Exclude</v>
      </c>
      <c r="AP4" s="1"/>
      <c r="AQ4" s="1" t="str" cm="1">
        <f t="array" ref="AQ4">IF(AND(SUM(COUNTIF(AP4,{"*leaching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leached*"}))&gt;0,ISNUMBER(FIND("%",AP4))),"Include","Exclude")</f>
        <v>Exclude</v>
      </c>
      <c r="AR4" s="1"/>
      <c r="AS4" s="1" t="str" cm="1">
        <f t="array" ref="AS4">IF(AND(SUM(COUNTIF(AR4,{"*leaching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leached*"}))&gt;0,ISNUMBER(FIND("%",AR4))),"Include","Exclude")</f>
        <v>Exclude</v>
      </c>
      <c r="AT4" s="1"/>
      <c r="AU4" s="1" t="str" cm="1">
        <f t="array" ref="AU4">IF(AND(SUM(COUNTIF(AT4,{"*leaching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leached*"}))&gt;0,ISNUMBER(FIND("%",AT4))),"Include","Exclude")</f>
        <v>Exclude</v>
      </c>
      <c r="AV4" s="1"/>
      <c r="AW4" s="1" t="str" cm="1">
        <f t="array" ref="AW4">IF(AND(SUM(COUNTIF(AV4,{"*leaching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leached*"}))&gt;0,ISNUMBER(FIND("%",AV4))),"Include","Exclude")</f>
        <v>Exclude</v>
      </c>
      <c r="AX4" s="1"/>
      <c r="AY4" s="36" t="str" cm="1">
        <f t="array" ref="AY4">IF(AND(SUM(COUNTIF(AX4,{"*leaching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leached*"}))&gt;0,ISNUMBER(FIND("%",AX4))),"Include","Exclude")</f>
        <v>Exclude</v>
      </c>
      <c r="AZ4" s="53">
        <f t="shared" si="0"/>
        <v>2</v>
      </c>
      <c r="BA4" s="53" t="s">
        <v>1408</v>
      </c>
      <c r="BB4" s="53">
        <f t="shared" si="1"/>
        <v>12</v>
      </c>
      <c r="BC4" s="53" t="s">
        <v>2996</v>
      </c>
      <c r="BD4" s="53" t="s">
        <v>3011</v>
      </c>
      <c r="BE4" s="54">
        <v>0.99399999999999999</v>
      </c>
      <c r="BF4" s="55">
        <v>0</v>
      </c>
      <c r="BG4" s="56">
        <f>VLOOKUP(BD4,'[1]To do list'!$A$2:$B$18,2,FALSE)</f>
        <v>13.9</v>
      </c>
      <c r="BH4" s="56"/>
      <c r="BI4" s="56"/>
      <c r="BJ4" s="59">
        <f>BF4*(1-BE4)*BG4*100</f>
        <v>0</v>
      </c>
      <c r="BK4" s="53" t="s">
        <v>709</v>
      </c>
      <c r="BL4" s="55">
        <v>0.91</v>
      </c>
      <c r="BM4" s="55">
        <v>0</v>
      </c>
      <c r="BN4" s="56">
        <f>VLOOKUP(BK4,'[1]To do list'!$A$2:$B$18,2,FALSE)</f>
        <v>32.799999999999997</v>
      </c>
      <c r="BO4" s="56"/>
      <c r="BP4" s="56"/>
      <c r="BQ4" s="59">
        <f>BM4*(1-BL4)*BN4*100</f>
        <v>0</v>
      </c>
      <c r="BR4" s="53" t="s">
        <v>3012</v>
      </c>
      <c r="BS4" s="54">
        <v>0.90680000000000005</v>
      </c>
      <c r="BT4" s="55">
        <v>0</v>
      </c>
      <c r="BU4" s="56">
        <f>VLOOKUP(BR4,'[1]To do list'!$A$2:$B$18,2,FALSE)</f>
        <v>1.82</v>
      </c>
      <c r="BV4" s="56"/>
      <c r="BW4" s="56"/>
      <c r="BX4" s="59">
        <f>BT4*(1-BS4)*BU4*100</f>
        <v>0</v>
      </c>
      <c r="BY4" s="53" t="s">
        <v>3013</v>
      </c>
      <c r="BZ4" s="54">
        <v>0.85589999999999999</v>
      </c>
      <c r="CA4" s="55">
        <v>0</v>
      </c>
      <c r="CB4" s="56">
        <f>VLOOKUP(BY4,'[1]To do list'!$A$2:$B$18,2,FALSE)</f>
        <v>83.5</v>
      </c>
      <c r="CC4" s="56"/>
      <c r="CD4" s="56"/>
      <c r="CE4" s="59">
        <f>CA4*(1-BZ4)*CB4*100</f>
        <v>0</v>
      </c>
      <c r="CF4" s="53" t="s">
        <v>3015</v>
      </c>
      <c r="CG4" s="54">
        <v>0.89549999999999996</v>
      </c>
      <c r="CH4" s="55">
        <v>0</v>
      </c>
      <c r="CI4" s="56">
        <f>VLOOKUP(CF4,'[1]To do list'!$A$2:$B$18,2,FALSE)</f>
        <v>6</v>
      </c>
      <c r="CJ4" s="56"/>
      <c r="CK4" s="56"/>
      <c r="CL4" s="59">
        <f>CH4*(1-CG4)*CI4*100</f>
        <v>0</v>
      </c>
      <c r="CM4" s="63" t="e">
        <f>SUM(BJ4,BQ4,BX4,CE4,CL4)/SUM(BF4,BM4,BT4,CA4,CH4)</f>
        <v>#DIV/0!</v>
      </c>
      <c r="CN4" s="70"/>
    </row>
    <row r="5" spans="1:92" s="57" customFormat="1" x14ac:dyDescent="0.3">
      <c r="A5" s="53">
        <v>30</v>
      </c>
      <c r="B5" s="53" t="s">
        <v>710</v>
      </c>
      <c r="C5" s="53" t="s">
        <v>711</v>
      </c>
      <c r="D5" s="53" t="s">
        <v>95</v>
      </c>
      <c r="E5" s="53" t="b">
        <v>1</v>
      </c>
      <c r="F5" s="53" t="s">
        <v>712</v>
      </c>
      <c r="G5" s="53">
        <v>86.04</v>
      </c>
      <c r="H5" s="53" t="s">
        <v>611</v>
      </c>
      <c r="I5" s="53" t="s">
        <v>30</v>
      </c>
      <c r="J5" s="53" t="s">
        <v>612</v>
      </c>
      <c r="K5" s="53" t="s">
        <v>88</v>
      </c>
      <c r="L5" s="53" t="s">
        <v>613</v>
      </c>
      <c r="M5" s="53" t="s">
        <v>96</v>
      </c>
      <c r="N5" s="53" t="s">
        <v>614</v>
      </c>
      <c r="O5" s="53" t="s">
        <v>684</v>
      </c>
      <c r="P5" s="53" t="b">
        <v>1</v>
      </c>
      <c r="Q5" s="53">
        <v>1000</v>
      </c>
      <c r="R5" s="39" t="b">
        <v>0</v>
      </c>
      <c r="S5" s="53">
        <v>30</v>
      </c>
      <c r="T5" s="6" t="s">
        <v>1467</v>
      </c>
      <c r="U5" s="1" t="str" cm="1">
        <f t="array" ref="U5">IF(AND(SUM(COUNTIF(T5,{"*leaching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leached*"}))&gt;0,ISNUMBER(FIND("%",T5))),"Include","Exclude")</f>
        <v>Exclude</v>
      </c>
      <c r="V5" s="1" t="s">
        <v>1468</v>
      </c>
      <c r="W5" s="1" t="str" cm="1">
        <f t="array" ref="W5">IF(AND(SUM(COUNTIF(V5,{"*leaching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leached*"}))&gt;0,ISNUMBER(FIND("%",V5))),"Include","Exclude")</f>
        <v>Exclude</v>
      </c>
      <c r="X5" s="1" t="s">
        <v>1469</v>
      </c>
      <c r="Y5" s="1" t="str" cm="1">
        <f t="array" ref="Y5">IF(AND(SUM(COUNTIF(X5,{"*leaching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leached*"}))&gt;0,ISNUMBER(FIND("%",X5))),"Include","Exclude")</f>
        <v>Exclude</v>
      </c>
      <c r="Z5" s="1" t="s">
        <v>1470</v>
      </c>
      <c r="AA5" s="1" t="str" cm="1">
        <f t="array" ref="AA5">IF(AND(SUM(COUNTIF(Z5,{"*leaching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leached*"}))&gt;0,ISNUMBER(FIND("%",Z5))),"Include","Exclude")</f>
        <v>Exclude</v>
      </c>
      <c r="AB5" s="1" t="s">
        <v>1471</v>
      </c>
      <c r="AC5" s="1" t="str" cm="1">
        <f t="array" ref="AC5">IF(AND(SUM(COUNTIF(AB5,{"*leaching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leached*"}))&gt;0,ISNUMBER(FIND("%",AB5))),"Include","Exclude")</f>
        <v>Exclude</v>
      </c>
      <c r="AD5" s="1" t="s">
        <v>1472</v>
      </c>
      <c r="AE5" s="1" t="str" cm="1">
        <f t="array" ref="AE5">IF(AND(SUM(COUNTIF(AD5,{"*leaching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leached*"}))&gt;0,ISNUMBER(FIND("%",AD5))),"Include","Exclude")</f>
        <v>Exclude</v>
      </c>
      <c r="AF5" s="1" t="s">
        <v>712</v>
      </c>
      <c r="AG5" s="1" t="str" cm="1">
        <f t="array" ref="AG5">IF(AND(SUM(COUNTIF(AF5,{"*leaching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leached*"}))&gt;0,ISNUMBER(FIND("%",AF5))),"Include","Exclude")</f>
        <v>Include</v>
      </c>
      <c r="AH5" s="1"/>
      <c r="AI5" s="1" t="str" cm="1">
        <f t="array" ref="AI5">IF(AND(SUM(COUNTIF(AH5,{"*leaching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leached*"}))&gt;0,ISNUMBER(FIND("%",AH5))),"Include","Exclude")</f>
        <v>Exclude</v>
      </c>
      <c r="AJ5" s="1"/>
      <c r="AK5" s="1" t="str" cm="1">
        <f t="array" ref="AK5">IF(AND(SUM(COUNTIF(AJ5,{"*leaching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leached*"}))&gt;0,ISNUMBER(FIND("%",AJ5))),"Include","Exclude")</f>
        <v>Exclude</v>
      </c>
      <c r="AL5" s="1"/>
      <c r="AM5" s="1" t="str" cm="1">
        <f t="array" ref="AM5">IF(AND(SUM(COUNTIF(AL5,{"*leaching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leached*"}))&gt;0,ISNUMBER(FIND("%",AL5))),"Include","Exclude")</f>
        <v>Exclude</v>
      </c>
      <c r="AN5" s="1"/>
      <c r="AO5" s="1" t="str" cm="1">
        <f t="array" ref="AO5">IF(AND(SUM(COUNTIF(AN5,{"*leaching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leached*"}))&gt;0,ISNUMBER(FIND("%",AN5))),"Include","Exclude")</f>
        <v>Exclude</v>
      </c>
      <c r="AP5" s="1"/>
      <c r="AQ5" s="1" t="str" cm="1">
        <f t="array" ref="AQ5">IF(AND(SUM(COUNTIF(AP5,{"*leaching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leached*"}))&gt;0,ISNUMBER(FIND("%",AP5))),"Include","Exclude")</f>
        <v>Exclude</v>
      </c>
      <c r="AR5" s="1"/>
      <c r="AS5" s="1" t="str" cm="1">
        <f t="array" ref="AS5">IF(AND(SUM(COUNTIF(AR5,{"*leaching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leached*"}))&gt;0,ISNUMBER(FIND("%",AR5))),"Include","Exclude")</f>
        <v>Exclude</v>
      </c>
      <c r="AT5" s="1"/>
      <c r="AU5" s="1" t="str" cm="1">
        <f t="array" ref="AU5">IF(AND(SUM(COUNTIF(AT5,{"*leaching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leached*"}))&gt;0,ISNUMBER(FIND("%",AT5))),"Include","Exclude")</f>
        <v>Exclude</v>
      </c>
      <c r="AV5" s="1"/>
      <c r="AW5" s="1" t="str" cm="1">
        <f t="array" ref="AW5">IF(AND(SUM(COUNTIF(AV5,{"*leaching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leached*"}))&gt;0,ISNUMBER(FIND("%",AV5))),"Include","Exclude")</f>
        <v>Exclude</v>
      </c>
      <c r="AX5" s="1"/>
      <c r="AY5" s="36" t="str" cm="1">
        <f t="array" ref="AY5">IF(AND(SUM(COUNTIF(AX5,{"*leaching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leached*"}))&gt;0,ISNUMBER(FIND("%",AX5))),"Include","Exclude")</f>
        <v>Exclude</v>
      </c>
      <c r="AZ5" s="53">
        <f t="shared" si="0"/>
        <v>1</v>
      </c>
      <c r="BA5" s="53" t="s">
        <v>712</v>
      </c>
      <c r="BB5" s="53">
        <f t="shared" si="1"/>
        <v>2</v>
      </c>
      <c r="BC5" s="53" t="s">
        <v>3047</v>
      </c>
      <c r="BD5" s="53" t="s">
        <v>709</v>
      </c>
      <c r="BE5" s="54">
        <v>0.9002</v>
      </c>
      <c r="BF5" s="55">
        <v>0</v>
      </c>
      <c r="BG5" s="56">
        <f>VLOOKUP(BD5,'[1]To do list'!$A$2:$B$18,2,FALSE)</f>
        <v>32.799999999999997</v>
      </c>
      <c r="BH5" s="56"/>
      <c r="BI5" s="56"/>
      <c r="BJ5" s="59">
        <f>BF5*(1-BE5)*BG5*100</f>
        <v>0</v>
      </c>
      <c r="BK5" s="53" t="s">
        <v>3013</v>
      </c>
      <c r="BL5" s="54">
        <v>0.86040000000000005</v>
      </c>
      <c r="BM5" s="55">
        <v>0</v>
      </c>
      <c r="BN5" s="56">
        <f>VLOOKUP(BK5,'[1]To do list'!$A$2:$B$18,2,FALSE)</f>
        <v>83.5</v>
      </c>
      <c r="BO5" s="56"/>
      <c r="BP5" s="56"/>
      <c r="BQ5" s="59">
        <f>BM5*(1-BL5)*BN5*100</f>
        <v>0</v>
      </c>
      <c r="BR5" s="53"/>
      <c r="BS5" s="53"/>
      <c r="BT5" s="53"/>
      <c r="BU5" s="53"/>
      <c r="BV5" s="53"/>
      <c r="BW5" s="53"/>
      <c r="BX5" s="51"/>
      <c r="BY5" s="53"/>
      <c r="BZ5" s="53"/>
      <c r="CA5" s="53"/>
      <c r="CB5" s="53"/>
      <c r="CC5" s="53"/>
      <c r="CD5" s="53"/>
      <c r="CE5" s="51"/>
      <c r="CF5" s="53"/>
      <c r="CG5" s="53"/>
      <c r="CH5" s="53"/>
      <c r="CI5" s="53"/>
      <c r="CJ5" s="53"/>
      <c r="CK5" s="53"/>
      <c r="CL5" s="51"/>
      <c r="CM5" s="63" t="e">
        <f>SUM(BJ5,BQ5,BX5,CE5,CL5)/SUM(BF5,BM5,BT5,CA5,CH5)</f>
        <v>#DIV/0!</v>
      </c>
      <c r="CN5" s="70"/>
    </row>
    <row r="6" spans="1:92" hidden="1" x14ac:dyDescent="0.3">
      <c r="A6" s="40">
        <v>5</v>
      </c>
      <c r="B6" s="40" t="s">
        <v>628</v>
      </c>
      <c r="C6" s="61" t="s">
        <v>629</v>
      </c>
      <c r="D6" s="40" t="s">
        <v>20</v>
      </c>
      <c r="E6" s="40" t="b">
        <v>1</v>
      </c>
      <c r="F6" s="40" t="s">
        <v>630</v>
      </c>
      <c r="G6" s="40"/>
      <c r="H6" s="40" t="s">
        <v>611</v>
      </c>
      <c r="I6" s="40" t="s">
        <v>10</v>
      </c>
      <c r="J6" s="40" t="s">
        <v>612</v>
      </c>
      <c r="K6" s="40" t="s">
        <v>21</v>
      </c>
      <c r="L6" s="40" t="s">
        <v>613</v>
      </c>
      <c r="M6" s="40" t="s">
        <v>22</v>
      </c>
      <c r="N6" s="40" t="s">
        <v>614</v>
      </c>
      <c r="O6" s="40" t="s">
        <v>631</v>
      </c>
      <c r="P6" s="40" t="b">
        <v>1</v>
      </c>
      <c r="Q6" s="40">
        <v>180</v>
      </c>
      <c r="R6" s="1" t="b">
        <v>0</v>
      </c>
      <c r="S6" s="40">
        <v>5</v>
      </c>
      <c r="T6" s="1" t="s">
        <v>1246</v>
      </c>
      <c r="U6" s="1" t="str" cm="1">
        <f t="array" ref="U6">IF(AND(SUM(COUNTIF(T6,{"*leaching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leached*"}))&gt;0,ISNUMBER(FIND("%",T6))),"Include","Exclude")</f>
        <v>Exclude</v>
      </c>
      <c r="V6" s="1" t="s">
        <v>1247</v>
      </c>
      <c r="W6" s="1" t="str" cm="1">
        <f t="array" ref="W6">IF(AND(SUM(COUNTIF(V6,{"*leaching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leached*"}))&gt;0,ISNUMBER(FIND("%",V6))),"Include","Exclude")</f>
        <v>Exclude</v>
      </c>
      <c r="X6" s="1" t="s">
        <v>1248</v>
      </c>
      <c r="Y6" s="1" t="str" cm="1">
        <f t="array" ref="Y6">IF(AND(SUM(COUNTIF(X6,{"*leaching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leached*"}))&gt;0,ISNUMBER(FIND("%",X6))),"Include","Exclude")</f>
        <v>Exclude</v>
      </c>
      <c r="Z6" s="1" t="s">
        <v>1249</v>
      </c>
      <c r="AA6" s="1" t="str" cm="1">
        <f t="array" ref="AA6">IF(AND(SUM(COUNTIF(Z6,{"*leaching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leached*"}))&gt;0,ISNUMBER(FIND("%",Z6))),"Include","Exclude")</f>
        <v>Exclude</v>
      </c>
      <c r="AB6" s="1" t="s">
        <v>1250</v>
      </c>
      <c r="AC6" s="1" t="str" cm="1">
        <f t="array" ref="AC6">IF(AND(SUM(COUNTIF(AB6,{"*leaching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leached*"}))&gt;0,ISNUMBER(FIND("%",AB6))),"Include","Exclude")</f>
        <v>Include</v>
      </c>
      <c r="AD6" s="1" t="s">
        <v>1251</v>
      </c>
      <c r="AE6" s="1" t="str" cm="1">
        <f t="array" ref="AE6">IF(AND(SUM(COUNTIF(AD6,{"*leaching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leached*"}))&gt;0,ISNUMBER(FIND("%",AD6))),"Include","Exclude")</f>
        <v>Exclude</v>
      </c>
      <c r="AF6" s="1" t="s">
        <v>1252</v>
      </c>
      <c r="AG6" s="1" t="str" cm="1">
        <f t="array" ref="AG6">IF(AND(SUM(COUNTIF(AF6,{"*leaching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leached*"}))&gt;0,ISNUMBER(FIND("%",AF6))),"Include","Exclude")</f>
        <v>Include</v>
      </c>
      <c r="AH6" s="1" t="s">
        <v>1253</v>
      </c>
      <c r="AI6" s="1" t="str" cm="1">
        <f t="array" ref="AI6">IF(AND(SUM(COUNTIF(AH6,{"*leaching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leached*"}))&gt;0,ISNUMBER(FIND("%",AH6))),"Include","Exclude")</f>
        <v>Exclude</v>
      </c>
      <c r="AJ6" s="1" t="s">
        <v>1254</v>
      </c>
      <c r="AK6" s="1" t="str" cm="1">
        <f t="array" ref="AK6">IF(AND(SUM(COUNTIF(AJ6,{"*leaching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leached*"}))&gt;0,ISNUMBER(FIND("%",AJ6))),"Include","Exclude")</f>
        <v>Include</v>
      </c>
      <c r="AL6" s="1" t="s">
        <v>1255</v>
      </c>
      <c r="AM6" s="1" t="str" cm="1">
        <f t="array" ref="AM6">IF(AND(SUM(COUNTIF(AL6,{"*leaching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leached*"}))&gt;0,ISNUMBER(FIND("%",AL6))),"Include","Exclude")</f>
        <v>Include</v>
      </c>
      <c r="AN6" s="1" t="s">
        <v>1256</v>
      </c>
      <c r="AO6" s="1" t="str" cm="1">
        <f t="array" ref="AO6">IF(AND(SUM(COUNTIF(AN6,{"*leaching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leached*"}))&gt;0,ISNUMBER(FIND("%",AN6))),"Include","Exclude")</f>
        <v>Exclude</v>
      </c>
      <c r="AP6" s="1" t="s">
        <v>1257</v>
      </c>
      <c r="AQ6" s="1" t="str" cm="1">
        <f t="array" ref="AQ6">IF(AND(SUM(COUNTIF(AP6,{"*leaching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leached*"}))&gt;0,ISNUMBER(FIND("%",AP6))),"Include","Exclude")</f>
        <v>Exclude</v>
      </c>
      <c r="AR6" s="1"/>
      <c r="AS6" s="1" t="str" cm="1">
        <f t="array" ref="AS6">IF(AND(SUM(COUNTIF(AR6,{"*leaching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leached*"}))&gt;0,ISNUMBER(FIND("%",AR6))),"Include","Exclude")</f>
        <v>Exclude</v>
      </c>
      <c r="AT6" s="1"/>
      <c r="AU6" s="1" t="str" cm="1">
        <f t="array" ref="AU6">IF(AND(SUM(COUNTIF(AT6,{"*leaching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leached*"}))&gt;0,ISNUMBER(FIND("%",AT6))),"Include","Exclude")</f>
        <v>Exclude</v>
      </c>
      <c r="AV6" s="1"/>
      <c r="AW6" s="1" t="str" cm="1">
        <f t="array" ref="AW6">IF(AND(SUM(COUNTIF(AV6,{"*leaching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leached*"}))&gt;0,ISNUMBER(FIND("%",AV6))),"Include","Exclude")</f>
        <v>Exclude</v>
      </c>
      <c r="AX6" s="1"/>
      <c r="AY6" s="1" t="str" cm="1">
        <f t="array" ref="AY6">IF(AND(SUM(COUNTIF(AX6,{"*leaching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leached*"}))&gt;0,ISNUMBER(FIND("%",AX6))),"Include","Exclude")</f>
        <v>Exclude</v>
      </c>
      <c r="AZ6" s="40">
        <f t="shared" si="0"/>
        <v>4</v>
      </c>
      <c r="BA6" s="40" t="s">
        <v>1258</v>
      </c>
      <c r="BB6" s="40">
        <f t="shared" si="1"/>
        <v>7</v>
      </c>
      <c r="BC6" s="40" t="s">
        <v>2991</v>
      </c>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c r="CH6"/>
      <c r="CI6"/>
      <c r="CL6"/>
      <c r="CM6"/>
      <c r="CN6"/>
    </row>
    <row r="7" spans="1:92" s="57" customFormat="1" x14ac:dyDescent="0.3">
      <c r="A7" s="53">
        <v>21</v>
      </c>
      <c r="B7" s="53" t="s">
        <v>681</v>
      </c>
      <c r="C7" s="53" t="s">
        <v>682</v>
      </c>
      <c r="D7" s="53" t="s">
        <v>70</v>
      </c>
      <c r="E7" s="53" t="b">
        <v>1</v>
      </c>
      <c r="F7" s="53" t="s">
        <v>683</v>
      </c>
      <c r="G7" s="53">
        <v>98</v>
      </c>
      <c r="H7" s="53" t="s">
        <v>611</v>
      </c>
      <c r="I7" s="53" t="s">
        <v>30</v>
      </c>
      <c r="J7" s="53" t="s">
        <v>612</v>
      </c>
      <c r="K7" s="53" t="s">
        <v>71</v>
      </c>
      <c r="L7" s="53" t="s">
        <v>613</v>
      </c>
      <c r="M7" s="53" t="s">
        <v>72</v>
      </c>
      <c r="N7" s="53" t="s">
        <v>614</v>
      </c>
      <c r="O7" s="53" t="s">
        <v>684</v>
      </c>
      <c r="P7" s="53" t="b">
        <v>1</v>
      </c>
      <c r="Q7" s="53">
        <v>1050</v>
      </c>
      <c r="R7" s="39" t="b">
        <v>0</v>
      </c>
      <c r="S7" s="53">
        <v>21</v>
      </c>
      <c r="T7" s="6" t="s">
        <v>1388</v>
      </c>
      <c r="U7" s="1" t="str" cm="1">
        <f t="array" ref="U7">IF(AND(SUM(COUNTIF(T7,{"*leaching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leached*"}))&gt;0,ISNUMBER(FIND("%",T7))),"Include","Exclude")</f>
        <v>Exclude</v>
      </c>
      <c r="V7" s="1" t="s">
        <v>1389</v>
      </c>
      <c r="W7" s="1" t="str" cm="1">
        <f t="array" ref="W7">IF(AND(SUM(COUNTIF(V7,{"*leaching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leached*"}))&gt;0,ISNUMBER(FIND("%",V7))),"Include","Exclude")</f>
        <v>Exclude</v>
      </c>
      <c r="X7" s="1" t="s">
        <v>1390</v>
      </c>
      <c r="Y7" s="1" t="str" cm="1">
        <f t="array" ref="Y7">IF(AND(SUM(COUNTIF(X7,{"*leaching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leached*"}))&gt;0,ISNUMBER(FIND("%",X7))),"Include","Exclude")</f>
        <v>Exclude</v>
      </c>
      <c r="Z7" s="1" t="s">
        <v>1391</v>
      </c>
      <c r="AA7" s="1" t="str" cm="1">
        <f t="array" ref="AA7">IF(AND(SUM(COUNTIF(Z7,{"*leaching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leached*"}))&gt;0,ISNUMBER(FIND("%",Z7))),"Include","Exclude")</f>
        <v>Exclude</v>
      </c>
      <c r="AB7" s="1" t="s">
        <v>1392</v>
      </c>
      <c r="AC7" s="1" t="str" cm="1">
        <f t="array" ref="AC7">IF(AND(SUM(COUNTIF(AB7,{"*leaching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leached*"}))&gt;0,ISNUMBER(FIND("%",AB7))),"Include","Exclude")</f>
        <v>Exclude</v>
      </c>
      <c r="AD7" s="1" t="s">
        <v>1393</v>
      </c>
      <c r="AE7" s="1" t="str" cm="1">
        <f t="array" ref="AE7">IF(AND(SUM(COUNTIF(AD7,{"*leaching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leached*"}))&gt;0,ISNUMBER(FIND("%",AD7))),"Include","Exclude")</f>
        <v>Exclude</v>
      </c>
      <c r="AF7" s="1" t="s">
        <v>1394</v>
      </c>
      <c r="AG7" s="1" t="str" cm="1">
        <f t="array" ref="AG7">IF(AND(SUM(COUNTIF(AF7,{"*leaching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leached*"}))&gt;0,ISNUMBER(FIND("%",AF7))),"Include","Exclude")</f>
        <v>Exclude</v>
      </c>
      <c r="AH7" s="1" t="s">
        <v>1395</v>
      </c>
      <c r="AI7" s="1" t="str" cm="1">
        <f t="array" ref="AI7">IF(AND(SUM(COUNTIF(AH7,{"*leaching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leached*"}))&gt;0,ISNUMBER(FIND("%",AH7))),"Include","Exclude")</f>
        <v>Exclude</v>
      </c>
      <c r="AJ7" s="1" t="s">
        <v>1396</v>
      </c>
      <c r="AK7" s="1" t="str" cm="1">
        <f t="array" ref="AK7">IF(AND(SUM(COUNTIF(AJ7,{"*leaching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leached*"}))&gt;0,ISNUMBER(FIND("%",AJ7))),"Include","Exclude")</f>
        <v>Exclude</v>
      </c>
      <c r="AL7" s="1" t="s">
        <v>1397</v>
      </c>
      <c r="AM7" s="1" t="str" cm="1">
        <f t="array" ref="AM7">IF(AND(SUM(COUNTIF(AL7,{"*leaching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leached*"}))&gt;0,ISNUMBER(FIND("%",AL7))),"Include","Exclude")</f>
        <v>Exclude</v>
      </c>
      <c r="AN7" s="1" t="s">
        <v>1398</v>
      </c>
      <c r="AO7" s="1" t="str" cm="1">
        <f t="array" ref="AO7">IF(AND(SUM(COUNTIF(AN7,{"*leaching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leached*"}))&gt;0,ISNUMBER(FIND("%",AN7))),"Include","Exclude")</f>
        <v>Exclude</v>
      </c>
      <c r="AP7" s="1" t="s">
        <v>1399</v>
      </c>
      <c r="AQ7" s="1" t="str" cm="1">
        <f t="array" ref="AQ7">IF(AND(SUM(COUNTIF(AP7,{"*leaching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leached*"}))&gt;0,ISNUMBER(FIND("%",AP7))),"Include","Exclude")</f>
        <v>Include</v>
      </c>
      <c r="AR7" s="1" t="s">
        <v>1400</v>
      </c>
      <c r="AS7" s="1" t="str" cm="1">
        <f t="array" ref="AS7">IF(AND(SUM(COUNTIF(AR7,{"*leaching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leached*"}))&gt;0,ISNUMBER(FIND("%",AR7))),"Include","Exclude")</f>
        <v>Exclude</v>
      </c>
      <c r="AT7" s="1" t="s">
        <v>1401</v>
      </c>
      <c r="AU7" s="1" t="str" cm="1">
        <f t="array" ref="AU7">IF(AND(SUM(COUNTIF(AT7,{"*leaching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leached*"}))&gt;0,ISNUMBER(FIND("%",AT7))),"Include","Exclude")</f>
        <v>Exclude</v>
      </c>
      <c r="AV7" s="1"/>
      <c r="AW7" s="1" t="str" cm="1">
        <f t="array" ref="AW7">IF(AND(SUM(COUNTIF(AV7,{"*leaching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leached*"}))&gt;0,ISNUMBER(FIND("%",AV7))),"Include","Exclude")</f>
        <v>Exclude</v>
      </c>
      <c r="AX7" s="1"/>
      <c r="AY7" s="36" t="str" cm="1">
        <f t="array" ref="AY7">IF(AND(SUM(COUNTIF(AX7,{"*leaching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leached*"}))&gt;0,ISNUMBER(FIND("%",AX7))),"Include","Exclude")</f>
        <v>Exclude</v>
      </c>
      <c r="AZ7" s="53">
        <f t="shared" si="0"/>
        <v>1</v>
      </c>
      <c r="BA7" s="53" t="s">
        <v>1399</v>
      </c>
      <c r="BB7" s="53">
        <f t="shared" si="1"/>
        <v>2</v>
      </c>
      <c r="BC7" s="53" t="s">
        <v>3047</v>
      </c>
      <c r="BD7" s="53" t="s">
        <v>3010</v>
      </c>
      <c r="BE7" s="55">
        <v>0.98</v>
      </c>
      <c r="BF7" s="55">
        <v>0.65</v>
      </c>
      <c r="BG7" s="56">
        <f>VLOOKUP(BD7,'[1]To do list'!$A$2:$B$18,2,FALSE)</f>
        <v>2</v>
      </c>
      <c r="BH7" s="56"/>
      <c r="BI7" s="56"/>
      <c r="BJ7" s="59">
        <f>BF7*(1-BE7)*BG7*100</f>
        <v>2.6000000000000023</v>
      </c>
      <c r="BK7" s="53"/>
      <c r="BL7" s="53"/>
      <c r="BM7" s="53"/>
      <c r="BN7" s="56"/>
      <c r="BO7" s="56"/>
      <c r="BP7" s="56"/>
      <c r="BQ7" s="49"/>
      <c r="BR7" s="53"/>
      <c r="BS7" s="53"/>
      <c r="BT7" s="53"/>
      <c r="BU7" s="53"/>
      <c r="BV7" s="53"/>
      <c r="BW7" s="53"/>
      <c r="BX7" s="51"/>
      <c r="BY7" s="53"/>
      <c r="BZ7" s="53"/>
      <c r="CA7" s="53"/>
      <c r="CB7" s="53"/>
      <c r="CC7" s="53"/>
      <c r="CD7" s="53"/>
      <c r="CE7" s="51"/>
      <c r="CF7" s="53"/>
      <c r="CG7" s="53"/>
      <c r="CH7" s="53"/>
      <c r="CI7" s="53"/>
      <c r="CJ7" s="53"/>
      <c r="CK7" s="53"/>
      <c r="CL7" s="51"/>
      <c r="CM7" s="63">
        <f>SUM(BJ7,BQ7,BX7,CE7,CL7)/SUM(BF7,BM7,BT7,CA7,CH7)</f>
        <v>4.0000000000000036</v>
      </c>
      <c r="CN7" s="70"/>
    </row>
    <row r="8" spans="1:92" hidden="1" x14ac:dyDescent="0.3">
      <c r="A8" s="40">
        <v>7</v>
      </c>
      <c r="B8" s="40" t="s">
        <v>636</v>
      </c>
      <c r="C8" s="61" t="s">
        <v>637</v>
      </c>
      <c r="D8" s="40" t="s">
        <v>26</v>
      </c>
      <c r="E8" s="40" t="b">
        <v>1</v>
      </c>
      <c r="F8" s="40"/>
      <c r="G8" s="40"/>
      <c r="H8" s="40" t="s">
        <v>611</v>
      </c>
      <c r="I8" s="40" t="s">
        <v>10</v>
      </c>
      <c r="J8" s="40" t="s">
        <v>612</v>
      </c>
      <c r="K8" s="40" t="s">
        <v>27</v>
      </c>
      <c r="L8" s="40" t="s">
        <v>613</v>
      </c>
      <c r="M8" s="40" t="s">
        <v>28</v>
      </c>
      <c r="N8" s="40" t="s">
        <v>614</v>
      </c>
      <c r="O8" s="40" t="s">
        <v>638</v>
      </c>
      <c r="P8" s="40" t="b">
        <v>1</v>
      </c>
      <c r="Q8" s="40">
        <v>90</v>
      </c>
      <c r="R8" s="1" t="b">
        <v>1</v>
      </c>
      <c r="S8" s="40">
        <v>7</v>
      </c>
      <c r="T8" s="1" t="s">
        <v>1268</v>
      </c>
      <c r="U8" s="1" t="str" cm="1">
        <f t="array" ref="U8">IF(AND(SUM(COUNTIF(T8,{"*leaching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leached*"}))&gt;0,ISNUMBER(FIND("%",T8))),"Include","Exclude")</f>
        <v>Exclude</v>
      </c>
      <c r="V8" s="1" t="s">
        <v>1269</v>
      </c>
      <c r="W8" s="1" t="str" cm="1">
        <f t="array" ref="W8">IF(AND(SUM(COUNTIF(V8,{"*leaching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leached*"}))&gt;0,ISNUMBER(FIND("%",V8))),"Include","Exclude")</f>
        <v>Exclude</v>
      </c>
      <c r="X8" s="1" t="s">
        <v>1270</v>
      </c>
      <c r="Y8" s="1" t="str" cm="1">
        <f t="array" ref="Y8">IF(AND(SUM(COUNTIF(X8,{"*leaching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leached*"}))&gt;0,ISNUMBER(FIND("%",X8))),"Include","Exclude")</f>
        <v>Exclude</v>
      </c>
      <c r="Z8" s="1" t="s">
        <v>1271</v>
      </c>
      <c r="AA8" s="1" t="str" cm="1">
        <f t="array" ref="AA8">IF(AND(SUM(COUNTIF(Z8,{"*leaching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leached*"}))&gt;0,ISNUMBER(FIND("%",Z8))),"Include","Exclude")</f>
        <v>Exclude</v>
      </c>
      <c r="AB8" s="1" t="s">
        <v>1272</v>
      </c>
      <c r="AC8" s="1" t="str" cm="1">
        <f t="array" ref="AC8">IF(AND(SUM(COUNTIF(AB8,{"*leaching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leached*"}))&gt;0,ISNUMBER(FIND("%",AB8))),"Include","Exclude")</f>
        <v>Exclude</v>
      </c>
      <c r="AD8" s="1" t="s">
        <v>1273</v>
      </c>
      <c r="AE8" s="1" t="str" cm="1">
        <f t="array" ref="AE8">IF(AND(SUM(COUNTIF(AD8,{"*leaching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leached*"}))&gt;0,ISNUMBER(FIND("%",AD8))),"Include","Exclude")</f>
        <v>Include</v>
      </c>
      <c r="AF8" s="1" t="s">
        <v>1274</v>
      </c>
      <c r="AG8" s="1" t="str" cm="1">
        <f t="array" ref="AG8">IF(AND(SUM(COUNTIF(AF8,{"*leaching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leached*"}))&gt;0,ISNUMBER(FIND("%",AF8))),"Include","Exclude")</f>
        <v>Exclude</v>
      </c>
      <c r="AH8" s="1" t="s">
        <v>1275</v>
      </c>
      <c r="AI8" s="1" t="str" cm="1">
        <f t="array" ref="AI8">IF(AND(SUM(COUNTIF(AH8,{"*leaching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leached*"}))&gt;0,ISNUMBER(FIND("%",AH8))),"Include","Exclude")</f>
        <v>Exclude</v>
      </c>
      <c r="AJ8" s="1" t="s">
        <v>1276</v>
      </c>
      <c r="AK8" s="1" t="str" cm="1">
        <f t="array" ref="AK8">IF(AND(SUM(COUNTIF(AJ8,{"*leaching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leached*"}))&gt;0,ISNUMBER(FIND("%",AJ8))),"Include","Exclude")</f>
        <v>Exclude</v>
      </c>
      <c r="AL8" s="1"/>
      <c r="AM8" s="1" t="str" cm="1">
        <f t="array" ref="AM8">IF(AND(SUM(COUNTIF(AL8,{"*leaching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leached*"}))&gt;0,ISNUMBER(FIND("%",AL8))),"Include","Exclude")</f>
        <v>Exclude</v>
      </c>
      <c r="AN8" s="1"/>
      <c r="AO8" s="1" t="str" cm="1">
        <f t="array" ref="AO8">IF(AND(SUM(COUNTIF(AN8,{"*leaching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leached*"}))&gt;0,ISNUMBER(FIND("%",AN8))),"Include","Exclude")</f>
        <v>Exclude</v>
      </c>
      <c r="AP8" s="1"/>
      <c r="AQ8" s="1" t="str" cm="1">
        <f t="array" ref="AQ8">IF(AND(SUM(COUNTIF(AP8,{"*leaching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leached*"}))&gt;0,ISNUMBER(FIND("%",AP8))),"Include","Exclude")</f>
        <v>Exclude</v>
      </c>
      <c r="AR8" s="1"/>
      <c r="AS8" s="1" t="str" cm="1">
        <f t="array" ref="AS8">IF(AND(SUM(COUNTIF(AR8,{"*leaching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leached*"}))&gt;0,ISNUMBER(FIND("%",AR8))),"Include","Exclude")</f>
        <v>Exclude</v>
      </c>
      <c r="AT8" s="1"/>
      <c r="AU8" s="1" t="str" cm="1">
        <f t="array" ref="AU8">IF(AND(SUM(COUNTIF(AT8,{"*leaching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leached*"}))&gt;0,ISNUMBER(FIND("%",AT8))),"Include","Exclude")</f>
        <v>Exclude</v>
      </c>
      <c r="AV8" s="1"/>
      <c r="AW8" s="1" t="str" cm="1">
        <f t="array" ref="AW8">IF(AND(SUM(COUNTIF(AV8,{"*leaching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leached*"}))&gt;0,ISNUMBER(FIND("%",AV8))),"Include","Exclude")</f>
        <v>Exclude</v>
      </c>
      <c r="AX8" s="1"/>
      <c r="AY8" s="1" t="str" cm="1">
        <f t="array" ref="AY8">IF(AND(SUM(COUNTIF(AX8,{"*leaching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leached*"}))&gt;0,ISNUMBER(FIND("%",AX8))),"Include","Exclude")</f>
        <v>Exclude</v>
      </c>
      <c r="AZ8" s="40">
        <f t="shared" si="0"/>
        <v>1</v>
      </c>
      <c r="BA8" s="40" t="s">
        <v>1273</v>
      </c>
      <c r="BB8" s="40">
        <f t="shared" si="1"/>
        <v>2</v>
      </c>
      <c r="BC8" s="40" t="s">
        <v>2993</v>
      </c>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c r="CH8"/>
      <c r="CI8"/>
      <c r="CL8"/>
      <c r="CM8"/>
      <c r="CN8"/>
    </row>
    <row r="9" spans="1:92" hidden="1" x14ac:dyDescent="0.3">
      <c r="A9" s="1">
        <v>8</v>
      </c>
      <c r="B9" s="1" t="s">
        <v>639</v>
      </c>
      <c r="C9" s="2" t="s">
        <v>640</v>
      </c>
      <c r="D9" s="1" t="s">
        <v>29</v>
      </c>
      <c r="E9" s="1" t="b">
        <v>1</v>
      </c>
      <c r="F9" s="1" t="s">
        <v>641</v>
      </c>
      <c r="G9" s="1">
        <v>57.325000000000003</v>
      </c>
      <c r="H9" s="1" t="s">
        <v>611</v>
      </c>
      <c r="I9" s="1" t="s">
        <v>30</v>
      </c>
      <c r="J9" s="1" t="s">
        <v>612</v>
      </c>
      <c r="K9" s="1" t="s">
        <v>31</v>
      </c>
      <c r="L9" s="1" t="s">
        <v>613</v>
      </c>
      <c r="M9" s="1" t="s">
        <v>32</v>
      </c>
      <c r="N9" s="1" t="s">
        <v>614</v>
      </c>
      <c r="O9" s="1" t="s">
        <v>642</v>
      </c>
      <c r="P9" s="1" t="b">
        <v>1</v>
      </c>
      <c r="Q9" s="1">
        <v>800</v>
      </c>
      <c r="R9" s="1" t="b">
        <v>1</v>
      </c>
      <c r="S9" s="1">
        <v>8</v>
      </c>
      <c r="T9" s="1" t="s">
        <v>1277</v>
      </c>
      <c r="U9" s="1" t="str" cm="1">
        <f t="array" ref="U9">IF(AND(SUM(COUNTIF(T9,{"*leaching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leached*"}))&gt;0,ISNUMBER(FIND("%",T9))),"Include","Exclude")</f>
        <v>Exclude</v>
      </c>
      <c r="V9" s="1" t="s">
        <v>1278</v>
      </c>
      <c r="W9" s="1" t="str" cm="1">
        <f t="array" ref="W9">IF(AND(SUM(COUNTIF(V9,{"*leaching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leached*"}))&gt;0,ISNUMBER(FIND("%",V9))),"Include","Exclude")</f>
        <v>Exclude</v>
      </c>
      <c r="X9" s="1" t="s">
        <v>1279</v>
      </c>
      <c r="Y9" s="1" t="str" cm="1">
        <f t="array" ref="Y9">IF(AND(SUM(COUNTIF(X9,{"*leaching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leached*"}))&gt;0,ISNUMBER(FIND("%",X9))),"Include","Exclude")</f>
        <v>Exclude</v>
      </c>
      <c r="Z9" s="1" t="s">
        <v>1280</v>
      </c>
      <c r="AA9" s="1" t="str" cm="1">
        <f t="array" ref="AA9">IF(AND(SUM(COUNTIF(Z9,{"*leaching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leached*"}))&gt;0,ISNUMBER(FIND("%",Z9))),"Include","Exclude")</f>
        <v>Exclude</v>
      </c>
      <c r="AB9" s="1" t="s">
        <v>1281</v>
      </c>
      <c r="AC9" s="1" t="str" cm="1">
        <f t="array" ref="AC9">IF(AND(SUM(COUNTIF(AB9,{"*leaching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leached*"}))&gt;0,ISNUMBER(FIND("%",AB9))),"Include","Exclude")</f>
        <v>Exclude</v>
      </c>
      <c r="AD9" s="1" t="s">
        <v>1282</v>
      </c>
      <c r="AE9" s="1" t="str" cm="1">
        <f t="array" ref="AE9">IF(AND(SUM(COUNTIF(AD9,{"*leaching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leached*"}))&gt;0,ISNUMBER(FIND("%",AD9))),"Include","Exclude")</f>
        <v>Exclude</v>
      </c>
      <c r="AF9" s="1" t="s">
        <v>1283</v>
      </c>
      <c r="AG9" s="1" t="str" cm="1">
        <f t="array" ref="AG9">IF(AND(SUM(COUNTIF(AF9,{"*leaching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leached*"}))&gt;0,ISNUMBER(FIND("%",AF9))),"Include","Exclude")</f>
        <v>Exclude</v>
      </c>
      <c r="AH9" s="1" t="s">
        <v>1284</v>
      </c>
      <c r="AI9" s="1" t="str" cm="1">
        <f t="array" ref="AI9">IF(AND(SUM(COUNTIF(AH9,{"*leaching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leached*"}))&gt;0,ISNUMBER(FIND("%",AH9))),"Include","Exclude")</f>
        <v>Exclude</v>
      </c>
      <c r="AJ9" s="1" t="s">
        <v>1285</v>
      </c>
      <c r="AK9" s="1" t="str" cm="1">
        <f t="array" ref="AK9">IF(AND(SUM(COUNTIF(AJ9,{"*leaching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leached*"}))&gt;0,ISNUMBER(FIND("%",AJ9))),"Include","Exclude")</f>
        <v>Exclude</v>
      </c>
      <c r="AL9" s="1"/>
      <c r="AM9" s="1" t="str" cm="1">
        <f t="array" ref="AM9">IF(AND(SUM(COUNTIF(AL9,{"*leaching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leached*"}))&gt;0,ISNUMBER(FIND("%",AL9))),"Include","Exclude")</f>
        <v>Exclude</v>
      </c>
      <c r="AN9" s="1"/>
      <c r="AO9" s="1" t="str" cm="1">
        <f t="array" ref="AO9">IF(AND(SUM(COUNTIF(AN9,{"*leaching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leached*"}))&gt;0,ISNUMBER(FIND("%",AN9))),"Include","Exclude")</f>
        <v>Exclude</v>
      </c>
      <c r="AP9" s="1"/>
      <c r="AQ9" s="1" t="str" cm="1">
        <f t="array" ref="AQ9">IF(AND(SUM(COUNTIF(AP9,{"*leaching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leached*"}))&gt;0,ISNUMBER(FIND("%",AP9))),"Include","Exclude")</f>
        <v>Exclude</v>
      </c>
      <c r="AR9" s="1"/>
      <c r="AS9" s="1" t="str" cm="1">
        <f t="array" ref="AS9">IF(AND(SUM(COUNTIF(AR9,{"*leaching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leached*"}))&gt;0,ISNUMBER(FIND("%",AR9))),"Include","Exclude")</f>
        <v>Exclude</v>
      </c>
      <c r="AT9" s="1"/>
      <c r="AU9" s="1" t="str" cm="1">
        <f t="array" ref="AU9">IF(AND(SUM(COUNTIF(AT9,{"*leaching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leached*"}))&gt;0,ISNUMBER(FIND("%",AT9))),"Include","Exclude")</f>
        <v>Exclude</v>
      </c>
      <c r="AV9" s="1"/>
      <c r="AW9" s="1" t="str" cm="1">
        <f t="array" ref="AW9">IF(AND(SUM(COUNTIF(AV9,{"*leaching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leached*"}))&gt;0,ISNUMBER(FIND("%",AV9))),"Include","Exclude")</f>
        <v>Exclude</v>
      </c>
      <c r="AX9" s="1"/>
      <c r="AY9" s="1" t="str" cm="1">
        <f t="array" ref="AY9">IF(AND(SUM(COUNTIF(AX9,{"*leaching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leached*"}))&gt;0,ISNUMBER(FIND("%",AX9))),"Include","Exclude")</f>
        <v>Exclude</v>
      </c>
      <c r="AZ9" s="1">
        <f t="shared" si="0"/>
        <v>0</v>
      </c>
      <c r="BA9" s="1" t="s">
        <v>677</v>
      </c>
      <c r="BG9" s="1"/>
      <c r="BH9" s="1"/>
      <c r="BI9" s="1"/>
      <c r="BJ9" s="1"/>
      <c r="BN9" s="1"/>
      <c r="BO9" s="1"/>
      <c r="BP9" s="1"/>
      <c r="BQ9" s="1"/>
      <c r="BX9" s="1"/>
      <c r="CE9" s="1"/>
      <c r="CG9"/>
      <c r="CH9"/>
      <c r="CI9"/>
      <c r="CL9"/>
      <c r="CM9"/>
      <c r="CN9"/>
    </row>
    <row r="10" spans="1:92" s="16" customFormat="1" x14ac:dyDescent="0.3">
      <c r="A10" s="14">
        <v>152</v>
      </c>
      <c r="B10" s="14" t="s">
        <v>1044</v>
      </c>
      <c r="C10" s="14" t="s">
        <v>1045</v>
      </c>
      <c r="D10" s="14" t="s">
        <v>433</v>
      </c>
      <c r="E10" s="14" t="b">
        <v>1</v>
      </c>
      <c r="F10" s="14" t="s">
        <v>1046</v>
      </c>
      <c r="G10" s="14">
        <v>99.84</v>
      </c>
      <c r="H10" s="14" t="s">
        <v>611</v>
      </c>
      <c r="I10" s="14" t="s">
        <v>238</v>
      </c>
      <c r="J10" s="14" t="s">
        <v>612</v>
      </c>
      <c r="K10" s="14" t="s">
        <v>254</v>
      </c>
      <c r="L10" s="14" t="s">
        <v>613</v>
      </c>
      <c r="M10" s="14" t="s">
        <v>434</v>
      </c>
      <c r="N10" s="14" t="s">
        <v>614</v>
      </c>
      <c r="O10" s="14" t="s">
        <v>774</v>
      </c>
      <c r="P10" s="14" t="b">
        <v>1</v>
      </c>
      <c r="Q10" s="14">
        <v>65</v>
      </c>
      <c r="R10" s="39" t="b">
        <v>0</v>
      </c>
      <c r="S10" s="14">
        <v>152</v>
      </c>
      <c r="T10" s="6" t="s">
        <v>2498</v>
      </c>
      <c r="U10" s="1" t="str" cm="1">
        <f t="array" ref="U10">IF(AND(SUM(COUNTIF(T10,{"*leaching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leached*"}))&gt;0,ISNUMBER(FIND("%",T10))),"Include","Exclude")</f>
        <v>Exclude</v>
      </c>
      <c r="V10" s="1" t="s">
        <v>2499</v>
      </c>
      <c r="W10" s="1" t="str" cm="1">
        <f t="array" ref="W10">IF(AND(SUM(COUNTIF(V10,{"*leaching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leached*"}))&gt;0,ISNUMBER(FIND("%",V10))),"Include","Exclude")</f>
        <v>Exclude</v>
      </c>
      <c r="X10" s="1" t="s">
        <v>2500</v>
      </c>
      <c r="Y10" s="1" t="str" cm="1">
        <f t="array" ref="Y10">IF(AND(SUM(COUNTIF(X10,{"*leaching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leached*"}))&gt;0,ISNUMBER(FIND("%",X10))),"Include","Exclude")</f>
        <v>Include</v>
      </c>
      <c r="Z10" s="1" t="s">
        <v>2501</v>
      </c>
      <c r="AA10" s="1" t="str" cm="1">
        <f t="array" ref="AA10">IF(AND(SUM(COUNTIF(Z10,{"*leaching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leached*"}))&gt;0,ISNUMBER(FIND("%",Z10))),"Include","Exclude")</f>
        <v>Exclude</v>
      </c>
      <c r="AB10" s="1" t="s">
        <v>2502</v>
      </c>
      <c r="AC10" s="1" t="str" cm="1">
        <f t="array" ref="AC10">IF(AND(SUM(COUNTIF(AB10,{"*leaching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leached*"}))&gt;0,ISNUMBER(FIND("%",AB10))),"Include","Exclude")</f>
        <v>Exclude</v>
      </c>
      <c r="AD10" s="1" t="s">
        <v>2503</v>
      </c>
      <c r="AE10" s="1" t="str" cm="1">
        <f t="array" ref="AE10">IF(AND(SUM(COUNTIF(AD10,{"*leaching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leached*"}))&gt;0,ISNUMBER(FIND("%",AD10))),"Include","Exclude")</f>
        <v>Exclude</v>
      </c>
      <c r="AF10" s="1" t="s">
        <v>2504</v>
      </c>
      <c r="AG10" s="1" t="str" cm="1">
        <f t="array" ref="AG10">IF(AND(SUM(COUNTIF(AF10,{"*leaching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leached*"}))&gt;0,ISNUMBER(FIND("%",AF10))),"Include","Exclude")</f>
        <v>Exclude</v>
      </c>
      <c r="AH10" s="1" t="s">
        <v>2505</v>
      </c>
      <c r="AI10" s="1" t="str" cm="1">
        <f t="array" ref="AI10">IF(AND(SUM(COUNTIF(AH10,{"*leaching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leached*"}))&gt;0,ISNUMBER(FIND("%",AH10))),"Include","Exclude")</f>
        <v>Exclude</v>
      </c>
      <c r="AJ10" s="1" t="s">
        <v>2506</v>
      </c>
      <c r="AK10" s="1" t="str" cm="1">
        <f t="array" ref="AK10">IF(AND(SUM(COUNTIF(AJ10,{"*leaching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leached*"}))&gt;0,ISNUMBER(FIND("%",AJ10))),"Include","Exclude")</f>
        <v>Exclude</v>
      </c>
      <c r="AL10" s="1"/>
      <c r="AM10" s="1" t="str" cm="1">
        <f t="array" ref="AM10">IF(AND(SUM(COUNTIF(AL10,{"*leaching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leached*"}))&gt;0,ISNUMBER(FIND("%",AL10))),"Include","Exclude")</f>
        <v>Exclude</v>
      </c>
      <c r="AN10" s="1"/>
      <c r="AO10" s="1" t="str" cm="1">
        <f t="array" ref="AO10">IF(AND(SUM(COUNTIF(AN10,{"*leaching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leached*"}))&gt;0,ISNUMBER(FIND("%",AN10))),"Include","Exclude")</f>
        <v>Exclude</v>
      </c>
      <c r="AP10" s="1"/>
      <c r="AQ10" s="1" t="str" cm="1">
        <f t="array" ref="AQ10">IF(AND(SUM(COUNTIF(AP10,{"*leaching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leached*"}))&gt;0,ISNUMBER(FIND("%",AP10))),"Include","Exclude")</f>
        <v>Exclude</v>
      </c>
      <c r="AR10" s="1"/>
      <c r="AS10" s="1" t="str" cm="1">
        <f t="array" ref="AS10">IF(AND(SUM(COUNTIF(AR10,{"*leaching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leached*"}))&gt;0,ISNUMBER(FIND("%",AR10))),"Include","Exclude")</f>
        <v>Exclude</v>
      </c>
      <c r="AT10" s="1"/>
      <c r="AU10" s="1" t="str" cm="1">
        <f t="array" ref="AU10">IF(AND(SUM(COUNTIF(AT10,{"*leaching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leached*"}))&gt;0,ISNUMBER(FIND("%",AT10))),"Include","Exclude")</f>
        <v>Exclude</v>
      </c>
      <c r="AV10" s="1"/>
      <c r="AW10" s="1" t="str" cm="1">
        <f t="array" ref="AW10">IF(AND(SUM(COUNTIF(AV10,{"*leaching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leached*"}))&gt;0,ISNUMBER(FIND("%",AV10))),"Include","Exclude")</f>
        <v>Exclude</v>
      </c>
      <c r="AX10" s="1"/>
      <c r="AY10" s="36" t="str" cm="1">
        <f t="array" ref="AY10">IF(AND(SUM(COUNTIF(AX10,{"*leaching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leached*"}))&gt;0,ISNUMBER(FIND("%",AX10))),"Include","Exclude")</f>
        <v>Exclude</v>
      </c>
      <c r="AZ10" s="14">
        <f t="shared" si="0"/>
        <v>1</v>
      </c>
      <c r="BA10" s="14" t="s">
        <v>2500</v>
      </c>
      <c r="BB10" s="14">
        <f>LEN(BA10) - LEN(SUBSTITUTE(BA10, "%", ""))</f>
        <v>3</v>
      </c>
      <c r="BC10" s="14" t="s">
        <v>3048</v>
      </c>
      <c r="BD10" s="14" t="s">
        <v>3013</v>
      </c>
      <c r="BE10" s="17">
        <v>0.99839999999999995</v>
      </c>
      <c r="BF10" s="15">
        <v>0.1</v>
      </c>
      <c r="BG10" s="43">
        <f>VLOOKUP(BD10,'[1]To do list'!$A$2:$B$18,2,FALSE)</f>
        <v>83.5</v>
      </c>
      <c r="BH10" s="43"/>
      <c r="BI10" s="43"/>
      <c r="BJ10" s="59">
        <f>BF10*(1-BE10)*BG10*100</f>
        <v>1.3360000000000383</v>
      </c>
      <c r="BK10" s="14" t="s">
        <v>3014</v>
      </c>
      <c r="BL10" s="17">
        <v>4.8000000000000001E-4</v>
      </c>
      <c r="BM10" s="15">
        <v>0.4</v>
      </c>
      <c r="BN10" s="43">
        <f>VLOOKUP(BK10,'[1]To do list'!$A$2:$B$18,2,FALSE)</f>
        <v>0.42399999999999999</v>
      </c>
      <c r="BO10" s="43"/>
      <c r="BP10" s="43"/>
      <c r="BQ10" s="59">
        <f>BM10*(1-BL10)*BN10*100</f>
        <v>16.951859200000001</v>
      </c>
      <c r="BR10" s="14"/>
      <c r="BS10" s="14"/>
      <c r="BT10" s="14"/>
      <c r="BU10" s="14"/>
      <c r="BV10" s="14"/>
      <c r="BW10" s="14"/>
      <c r="BX10" s="51"/>
      <c r="BY10" s="14"/>
      <c r="BZ10" s="14"/>
      <c r="CA10" s="14"/>
      <c r="CB10" s="14"/>
      <c r="CC10" s="14"/>
      <c r="CD10" s="14"/>
      <c r="CE10" s="51"/>
      <c r="CF10" s="14"/>
      <c r="CG10" s="14"/>
      <c r="CH10" s="14"/>
      <c r="CI10" s="14"/>
      <c r="CJ10" s="14"/>
      <c r="CK10" s="14"/>
      <c r="CL10" s="51"/>
      <c r="CM10" s="63">
        <f>SUM(BJ10,BQ10,BX10,CE10,CL10)/SUM(BF10,BM10,BT10,CA10,CH10)</f>
        <v>36.575718400000078</v>
      </c>
      <c r="CN10" s="70"/>
    </row>
    <row r="11" spans="1:92" s="16" customFormat="1" x14ac:dyDescent="0.3">
      <c r="A11" s="14">
        <v>81</v>
      </c>
      <c r="B11" s="14" t="s">
        <v>853</v>
      </c>
      <c r="C11" s="14" t="s">
        <v>854</v>
      </c>
      <c r="D11" s="14" t="s">
        <v>237</v>
      </c>
      <c r="E11" s="14" t="b">
        <v>1</v>
      </c>
      <c r="F11" s="14" t="s">
        <v>855</v>
      </c>
      <c r="G11" s="14">
        <v>94</v>
      </c>
      <c r="H11" s="14" t="s">
        <v>611</v>
      </c>
      <c r="I11" s="14" t="s">
        <v>238</v>
      </c>
      <c r="J11" s="14" t="s">
        <v>612</v>
      </c>
      <c r="K11" s="14" t="s">
        <v>239</v>
      </c>
      <c r="L11" s="14" t="s">
        <v>613</v>
      </c>
      <c r="M11" s="14" t="s">
        <v>240</v>
      </c>
      <c r="N11" s="14" t="s">
        <v>614</v>
      </c>
      <c r="O11" s="14" t="s">
        <v>856</v>
      </c>
      <c r="P11" s="14" t="b">
        <v>1</v>
      </c>
      <c r="Q11" s="14">
        <v>90</v>
      </c>
      <c r="R11" s="39" t="b">
        <v>0</v>
      </c>
      <c r="S11" s="14">
        <v>81</v>
      </c>
      <c r="T11" s="6" t="s">
        <v>1927</v>
      </c>
      <c r="U11" s="1" t="str" cm="1">
        <f t="array" ref="U11">IF(AND(SUM(COUNTIF(T11,{"*leaching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leached*"}))&gt;0,ISNUMBER(FIND("%",T11))),"Include","Exclude")</f>
        <v>Exclude</v>
      </c>
      <c r="V11" s="1" t="s">
        <v>1928</v>
      </c>
      <c r="W11" s="1" t="str" cm="1">
        <f t="array" ref="W11">IF(AND(SUM(COUNTIF(V11,{"*leaching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leached*"}))&gt;0,ISNUMBER(FIND("%",V11))),"Include","Exclude")</f>
        <v>Exclude</v>
      </c>
      <c r="X11" s="1" t="s">
        <v>1929</v>
      </c>
      <c r="Y11" s="1" t="str" cm="1">
        <f t="array" ref="Y11">IF(AND(SUM(COUNTIF(X11,{"*leaching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leached*"}))&gt;0,ISNUMBER(FIND("%",X11))),"Include","Exclude")</f>
        <v>Exclude</v>
      </c>
      <c r="Z11" s="1" t="s">
        <v>1930</v>
      </c>
      <c r="AA11" s="1" t="str" cm="1">
        <f t="array" ref="AA11">IF(AND(SUM(COUNTIF(Z11,{"*leaching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leached*"}))&gt;0,ISNUMBER(FIND("%",Z11))),"Include","Exclude")</f>
        <v>Exclude</v>
      </c>
      <c r="AB11" s="1" t="s">
        <v>1931</v>
      </c>
      <c r="AC11" s="1" t="str" cm="1">
        <f t="array" ref="AC11">IF(AND(SUM(COUNTIF(AB11,{"*leaching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leached*"}))&gt;0,ISNUMBER(FIND("%",AB11))),"Include","Exclude")</f>
        <v>Exclude</v>
      </c>
      <c r="AD11" s="1" t="s">
        <v>1932</v>
      </c>
      <c r="AE11" s="1" t="str" cm="1">
        <f t="array" ref="AE11">IF(AND(SUM(COUNTIF(AD11,{"*leaching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leached*"}))&gt;0,ISNUMBER(FIND("%",AD11))),"Include","Exclude")</f>
        <v>Exclude</v>
      </c>
      <c r="AF11" s="1" t="s">
        <v>1933</v>
      </c>
      <c r="AG11" s="1" t="str" cm="1">
        <f t="array" ref="AG11">IF(AND(SUM(COUNTIF(AF11,{"*leaching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leached*"}))&gt;0,ISNUMBER(FIND("%",AF11))),"Include","Exclude")</f>
        <v>Include</v>
      </c>
      <c r="AH11" s="1"/>
      <c r="AI11" s="1" t="str" cm="1">
        <f t="array" ref="AI11">IF(AND(SUM(COUNTIF(AH11,{"*leaching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leached*"}))&gt;0,ISNUMBER(FIND("%",AH11))),"Include","Exclude")</f>
        <v>Exclude</v>
      </c>
      <c r="AJ11" s="1"/>
      <c r="AK11" s="1" t="str" cm="1">
        <f t="array" ref="AK11">IF(AND(SUM(COUNTIF(AJ11,{"*leaching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leached*"}))&gt;0,ISNUMBER(FIND("%",AJ11))),"Include","Exclude")</f>
        <v>Exclude</v>
      </c>
      <c r="AL11" s="1"/>
      <c r="AM11" s="1" t="str" cm="1">
        <f t="array" ref="AM11">IF(AND(SUM(COUNTIF(AL11,{"*leaching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leached*"}))&gt;0,ISNUMBER(FIND("%",AL11))),"Include","Exclude")</f>
        <v>Exclude</v>
      </c>
      <c r="AN11" s="1"/>
      <c r="AO11" s="1" t="str" cm="1">
        <f t="array" ref="AO11">IF(AND(SUM(COUNTIF(AN11,{"*leaching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leached*"}))&gt;0,ISNUMBER(FIND("%",AN11))),"Include","Exclude")</f>
        <v>Exclude</v>
      </c>
      <c r="AP11" s="1"/>
      <c r="AQ11" s="1" t="str" cm="1">
        <f t="array" ref="AQ11">IF(AND(SUM(COUNTIF(AP11,{"*leaching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leached*"}))&gt;0,ISNUMBER(FIND("%",AP11))),"Include","Exclude")</f>
        <v>Exclude</v>
      </c>
      <c r="AR11" s="1"/>
      <c r="AS11" s="1" t="str" cm="1">
        <f t="array" ref="AS11">IF(AND(SUM(COUNTIF(AR11,{"*leaching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leached*"}))&gt;0,ISNUMBER(FIND("%",AR11))),"Include","Exclude")</f>
        <v>Exclude</v>
      </c>
      <c r="AT11" s="1"/>
      <c r="AU11" s="1" t="str" cm="1">
        <f t="array" ref="AU11">IF(AND(SUM(COUNTIF(AT11,{"*leaching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leached*"}))&gt;0,ISNUMBER(FIND("%",AT11))),"Include","Exclude")</f>
        <v>Exclude</v>
      </c>
      <c r="AV11" s="1"/>
      <c r="AW11" s="1" t="str" cm="1">
        <f t="array" ref="AW11">IF(AND(SUM(COUNTIF(AV11,{"*leaching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leached*"}))&gt;0,ISNUMBER(FIND("%",AV11))),"Include","Exclude")</f>
        <v>Exclude</v>
      </c>
      <c r="AX11" s="1"/>
      <c r="AY11" s="36" t="str" cm="1">
        <f t="array" ref="AY11">IF(AND(SUM(COUNTIF(AX11,{"*leaching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leached*"}))&gt;0,ISNUMBER(FIND("%",AX11))),"Include","Exclude")</f>
        <v>Exclude</v>
      </c>
      <c r="AZ11" s="14">
        <f t="shared" si="0"/>
        <v>1</v>
      </c>
      <c r="BA11" s="14" t="s">
        <v>1933</v>
      </c>
      <c r="BB11" s="14">
        <f>LEN(BA11) - LEN(SUBSTITUTE(BA11, "%", ""))</f>
        <v>2</v>
      </c>
      <c r="BC11" s="14" t="s">
        <v>3004</v>
      </c>
      <c r="BD11" s="14" t="s">
        <v>3013</v>
      </c>
      <c r="BE11" s="15">
        <v>0.94</v>
      </c>
      <c r="BF11" s="15">
        <v>0.1</v>
      </c>
      <c r="BG11" s="43">
        <f>VLOOKUP(BD11,'[1]To do list'!$A$2:$B$18,2,FALSE)</f>
        <v>83.5</v>
      </c>
      <c r="BH11" s="43"/>
      <c r="BI11" s="43"/>
      <c r="BJ11" s="59">
        <f>BF11*(1-BE11)*BG11*100</f>
        <v>50.100000000000044</v>
      </c>
      <c r="BK11" s="14"/>
      <c r="BL11" s="14"/>
      <c r="BM11" s="14"/>
      <c r="BN11" s="43"/>
      <c r="BO11" s="43"/>
      <c r="BP11" s="43"/>
      <c r="BQ11" s="49"/>
      <c r="BR11" s="14"/>
      <c r="BS11" s="14"/>
      <c r="BT11" s="14"/>
      <c r="BU11" s="14"/>
      <c r="BV11" s="14"/>
      <c r="BW11" s="14"/>
      <c r="BX11" s="51"/>
      <c r="BY11" s="14"/>
      <c r="BZ11" s="14"/>
      <c r="CA11" s="14"/>
      <c r="CB11" s="14"/>
      <c r="CC11" s="14"/>
      <c r="CD11" s="14"/>
      <c r="CE11" s="51"/>
      <c r="CF11" s="14"/>
      <c r="CG11" s="14"/>
      <c r="CH11" s="14"/>
      <c r="CI11" s="14"/>
      <c r="CJ11" s="14"/>
      <c r="CK11" s="14"/>
      <c r="CL11" s="51"/>
      <c r="CM11" s="63">
        <f>SUM(BJ11,BQ11,BX11,CE11,CL11)/SUM(BF11,BM11,BT11,CA11,CH11)</f>
        <v>501.0000000000004</v>
      </c>
      <c r="CN11" s="70"/>
    </row>
    <row r="12" spans="1:92" hidden="1" x14ac:dyDescent="0.3">
      <c r="A12" s="40">
        <v>11</v>
      </c>
      <c r="B12" s="40" t="s">
        <v>649</v>
      </c>
      <c r="C12" s="61" t="s">
        <v>650</v>
      </c>
      <c r="D12" s="40" t="s">
        <v>39</v>
      </c>
      <c r="E12" s="40" t="b">
        <v>1</v>
      </c>
      <c r="F12" s="40"/>
      <c r="G12" s="40"/>
      <c r="H12" s="40" t="s">
        <v>611</v>
      </c>
      <c r="I12" s="40" t="s">
        <v>10</v>
      </c>
      <c r="J12" s="40" t="s">
        <v>612</v>
      </c>
      <c r="K12" s="40" t="s">
        <v>40</v>
      </c>
      <c r="L12" s="40" t="s">
        <v>613</v>
      </c>
      <c r="M12" s="40" t="s">
        <v>41</v>
      </c>
      <c r="N12" s="40" t="s">
        <v>614</v>
      </c>
      <c r="O12" s="40" t="s">
        <v>651</v>
      </c>
      <c r="P12" s="40" t="b">
        <v>1</v>
      </c>
      <c r="Q12" s="40">
        <v>450</v>
      </c>
      <c r="R12" s="1" t="b">
        <v>0</v>
      </c>
      <c r="S12" s="40">
        <v>11</v>
      </c>
      <c r="T12" s="1" t="s">
        <v>1302</v>
      </c>
      <c r="U12" s="1" t="str" cm="1">
        <f t="array" ref="U12">IF(AND(SUM(COUNTIF(T12,{"*leaching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leached*"}))&gt;0,ISNUMBER(FIND("%",T12))),"Include","Exclude")</f>
        <v>Exclude</v>
      </c>
      <c r="V12" s="1" t="s">
        <v>1303</v>
      </c>
      <c r="W12" s="1" t="str" cm="1">
        <f t="array" ref="W12">IF(AND(SUM(COUNTIF(V12,{"*leaching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leached*"}))&gt;0,ISNUMBER(FIND("%",V12))),"Include","Exclude")</f>
        <v>Exclude</v>
      </c>
      <c r="X12" s="1" t="s">
        <v>1304</v>
      </c>
      <c r="Y12" s="1" t="str" cm="1">
        <f t="array" ref="Y12">IF(AND(SUM(COUNTIF(X12,{"*leaching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leached*"}))&gt;0,ISNUMBER(FIND("%",X12))),"Include","Exclude")</f>
        <v>Include</v>
      </c>
      <c r="Z12" s="1" t="s">
        <v>1305</v>
      </c>
      <c r="AA12" s="1" t="str" cm="1">
        <f t="array" ref="AA12">IF(AND(SUM(COUNTIF(Z12,{"*leaching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leached*"}))&gt;0,ISNUMBER(FIND("%",Z12))),"Include","Exclude")</f>
        <v>Exclude</v>
      </c>
      <c r="AB12" s="1" t="s">
        <v>1306</v>
      </c>
      <c r="AC12" s="1" t="str" cm="1">
        <f t="array" ref="AC12">IF(AND(SUM(COUNTIF(AB12,{"*leaching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leached*"}))&gt;0,ISNUMBER(FIND("%",AB12))),"Include","Exclude")</f>
        <v>Exclude</v>
      </c>
      <c r="AD12" s="1" t="s">
        <v>1307</v>
      </c>
      <c r="AE12" s="1" t="str" cm="1">
        <f t="array" ref="AE12">IF(AND(SUM(COUNTIF(AD12,{"*leaching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leached*"}))&gt;0,ISNUMBER(FIND("%",AD12))),"Include","Exclude")</f>
        <v>Exclude</v>
      </c>
      <c r="AF12" s="1" t="s">
        <v>1308</v>
      </c>
      <c r="AG12" s="1" t="str" cm="1">
        <f t="array" ref="AG12">IF(AND(SUM(COUNTIF(AF12,{"*leaching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leached*"}))&gt;0,ISNUMBER(FIND("%",AF12))),"Include","Exclude")</f>
        <v>Exclude</v>
      </c>
      <c r="AH12" s="1" t="s">
        <v>1309</v>
      </c>
      <c r="AI12" s="1" t="str" cm="1">
        <f t="array" ref="AI12">IF(AND(SUM(COUNTIF(AH12,{"*leaching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leached*"}))&gt;0,ISNUMBER(FIND("%",AH12))),"Include","Exclude")</f>
        <v>Exclude</v>
      </c>
      <c r="AJ12" s="1"/>
      <c r="AK12" s="1" t="str" cm="1">
        <f t="array" ref="AK12">IF(AND(SUM(COUNTIF(AJ12,{"*leaching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leached*"}))&gt;0,ISNUMBER(FIND("%",AJ12))),"Include","Exclude")</f>
        <v>Exclude</v>
      </c>
      <c r="AL12" s="1"/>
      <c r="AM12" s="1" t="str" cm="1">
        <f t="array" ref="AM12">IF(AND(SUM(COUNTIF(AL12,{"*leaching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leached*"}))&gt;0,ISNUMBER(FIND("%",AL12))),"Include","Exclude")</f>
        <v>Exclude</v>
      </c>
      <c r="AN12" s="1"/>
      <c r="AO12" s="1" t="str" cm="1">
        <f t="array" ref="AO12">IF(AND(SUM(COUNTIF(AN12,{"*leaching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leached*"}))&gt;0,ISNUMBER(FIND("%",AN12))),"Include","Exclude")</f>
        <v>Exclude</v>
      </c>
      <c r="AP12" s="1"/>
      <c r="AQ12" s="1" t="str" cm="1">
        <f t="array" ref="AQ12">IF(AND(SUM(COUNTIF(AP12,{"*leaching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leached*"}))&gt;0,ISNUMBER(FIND("%",AP12))),"Include","Exclude")</f>
        <v>Exclude</v>
      </c>
      <c r="AR12" s="1"/>
      <c r="AS12" s="1" t="str" cm="1">
        <f t="array" ref="AS12">IF(AND(SUM(COUNTIF(AR12,{"*leaching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leached*"}))&gt;0,ISNUMBER(FIND("%",AR12))),"Include","Exclude")</f>
        <v>Exclude</v>
      </c>
      <c r="AT12" s="1"/>
      <c r="AU12" s="1" t="str" cm="1">
        <f t="array" ref="AU12">IF(AND(SUM(COUNTIF(AT12,{"*leaching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leached*"}))&gt;0,ISNUMBER(FIND("%",AT12))),"Include","Exclude")</f>
        <v>Exclude</v>
      </c>
      <c r="AV12" s="1"/>
      <c r="AW12" s="1" t="str" cm="1">
        <f t="array" ref="AW12">IF(AND(SUM(COUNTIF(AV12,{"*leaching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leached*"}))&gt;0,ISNUMBER(FIND("%",AV12))),"Include","Exclude")</f>
        <v>Exclude</v>
      </c>
      <c r="AX12" s="1"/>
      <c r="AY12" s="1" t="str" cm="1">
        <f t="array" ref="AY12">IF(AND(SUM(COUNTIF(AX12,{"*leaching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leached*"}))&gt;0,ISNUMBER(FIND("%",AX12))),"Include","Exclude")</f>
        <v>Exclude</v>
      </c>
      <c r="AZ12" s="40">
        <f t="shared" si="0"/>
        <v>1</v>
      </c>
      <c r="BA12" s="40" t="s">
        <v>1304</v>
      </c>
      <c r="BB12" s="40">
        <f>LEN(BA12) - LEN(SUBSTITUTE(BA12, "%", ""))</f>
        <v>1</v>
      </c>
      <c r="BC12" s="40" t="s">
        <v>2994</v>
      </c>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c r="CH12"/>
      <c r="CI12"/>
      <c r="CL12"/>
      <c r="CM12"/>
      <c r="CN12"/>
    </row>
    <row r="13" spans="1:92" hidden="1" x14ac:dyDescent="0.3">
      <c r="A13" s="1">
        <v>12</v>
      </c>
      <c r="B13" s="1" t="s">
        <v>652</v>
      </c>
      <c r="C13" s="2" t="s">
        <v>653</v>
      </c>
      <c r="D13" s="1" t="s">
        <v>42</v>
      </c>
      <c r="E13" s="1" t="b">
        <v>1</v>
      </c>
      <c r="H13" s="1" t="s">
        <v>611</v>
      </c>
      <c r="I13" s="1" t="s">
        <v>10</v>
      </c>
      <c r="J13" s="1" t="s">
        <v>612</v>
      </c>
      <c r="K13" s="1" t="s">
        <v>43</v>
      </c>
      <c r="L13" s="1" t="s">
        <v>613</v>
      </c>
      <c r="M13" s="1" t="s">
        <v>44</v>
      </c>
      <c r="N13" s="1" t="s">
        <v>614</v>
      </c>
      <c r="O13" s="1" t="s">
        <v>654</v>
      </c>
      <c r="P13" s="1" t="b">
        <v>1</v>
      </c>
      <c r="Q13" s="1">
        <v>80</v>
      </c>
      <c r="R13" s="1" t="b">
        <v>0</v>
      </c>
      <c r="S13" s="1">
        <v>12</v>
      </c>
      <c r="T13" s="1" t="s">
        <v>1310</v>
      </c>
      <c r="U13" s="1" t="str" cm="1">
        <f t="array" ref="U13">IF(AND(SUM(COUNTIF(T13,{"*leaching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leached*"}))&gt;0,ISNUMBER(FIND("%",T13))),"Include","Exclude")</f>
        <v>Exclude</v>
      </c>
      <c r="V13" s="1" t="s">
        <v>1311</v>
      </c>
      <c r="W13" s="1" t="str" cm="1">
        <f t="array" ref="W13">IF(AND(SUM(COUNTIF(V13,{"*leaching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leached*"}))&gt;0,ISNUMBER(FIND("%",V13))),"Include","Exclude")</f>
        <v>Exclude</v>
      </c>
      <c r="X13" s="1" t="s">
        <v>1312</v>
      </c>
      <c r="Y13" s="1" t="str" cm="1">
        <f t="array" ref="Y13">IF(AND(SUM(COUNTIF(X13,{"*leaching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leached*"}))&gt;0,ISNUMBER(FIND("%",X13))),"Include","Exclude")</f>
        <v>Exclude</v>
      </c>
      <c r="Z13" s="1" t="s">
        <v>1313</v>
      </c>
      <c r="AA13" s="1" t="str" cm="1">
        <f t="array" ref="AA13">IF(AND(SUM(COUNTIF(Z13,{"*leaching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leached*"}))&gt;0,ISNUMBER(FIND("%",Z13))),"Include","Exclude")</f>
        <v>Exclude</v>
      </c>
      <c r="AB13" s="1" t="s">
        <v>1314</v>
      </c>
      <c r="AC13" s="1" t="str" cm="1">
        <f t="array" ref="AC13">IF(AND(SUM(COUNTIF(AB13,{"*leaching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leached*"}))&gt;0,ISNUMBER(FIND("%",AB13))),"Include","Exclude")</f>
        <v>Exclude</v>
      </c>
      <c r="AD13" s="1" t="s">
        <v>1315</v>
      </c>
      <c r="AE13" s="1" t="str" cm="1">
        <f t="array" ref="AE13">IF(AND(SUM(COUNTIF(AD13,{"*leaching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leached*"}))&gt;0,ISNUMBER(FIND("%",AD13))),"Include","Exclude")</f>
        <v>Exclude</v>
      </c>
      <c r="AF13" s="1" t="s">
        <v>1316</v>
      </c>
      <c r="AG13" s="1" t="str" cm="1">
        <f t="array" ref="AG13">IF(AND(SUM(COUNTIF(AF13,{"*leaching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leached*"}))&gt;0,ISNUMBER(FIND("%",AF13))),"Include","Exclude")</f>
        <v>Exclude</v>
      </c>
      <c r="AH13" s="1" t="s">
        <v>1317</v>
      </c>
      <c r="AI13" s="1" t="str" cm="1">
        <f t="array" ref="AI13">IF(AND(SUM(COUNTIF(AH13,{"*leaching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leached*"}))&gt;0,ISNUMBER(FIND("%",AH13))),"Include","Exclude")</f>
        <v>Exclude</v>
      </c>
      <c r="AJ13" s="1" t="s">
        <v>1318</v>
      </c>
      <c r="AK13" s="1" t="str" cm="1">
        <f t="array" ref="AK13">IF(AND(SUM(COUNTIF(AJ13,{"*leaching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leached*"}))&gt;0,ISNUMBER(FIND("%",AJ13))),"Include","Exclude")</f>
        <v>Exclude</v>
      </c>
      <c r="AL13" s="1"/>
      <c r="AM13" s="1" t="str" cm="1">
        <f t="array" ref="AM13">IF(AND(SUM(COUNTIF(AL13,{"*leaching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leached*"}))&gt;0,ISNUMBER(FIND("%",AL13))),"Include","Exclude")</f>
        <v>Exclude</v>
      </c>
      <c r="AN13" s="1"/>
      <c r="AO13" s="1" t="str" cm="1">
        <f t="array" ref="AO13">IF(AND(SUM(COUNTIF(AN13,{"*leaching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leached*"}))&gt;0,ISNUMBER(FIND("%",AN13))),"Include","Exclude")</f>
        <v>Exclude</v>
      </c>
      <c r="AP13" s="1"/>
      <c r="AQ13" s="1" t="str" cm="1">
        <f t="array" ref="AQ13">IF(AND(SUM(COUNTIF(AP13,{"*leaching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leached*"}))&gt;0,ISNUMBER(FIND("%",AP13))),"Include","Exclude")</f>
        <v>Exclude</v>
      </c>
      <c r="AR13" s="1"/>
      <c r="AS13" s="1" t="str" cm="1">
        <f t="array" ref="AS13">IF(AND(SUM(COUNTIF(AR13,{"*leaching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leached*"}))&gt;0,ISNUMBER(FIND("%",AR13))),"Include","Exclude")</f>
        <v>Exclude</v>
      </c>
      <c r="AT13" s="1"/>
      <c r="AU13" s="1" t="str" cm="1">
        <f t="array" ref="AU13">IF(AND(SUM(COUNTIF(AT13,{"*leaching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leached*"}))&gt;0,ISNUMBER(FIND("%",AT13))),"Include","Exclude")</f>
        <v>Exclude</v>
      </c>
      <c r="AV13" s="1"/>
      <c r="AW13" s="1" t="str" cm="1">
        <f t="array" ref="AW13">IF(AND(SUM(COUNTIF(AV13,{"*leaching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leached*"}))&gt;0,ISNUMBER(FIND("%",AV13))),"Include","Exclude")</f>
        <v>Exclude</v>
      </c>
      <c r="AX13" s="1"/>
      <c r="AY13" s="1" t="str" cm="1">
        <f t="array" ref="AY13">IF(AND(SUM(COUNTIF(AX13,{"*leaching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leached*"}))&gt;0,ISNUMBER(FIND("%",AX13))),"Include","Exclude")</f>
        <v>Exclude</v>
      </c>
      <c r="AZ13" s="1">
        <f t="shared" si="0"/>
        <v>0</v>
      </c>
      <c r="BA13" s="1" t="s">
        <v>677</v>
      </c>
      <c r="BG13" s="1"/>
      <c r="BH13" s="1"/>
      <c r="BI13" s="1"/>
      <c r="BJ13" s="1"/>
      <c r="BN13" s="1"/>
      <c r="BO13" s="1"/>
      <c r="BP13" s="1"/>
      <c r="BQ13" s="1"/>
      <c r="BX13" s="1"/>
      <c r="CE13" s="1"/>
      <c r="CG13"/>
      <c r="CH13"/>
      <c r="CI13"/>
      <c r="CL13"/>
      <c r="CM13"/>
      <c r="CN13"/>
    </row>
    <row r="14" spans="1:92" hidden="1" x14ac:dyDescent="0.3">
      <c r="A14" s="1">
        <v>13</v>
      </c>
      <c r="B14" s="1" t="s">
        <v>655</v>
      </c>
      <c r="C14" s="2" t="s">
        <v>656</v>
      </c>
      <c r="D14" s="1" t="s">
        <v>45</v>
      </c>
      <c r="E14" s="1" t="b">
        <v>1</v>
      </c>
      <c r="H14" s="1" t="s">
        <v>611</v>
      </c>
      <c r="I14" s="1" t="s">
        <v>10</v>
      </c>
      <c r="J14" s="1" t="s">
        <v>612</v>
      </c>
      <c r="K14" s="1" t="s">
        <v>46</v>
      </c>
      <c r="L14" s="1" t="s">
        <v>613</v>
      </c>
      <c r="M14" s="1" t="s">
        <v>47</v>
      </c>
      <c r="N14" s="1" t="s">
        <v>614</v>
      </c>
      <c r="O14" s="1" t="s">
        <v>657</v>
      </c>
      <c r="P14" s="1" t="b">
        <v>1</v>
      </c>
      <c r="Q14" s="1">
        <v>800</v>
      </c>
      <c r="R14" s="1" t="b">
        <v>0</v>
      </c>
      <c r="S14" s="1">
        <v>13</v>
      </c>
      <c r="T14" s="1" t="s">
        <v>1319</v>
      </c>
      <c r="U14" s="1" t="str" cm="1">
        <f t="array" ref="U14">IF(AND(SUM(COUNTIF(T14,{"*leaching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leached*"}))&gt;0,ISNUMBER(FIND("%",T14))),"Include","Exclude")</f>
        <v>Exclude</v>
      </c>
      <c r="V14" s="1" t="s">
        <v>1320</v>
      </c>
      <c r="W14" s="1" t="str" cm="1">
        <f t="array" ref="W14">IF(AND(SUM(COUNTIF(V14,{"*leaching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leached*"}))&gt;0,ISNUMBER(FIND("%",V14))),"Include","Exclude")</f>
        <v>Exclude</v>
      </c>
      <c r="X14" s="1" t="s">
        <v>1321</v>
      </c>
      <c r="Y14" s="1" t="str" cm="1">
        <f t="array" ref="Y14">IF(AND(SUM(COUNTIF(X14,{"*leaching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leached*"}))&gt;0,ISNUMBER(FIND("%",X14))),"Include","Exclude")</f>
        <v>Exclude</v>
      </c>
      <c r="Z14" s="1" t="s">
        <v>1322</v>
      </c>
      <c r="AA14" s="1" t="str" cm="1">
        <f t="array" ref="AA14">IF(AND(SUM(COUNTIF(Z14,{"*leaching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leached*"}))&gt;0,ISNUMBER(FIND("%",Z14))),"Include","Exclude")</f>
        <v>Exclude</v>
      </c>
      <c r="AB14" s="1" t="s">
        <v>1323</v>
      </c>
      <c r="AC14" s="1" t="str" cm="1">
        <f t="array" ref="AC14">IF(AND(SUM(COUNTIF(AB14,{"*leaching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leached*"}))&gt;0,ISNUMBER(FIND("%",AB14))),"Include","Exclude")</f>
        <v>Exclude</v>
      </c>
      <c r="AD14" s="1" t="s">
        <v>1324</v>
      </c>
      <c r="AE14" s="1" t="str" cm="1">
        <f t="array" ref="AE14">IF(AND(SUM(COUNTIF(AD14,{"*leaching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leached*"}))&gt;0,ISNUMBER(FIND("%",AD14))),"Include","Exclude")</f>
        <v>Exclude</v>
      </c>
      <c r="AF14" s="1" t="s">
        <v>1325</v>
      </c>
      <c r="AG14" s="1" t="str" cm="1">
        <f t="array" ref="AG14">IF(AND(SUM(COUNTIF(AF14,{"*leaching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leached*"}))&gt;0,ISNUMBER(FIND("%",AF14))),"Include","Exclude")</f>
        <v>Exclude</v>
      </c>
      <c r="AH14" s="1" t="s">
        <v>1326</v>
      </c>
      <c r="AI14" s="1" t="str" cm="1">
        <f t="array" ref="AI14">IF(AND(SUM(COUNTIF(AH14,{"*leaching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leached*"}))&gt;0,ISNUMBER(FIND("%",AH14))),"Include","Exclude")</f>
        <v>Exclude</v>
      </c>
      <c r="AJ14" s="1" t="s">
        <v>1327</v>
      </c>
      <c r="AK14" s="1" t="str" cm="1">
        <f t="array" ref="AK14">IF(AND(SUM(COUNTIF(AJ14,{"*leaching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leached*"}))&gt;0,ISNUMBER(FIND("%",AJ14))),"Include","Exclude")</f>
        <v>Exclude</v>
      </c>
      <c r="AL14" s="1" t="s">
        <v>1328</v>
      </c>
      <c r="AM14" s="1" t="str" cm="1">
        <f t="array" ref="AM14">IF(AND(SUM(COUNTIF(AL14,{"*leaching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leached*"}))&gt;0,ISNUMBER(FIND("%",AL14))),"Include","Exclude")</f>
        <v>Include</v>
      </c>
      <c r="AN14" s="1"/>
      <c r="AO14" s="1" t="str" cm="1">
        <f t="array" ref="AO14">IF(AND(SUM(COUNTIF(AN14,{"*leaching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leached*"}))&gt;0,ISNUMBER(FIND("%",AN14))),"Include","Exclude")</f>
        <v>Exclude</v>
      </c>
      <c r="AP14" s="1"/>
      <c r="AQ14" s="1" t="str" cm="1">
        <f t="array" ref="AQ14">IF(AND(SUM(COUNTIF(AP14,{"*leaching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leached*"}))&gt;0,ISNUMBER(FIND("%",AP14))),"Include","Exclude")</f>
        <v>Exclude</v>
      </c>
      <c r="AR14" s="1"/>
      <c r="AS14" s="1" t="str" cm="1">
        <f t="array" ref="AS14">IF(AND(SUM(COUNTIF(AR14,{"*leaching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leached*"}))&gt;0,ISNUMBER(FIND("%",AR14))),"Include","Exclude")</f>
        <v>Exclude</v>
      </c>
      <c r="AT14" s="1"/>
      <c r="AU14" s="1" t="str" cm="1">
        <f t="array" ref="AU14">IF(AND(SUM(COUNTIF(AT14,{"*leaching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leached*"}))&gt;0,ISNUMBER(FIND("%",AT14))),"Include","Exclude")</f>
        <v>Exclude</v>
      </c>
      <c r="AV14" s="1"/>
      <c r="AW14" s="1" t="str" cm="1">
        <f t="array" ref="AW14">IF(AND(SUM(COUNTIF(AV14,{"*leaching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leached*"}))&gt;0,ISNUMBER(FIND("%",AV14))),"Include","Exclude")</f>
        <v>Exclude</v>
      </c>
      <c r="AX14" s="1"/>
      <c r="AY14" s="1" t="str" cm="1">
        <f t="array" ref="AY14">IF(AND(SUM(COUNTIF(AX14,{"*leaching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leached*"}))&gt;0,ISNUMBER(FIND("%",AX14))),"Include","Exclude")</f>
        <v>Exclude</v>
      </c>
      <c r="AZ14" s="1">
        <f t="shared" si="0"/>
        <v>1</v>
      </c>
      <c r="BA14" s="1" t="s">
        <v>1328</v>
      </c>
      <c r="BB14" s="1">
        <f>LEN(BA14) - LEN(SUBSTITUTE(BA14, "%", ""))</f>
        <v>2</v>
      </c>
      <c r="BC14" s="1" t="s">
        <v>2998</v>
      </c>
      <c r="BG14" s="1"/>
      <c r="BH14" s="1"/>
      <c r="BI14" s="1"/>
      <c r="BJ14" s="1"/>
      <c r="BN14" s="1"/>
      <c r="BO14" s="1"/>
      <c r="BP14" s="1"/>
      <c r="BQ14" s="1"/>
      <c r="BX14" s="1"/>
      <c r="CE14" s="1"/>
      <c r="CG14"/>
      <c r="CH14"/>
      <c r="CI14"/>
      <c r="CL14"/>
      <c r="CM14"/>
      <c r="CN14"/>
    </row>
    <row r="15" spans="1:92" hidden="1" x14ac:dyDescent="0.3">
      <c r="A15" s="1">
        <v>14</v>
      </c>
      <c r="B15" s="1" t="s">
        <v>658</v>
      </c>
      <c r="C15" s="2" t="s">
        <v>659</v>
      </c>
      <c r="D15" s="1" t="s">
        <v>48</v>
      </c>
      <c r="E15" s="1" t="b">
        <v>1</v>
      </c>
      <c r="H15" s="1" t="s">
        <v>611</v>
      </c>
      <c r="I15" s="1" t="s">
        <v>10</v>
      </c>
      <c r="J15" s="1" t="s">
        <v>612</v>
      </c>
      <c r="K15" s="1" t="s">
        <v>49</v>
      </c>
      <c r="L15" s="1" t="s">
        <v>613</v>
      </c>
      <c r="M15" s="1" t="s">
        <v>50</v>
      </c>
      <c r="N15" s="1" t="s">
        <v>614</v>
      </c>
      <c r="O15" s="1" t="s">
        <v>660</v>
      </c>
      <c r="P15" s="1" t="b">
        <v>1</v>
      </c>
      <c r="Q15" s="1">
        <v>80</v>
      </c>
      <c r="R15" s="1" t="b">
        <v>0</v>
      </c>
      <c r="S15" s="1">
        <v>14</v>
      </c>
      <c r="T15" s="1" t="s">
        <v>1329</v>
      </c>
      <c r="U15" s="1" t="str" cm="1">
        <f t="array" ref="U15">IF(AND(SUM(COUNTIF(T15,{"*leaching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leached*"}))&gt;0,ISNUMBER(FIND("%",T15))),"Include","Exclude")</f>
        <v>Exclude</v>
      </c>
      <c r="V15" s="1" t="s">
        <v>1330</v>
      </c>
      <c r="W15" s="1" t="str" cm="1">
        <f t="array" ref="W15">IF(AND(SUM(COUNTIF(V15,{"*leaching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leached*"}))&gt;0,ISNUMBER(FIND("%",V15))),"Include","Exclude")</f>
        <v>Exclude</v>
      </c>
      <c r="X15" s="1" t="s">
        <v>1331</v>
      </c>
      <c r="Y15" s="1" t="str" cm="1">
        <f t="array" ref="Y15">IF(AND(SUM(COUNTIF(X15,{"*leaching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leached*"}))&gt;0,ISNUMBER(FIND("%",X15))),"Include","Exclude")</f>
        <v>Exclude</v>
      </c>
      <c r="Z15" s="1" t="s">
        <v>1332</v>
      </c>
      <c r="AA15" s="1" t="str" cm="1">
        <f t="array" ref="AA15">IF(AND(SUM(COUNTIF(Z15,{"*leaching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leached*"}))&gt;0,ISNUMBER(FIND("%",Z15))),"Include","Exclude")</f>
        <v>Include</v>
      </c>
      <c r="AB15" s="1" t="s">
        <v>1333</v>
      </c>
      <c r="AC15" s="1" t="str" cm="1">
        <f t="array" ref="AC15">IF(AND(SUM(COUNTIF(AB15,{"*leaching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leached*"}))&gt;0,ISNUMBER(FIND("%",AB15))),"Include","Exclude")</f>
        <v>Exclude</v>
      </c>
      <c r="AD15" s="1" t="s">
        <v>1334</v>
      </c>
      <c r="AE15" s="1" t="str" cm="1">
        <f t="array" ref="AE15">IF(AND(SUM(COUNTIF(AD15,{"*leaching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leached*"}))&gt;0,ISNUMBER(FIND("%",AD15))),"Include","Exclude")</f>
        <v>Exclude</v>
      </c>
      <c r="AF15" s="1"/>
      <c r="AG15" s="1" t="str" cm="1">
        <f t="array" ref="AG15">IF(AND(SUM(COUNTIF(AF15,{"*leaching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leached*"}))&gt;0,ISNUMBER(FIND("%",AF15))),"Include","Exclude")</f>
        <v>Exclude</v>
      </c>
      <c r="AH15" s="1"/>
      <c r="AI15" s="1" t="str" cm="1">
        <f t="array" ref="AI15">IF(AND(SUM(COUNTIF(AH15,{"*leaching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leached*"}))&gt;0,ISNUMBER(FIND("%",AH15))),"Include","Exclude")</f>
        <v>Exclude</v>
      </c>
      <c r="AJ15" s="1"/>
      <c r="AK15" s="1" t="str" cm="1">
        <f t="array" ref="AK15">IF(AND(SUM(COUNTIF(AJ15,{"*leaching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leached*"}))&gt;0,ISNUMBER(FIND("%",AJ15))),"Include","Exclude")</f>
        <v>Exclude</v>
      </c>
      <c r="AL15" s="1"/>
      <c r="AM15" s="1" t="str" cm="1">
        <f t="array" ref="AM15">IF(AND(SUM(COUNTIF(AL15,{"*leaching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leached*"}))&gt;0,ISNUMBER(FIND("%",AL15))),"Include","Exclude")</f>
        <v>Exclude</v>
      </c>
      <c r="AN15" s="1"/>
      <c r="AO15" s="1" t="str" cm="1">
        <f t="array" ref="AO15">IF(AND(SUM(COUNTIF(AN15,{"*leaching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leached*"}))&gt;0,ISNUMBER(FIND("%",AN15))),"Include","Exclude")</f>
        <v>Exclude</v>
      </c>
      <c r="AP15" s="1"/>
      <c r="AQ15" s="1" t="str" cm="1">
        <f t="array" ref="AQ15">IF(AND(SUM(COUNTIF(AP15,{"*leaching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leached*"}))&gt;0,ISNUMBER(FIND("%",AP15))),"Include","Exclude")</f>
        <v>Exclude</v>
      </c>
      <c r="AR15" s="1"/>
      <c r="AS15" s="1" t="str" cm="1">
        <f t="array" ref="AS15">IF(AND(SUM(COUNTIF(AR15,{"*leaching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leached*"}))&gt;0,ISNUMBER(FIND("%",AR15))),"Include","Exclude")</f>
        <v>Exclude</v>
      </c>
      <c r="AT15" s="1"/>
      <c r="AU15" s="1" t="str" cm="1">
        <f t="array" ref="AU15">IF(AND(SUM(COUNTIF(AT15,{"*leaching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leached*"}))&gt;0,ISNUMBER(FIND("%",AT15))),"Include","Exclude")</f>
        <v>Exclude</v>
      </c>
      <c r="AV15" s="1"/>
      <c r="AW15" s="1" t="str" cm="1">
        <f t="array" ref="AW15">IF(AND(SUM(COUNTIF(AV15,{"*leaching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leached*"}))&gt;0,ISNUMBER(FIND("%",AV15))),"Include","Exclude")</f>
        <v>Exclude</v>
      </c>
      <c r="AX15" s="1"/>
      <c r="AY15" s="1" t="str" cm="1">
        <f t="array" ref="AY15">IF(AND(SUM(COUNTIF(AX15,{"*leaching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leached*"}))&gt;0,ISNUMBER(FIND("%",AX15))),"Include","Exclude")</f>
        <v>Exclude</v>
      </c>
      <c r="AZ15" s="1">
        <f t="shared" si="0"/>
        <v>1</v>
      </c>
      <c r="BA15" s="1" t="s">
        <v>1332</v>
      </c>
      <c r="BB15" s="1">
        <f>LEN(BA15) - LEN(SUBSTITUTE(BA15, "%", ""))</f>
        <v>1</v>
      </c>
      <c r="BC15" s="1" t="s">
        <v>2995</v>
      </c>
      <c r="BG15" s="1"/>
      <c r="BH15" s="1"/>
      <c r="BI15" s="1"/>
      <c r="BJ15" s="1"/>
      <c r="BN15" s="1"/>
      <c r="BO15" s="1"/>
      <c r="BP15" s="1"/>
      <c r="BQ15" s="1"/>
      <c r="BX15" s="1"/>
      <c r="CE15" s="1"/>
      <c r="CG15"/>
      <c r="CH15"/>
      <c r="CI15"/>
      <c r="CL15"/>
      <c r="CM15"/>
      <c r="CN15"/>
    </row>
    <row r="16" spans="1:92" s="16" customFormat="1" x14ac:dyDescent="0.3">
      <c r="A16" s="14">
        <v>164</v>
      </c>
      <c r="B16" s="14" t="s">
        <v>1075</v>
      </c>
      <c r="C16" s="14" t="s">
        <v>1076</v>
      </c>
      <c r="D16" s="14" t="s">
        <v>466</v>
      </c>
      <c r="E16" s="14" t="b">
        <v>1</v>
      </c>
      <c r="F16" s="14" t="s">
        <v>1077</v>
      </c>
      <c r="G16" s="14">
        <v>99.5</v>
      </c>
      <c r="H16" s="14" t="s">
        <v>611</v>
      </c>
      <c r="I16" s="14" t="s">
        <v>238</v>
      </c>
      <c r="J16" s="14" t="s">
        <v>612</v>
      </c>
      <c r="K16" s="14" t="s">
        <v>467</v>
      </c>
      <c r="L16" s="14" t="s">
        <v>613</v>
      </c>
      <c r="M16" s="14" t="s">
        <v>468</v>
      </c>
      <c r="N16" s="14" t="s">
        <v>614</v>
      </c>
      <c r="O16" s="14" t="s">
        <v>677</v>
      </c>
      <c r="P16" s="14" t="b">
        <v>1</v>
      </c>
      <c r="Q16" s="14">
        <v>120</v>
      </c>
      <c r="R16" s="39" t="b">
        <v>0</v>
      </c>
      <c r="S16" s="14">
        <v>164</v>
      </c>
      <c r="T16" s="6" t="s">
        <v>2600</v>
      </c>
      <c r="U16" s="1" t="str" cm="1">
        <f t="array" ref="U16">IF(AND(SUM(COUNTIF(T16,{"*leaching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leached*"}))&gt;0,ISNUMBER(FIND("%",T16))),"Include","Exclude")</f>
        <v>Exclude</v>
      </c>
      <c r="V16" s="1" t="s">
        <v>2601</v>
      </c>
      <c r="W16" s="1" t="str" cm="1">
        <f t="array" ref="W16">IF(AND(SUM(COUNTIF(V16,{"*leaching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leached*"}))&gt;0,ISNUMBER(FIND("%",V16))),"Include","Exclude")</f>
        <v>Exclude</v>
      </c>
      <c r="X16" s="1" t="s">
        <v>2602</v>
      </c>
      <c r="Y16" s="1" t="str" cm="1">
        <f t="array" ref="Y16">IF(AND(SUM(COUNTIF(X16,{"*leaching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leached*"}))&gt;0,ISNUMBER(FIND("%",X16))),"Include","Exclude")</f>
        <v>Exclude</v>
      </c>
      <c r="Z16" s="1" t="s">
        <v>2603</v>
      </c>
      <c r="AA16" s="1" t="str" cm="1">
        <f t="array" ref="AA16">IF(AND(SUM(COUNTIF(Z16,{"*leaching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leached*"}))&gt;0,ISNUMBER(FIND("%",Z16))),"Include","Exclude")</f>
        <v>Exclude</v>
      </c>
      <c r="AB16" s="1" t="s">
        <v>2604</v>
      </c>
      <c r="AC16" s="1" t="str" cm="1">
        <f t="array" ref="AC16">IF(AND(SUM(COUNTIF(AB16,{"*leaching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leached*"}))&gt;0,ISNUMBER(FIND("%",AB16))),"Include","Exclude")</f>
        <v>Include</v>
      </c>
      <c r="AD16" s="1" t="s">
        <v>2605</v>
      </c>
      <c r="AE16" s="1" t="str" cm="1">
        <f t="array" ref="AE16">IF(AND(SUM(COUNTIF(AD16,{"*leaching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leached*"}))&gt;0,ISNUMBER(FIND("%",AD16))),"Include","Exclude")</f>
        <v>Exclude</v>
      </c>
      <c r="AF16" s="1" t="s">
        <v>2606</v>
      </c>
      <c r="AG16" s="1" t="str" cm="1">
        <f t="array" ref="AG16">IF(AND(SUM(COUNTIF(AF16,{"*leaching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leached*"}))&gt;0,ISNUMBER(FIND("%",AF16))),"Include","Exclude")</f>
        <v>Exclude</v>
      </c>
      <c r="AH16" s="1" t="s">
        <v>2607</v>
      </c>
      <c r="AI16" s="1" t="str" cm="1">
        <f t="array" ref="AI16">IF(AND(SUM(COUNTIF(AH16,{"*leaching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leached*"}))&gt;0,ISNUMBER(FIND("%",AH16))),"Include","Exclude")</f>
        <v>Exclude</v>
      </c>
      <c r="AJ16" s="1" t="s">
        <v>2608</v>
      </c>
      <c r="AK16" s="1" t="str" cm="1">
        <f t="array" ref="AK16">IF(AND(SUM(COUNTIF(AJ16,{"*leaching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leached*"}))&gt;0,ISNUMBER(FIND("%",AJ16))),"Include","Exclude")</f>
        <v>Exclude</v>
      </c>
      <c r="AL16" s="1" t="s">
        <v>2609</v>
      </c>
      <c r="AM16" s="1" t="str" cm="1">
        <f t="array" ref="AM16">IF(AND(SUM(COUNTIF(AL16,{"*leaching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leached*"}))&gt;0,ISNUMBER(FIND("%",AL16))),"Include","Exclude")</f>
        <v>Exclude</v>
      </c>
      <c r="AN16" s="1" t="s">
        <v>2610</v>
      </c>
      <c r="AO16" s="1" t="str" cm="1">
        <f t="array" ref="AO16">IF(AND(SUM(COUNTIF(AN16,{"*leaching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leached*"}))&gt;0,ISNUMBER(FIND("%",AN16))),"Include","Exclude")</f>
        <v>Exclude</v>
      </c>
      <c r="AP16" s="1"/>
      <c r="AQ16" s="1" t="str" cm="1">
        <f t="array" ref="AQ16">IF(AND(SUM(COUNTIF(AP16,{"*leaching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leached*"}))&gt;0,ISNUMBER(FIND("%",AP16))),"Include","Exclude")</f>
        <v>Exclude</v>
      </c>
      <c r="AR16" s="1"/>
      <c r="AS16" s="1" t="str" cm="1">
        <f t="array" ref="AS16">IF(AND(SUM(COUNTIF(AR16,{"*leaching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leached*"}))&gt;0,ISNUMBER(FIND("%",AR16))),"Include","Exclude")</f>
        <v>Exclude</v>
      </c>
      <c r="AT16" s="1"/>
      <c r="AU16" s="1" t="str" cm="1">
        <f t="array" ref="AU16">IF(AND(SUM(COUNTIF(AT16,{"*leaching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leached*"}))&gt;0,ISNUMBER(FIND("%",AT16))),"Include","Exclude")</f>
        <v>Exclude</v>
      </c>
      <c r="AV16" s="1"/>
      <c r="AW16" s="1" t="str" cm="1">
        <f t="array" ref="AW16">IF(AND(SUM(COUNTIF(AV16,{"*leaching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leached*"}))&gt;0,ISNUMBER(FIND("%",AV16))),"Include","Exclude")</f>
        <v>Exclude</v>
      </c>
      <c r="AX16" s="1"/>
      <c r="AY16" s="36" t="str" cm="1">
        <f t="array" ref="AY16">IF(AND(SUM(COUNTIF(AX16,{"*leaching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leached*"}))&gt;0,ISNUMBER(FIND("%",AX16))),"Include","Exclude")</f>
        <v>Exclude</v>
      </c>
      <c r="AZ16" s="14">
        <f t="shared" si="0"/>
        <v>1</v>
      </c>
      <c r="BA16" s="14" t="s">
        <v>2604</v>
      </c>
      <c r="BB16" s="14">
        <f>LEN(BA16) - LEN(SUBSTITUTE(BA16, "%", ""))</f>
        <v>2</v>
      </c>
      <c r="BC16" s="14" t="s">
        <v>3048</v>
      </c>
      <c r="BD16" s="14" t="s">
        <v>3013</v>
      </c>
      <c r="BE16" s="15">
        <v>0.95</v>
      </c>
      <c r="BF16" s="15">
        <v>0.1</v>
      </c>
      <c r="BG16" s="43">
        <f>VLOOKUP(BD16,'[1]To do list'!$A$2:$B$18,2,FALSE)</f>
        <v>83.5</v>
      </c>
      <c r="BH16" s="43"/>
      <c r="BI16" s="43"/>
      <c r="BJ16" s="59">
        <f>BF16*(1-BE16)*BG16*100</f>
        <v>41.750000000000036</v>
      </c>
      <c r="BK16" s="14"/>
      <c r="BL16" s="14"/>
      <c r="BM16" s="14"/>
      <c r="BN16" s="43"/>
      <c r="BO16" s="43"/>
      <c r="BP16" s="43"/>
      <c r="BQ16" s="49"/>
      <c r="BR16" s="14"/>
      <c r="BS16" s="14"/>
      <c r="BT16" s="14"/>
      <c r="BU16" s="14"/>
      <c r="BV16" s="14"/>
      <c r="BW16" s="14"/>
      <c r="BX16" s="51"/>
      <c r="BY16" s="14"/>
      <c r="BZ16" s="14"/>
      <c r="CA16" s="14"/>
      <c r="CB16" s="14"/>
      <c r="CC16" s="14"/>
      <c r="CD16" s="14"/>
      <c r="CE16" s="51"/>
      <c r="CF16" s="14"/>
      <c r="CG16" s="14"/>
      <c r="CH16" s="14"/>
      <c r="CI16" s="14"/>
      <c r="CJ16" s="14"/>
      <c r="CK16" s="14"/>
      <c r="CL16" s="51"/>
      <c r="CM16" s="63">
        <f>SUM(BJ16,BQ16,BX16,CE16,CL16)/SUM(BF16,BM16,BT16,CA16,CH16)</f>
        <v>417.50000000000034</v>
      </c>
      <c r="CN16" s="70"/>
    </row>
    <row r="17" spans="1:92" hidden="1" x14ac:dyDescent="0.3">
      <c r="A17" s="40">
        <v>16</v>
      </c>
      <c r="B17" s="40" t="s">
        <v>664</v>
      </c>
      <c r="C17" s="61" t="s">
        <v>665</v>
      </c>
      <c r="D17" s="40" t="s">
        <v>54</v>
      </c>
      <c r="E17" s="40" t="b">
        <v>1</v>
      </c>
      <c r="F17" s="40" t="s">
        <v>666</v>
      </c>
      <c r="G17" s="40">
        <v>99.6</v>
      </c>
      <c r="H17" s="40" t="s">
        <v>611</v>
      </c>
      <c r="I17" s="40" t="s">
        <v>30</v>
      </c>
      <c r="J17" s="40" t="s">
        <v>612</v>
      </c>
      <c r="K17" s="40" t="s">
        <v>55</v>
      </c>
      <c r="L17" s="40" t="s">
        <v>613</v>
      </c>
      <c r="M17" s="40" t="s">
        <v>56</v>
      </c>
      <c r="N17" s="40" t="s">
        <v>614</v>
      </c>
      <c r="O17" s="40" t="s">
        <v>667</v>
      </c>
      <c r="P17" s="40" t="b">
        <v>1</v>
      </c>
      <c r="Q17" s="40">
        <v>90</v>
      </c>
      <c r="R17" s="1" t="b">
        <v>1</v>
      </c>
      <c r="S17" s="40">
        <v>16</v>
      </c>
      <c r="T17" s="1" t="s">
        <v>1340</v>
      </c>
      <c r="U17" s="1" t="str" cm="1">
        <f t="array" ref="U17">IF(AND(SUM(COUNTIF(T17,{"*leaching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leached*"}))&gt;0,ISNUMBER(FIND("%",T17))),"Include","Exclude")</f>
        <v>Exclude</v>
      </c>
      <c r="V17" s="1" t="s">
        <v>1341</v>
      </c>
      <c r="W17" s="1" t="str" cm="1">
        <f t="array" ref="W17">IF(AND(SUM(COUNTIF(V17,{"*leaching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leached*"}))&gt;0,ISNUMBER(FIND("%",V17))),"Include","Exclude")</f>
        <v>Exclude</v>
      </c>
      <c r="X17" s="1" t="s">
        <v>1342</v>
      </c>
      <c r="Y17" s="1" t="str" cm="1">
        <f t="array" ref="Y17">IF(AND(SUM(COUNTIF(X17,{"*leaching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leached*"}))&gt;0,ISNUMBER(FIND("%",X17))),"Include","Exclude")</f>
        <v>Exclude</v>
      </c>
      <c r="Z17" s="1" t="s">
        <v>1343</v>
      </c>
      <c r="AA17" s="1" t="str" cm="1">
        <f t="array" ref="AA17">IF(AND(SUM(COUNTIF(Z17,{"*leaching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leached*"}))&gt;0,ISNUMBER(FIND("%",Z17))),"Include","Exclude")</f>
        <v>Exclude</v>
      </c>
      <c r="AB17" s="1" t="s">
        <v>1344</v>
      </c>
      <c r="AC17" s="1" t="str" cm="1">
        <f t="array" ref="AC17">IF(AND(SUM(COUNTIF(AB17,{"*leaching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leached*"}))&gt;0,ISNUMBER(FIND("%",AB17))),"Include","Exclude")</f>
        <v>Exclude</v>
      </c>
      <c r="AD17" s="1" t="s">
        <v>1345</v>
      </c>
      <c r="AE17" s="1" t="str" cm="1">
        <f t="array" ref="AE17">IF(AND(SUM(COUNTIF(AD17,{"*leaching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leached*"}))&gt;0,ISNUMBER(FIND("%",AD17))),"Include","Exclude")</f>
        <v>Exclude</v>
      </c>
      <c r="AF17" s="1" t="s">
        <v>1346</v>
      </c>
      <c r="AG17" s="1" t="str" cm="1">
        <f t="array" ref="AG17">IF(AND(SUM(COUNTIF(AF17,{"*leaching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leached*"}))&gt;0,ISNUMBER(FIND("%",AF17))),"Include","Exclude")</f>
        <v>Exclude</v>
      </c>
      <c r="AH17" s="1" t="s">
        <v>1347</v>
      </c>
      <c r="AI17" s="1" t="str" cm="1">
        <f t="array" ref="AI17">IF(AND(SUM(COUNTIF(AH17,{"*leaching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leached*"}))&gt;0,ISNUMBER(FIND("%",AH17))),"Include","Exclude")</f>
        <v>Exclude</v>
      </c>
      <c r="AJ17" s="1" t="s">
        <v>1348</v>
      </c>
      <c r="AK17" s="1" t="str" cm="1">
        <f t="array" ref="AK17">IF(AND(SUM(COUNTIF(AJ17,{"*leaching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leached*"}))&gt;0,ISNUMBER(FIND("%",AJ17))),"Include","Exclude")</f>
        <v>Exclude</v>
      </c>
      <c r="AL17" s="1" t="s">
        <v>1349</v>
      </c>
      <c r="AM17" s="1" t="str" cm="1">
        <f t="array" ref="AM17">IF(AND(SUM(COUNTIF(AL17,{"*leaching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leached*"}))&gt;0,ISNUMBER(FIND("%",AL17))),"Include","Exclude")</f>
        <v>Exclude</v>
      </c>
      <c r="AN17" s="1" t="s">
        <v>1350</v>
      </c>
      <c r="AO17" s="1" t="str" cm="1">
        <f t="array" ref="AO17">IF(AND(SUM(COUNTIF(AN17,{"*leaching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leached*"}))&gt;0,ISNUMBER(FIND("%",AN17))),"Include","Exclude")</f>
        <v>Exclude</v>
      </c>
      <c r="AP17" s="1" t="s">
        <v>1351</v>
      </c>
      <c r="AQ17" s="1" t="str" cm="1">
        <f t="array" ref="AQ17">IF(AND(SUM(COUNTIF(AP17,{"*leaching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leached*"}))&gt;0,ISNUMBER(FIND("%",AP17))),"Include","Exclude")</f>
        <v>Exclude</v>
      </c>
      <c r="AR17" s="1" t="s">
        <v>1352</v>
      </c>
      <c r="AS17" s="1" t="str" cm="1">
        <f t="array" ref="AS17">IF(AND(SUM(COUNTIF(AR17,{"*leaching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leached*"}))&gt;0,ISNUMBER(FIND("%",AR17))),"Include","Exclude")</f>
        <v>Exclude</v>
      </c>
      <c r="AT17" s="1"/>
      <c r="AU17" s="1" t="str" cm="1">
        <f t="array" ref="AU17">IF(AND(SUM(COUNTIF(AT17,{"*leaching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leached*"}))&gt;0,ISNUMBER(FIND("%",AT17))),"Include","Exclude")</f>
        <v>Exclude</v>
      </c>
      <c r="AV17" s="1"/>
      <c r="AW17" s="1" t="str" cm="1">
        <f t="array" ref="AW17">IF(AND(SUM(COUNTIF(AV17,{"*leaching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leached*"}))&gt;0,ISNUMBER(FIND("%",AV17))),"Include","Exclude")</f>
        <v>Exclude</v>
      </c>
      <c r="AX17" s="1"/>
      <c r="AY17" s="1" t="str" cm="1">
        <f t="array" ref="AY17">IF(AND(SUM(COUNTIF(AX17,{"*leaching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leached*"}))&gt;0,ISNUMBER(FIND("%",AX17))),"Include","Exclude")</f>
        <v>Exclude</v>
      </c>
      <c r="AZ17" s="40">
        <f t="shared" si="0"/>
        <v>0</v>
      </c>
      <c r="BA17" s="40" t="s">
        <v>677</v>
      </c>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c r="CH17"/>
      <c r="CI17"/>
      <c r="CL17"/>
      <c r="CM17"/>
      <c r="CN17"/>
    </row>
    <row r="18" spans="1:92" s="23" customFormat="1" x14ac:dyDescent="0.3">
      <c r="A18" s="21">
        <v>10</v>
      </c>
      <c r="B18" s="21" t="s">
        <v>646</v>
      </c>
      <c r="C18" s="21" t="s">
        <v>647</v>
      </c>
      <c r="D18" s="21" t="s">
        <v>36</v>
      </c>
      <c r="E18" s="21" t="b">
        <v>1</v>
      </c>
      <c r="F18" s="21"/>
      <c r="G18" s="21"/>
      <c r="H18" s="21" t="s">
        <v>611</v>
      </c>
      <c r="I18" s="21" t="s">
        <v>10</v>
      </c>
      <c r="J18" s="21" t="s">
        <v>612</v>
      </c>
      <c r="K18" s="21" t="s">
        <v>37</v>
      </c>
      <c r="L18" s="21" t="s">
        <v>613</v>
      </c>
      <c r="M18" s="21" t="s">
        <v>38</v>
      </c>
      <c r="N18" s="21" t="s">
        <v>614</v>
      </c>
      <c r="O18" s="21" t="s">
        <v>648</v>
      </c>
      <c r="P18" s="21" t="b">
        <v>1</v>
      </c>
      <c r="Q18" s="21">
        <v>80</v>
      </c>
      <c r="R18" s="39" t="b">
        <v>1</v>
      </c>
      <c r="S18" s="21">
        <v>10</v>
      </c>
      <c r="T18" s="6" t="s">
        <v>1294</v>
      </c>
      <c r="U18" s="1" t="str" cm="1">
        <f t="array" ref="U18">IF(AND(SUM(COUNTIF(T18,{"*leaching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leached*"}))&gt;0,ISNUMBER(FIND("%",T18))),"Include","Exclude")</f>
        <v>Exclude</v>
      </c>
      <c r="V18" s="1" t="s">
        <v>1295</v>
      </c>
      <c r="W18" s="1" t="str" cm="1">
        <f t="array" ref="W18">IF(AND(SUM(COUNTIF(V18,{"*leaching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leached*"}))&gt;0,ISNUMBER(FIND("%",V18))),"Include","Exclude")</f>
        <v>Exclude</v>
      </c>
      <c r="X18" s="1" t="s">
        <v>1296</v>
      </c>
      <c r="Y18" s="1" t="str" cm="1">
        <f t="array" ref="Y18">IF(AND(SUM(COUNTIF(X18,{"*leaching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leached*"}))&gt;0,ISNUMBER(FIND("%",X18))),"Include","Exclude")</f>
        <v>Include</v>
      </c>
      <c r="Z18" s="1" t="s">
        <v>1297</v>
      </c>
      <c r="AA18" s="1" t="str" cm="1">
        <f t="array" ref="AA18">IF(AND(SUM(COUNTIF(Z18,{"*leaching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leached*"}))&gt;0,ISNUMBER(FIND("%",Z18))),"Include","Exclude")</f>
        <v>Exclude</v>
      </c>
      <c r="AB18" s="1" t="s">
        <v>1298</v>
      </c>
      <c r="AC18" s="1" t="str" cm="1">
        <f t="array" ref="AC18">IF(AND(SUM(COUNTIF(AB18,{"*leaching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leached*"}))&gt;0,ISNUMBER(FIND("%",AB18))),"Include","Exclude")</f>
        <v>Exclude</v>
      </c>
      <c r="AD18" s="1" t="s">
        <v>1299</v>
      </c>
      <c r="AE18" s="1" t="str" cm="1">
        <f t="array" ref="AE18">IF(AND(SUM(COUNTIF(AD18,{"*leaching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leached*"}))&gt;0,ISNUMBER(FIND("%",AD18))),"Include","Exclude")</f>
        <v>Exclude</v>
      </c>
      <c r="AF18" s="1" t="s">
        <v>1300</v>
      </c>
      <c r="AG18" s="1" t="str" cm="1">
        <f t="array" ref="AG18">IF(AND(SUM(COUNTIF(AF18,{"*leaching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leached*"}))&gt;0,ISNUMBER(FIND("%",AF18))),"Include","Exclude")</f>
        <v>Exclude</v>
      </c>
      <c r="AH18" s="1" t="s">
        <v>1301</v>
      </c>
      <c r="AI18" s="1" t="str" cm="1">
        <f t="array" ref="AI18">IF(AND(SUM(COUNTIF(AH18,{"*leaching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leached*"}))&gt;0,ISNUMBER(FIND("%",AH18))),"Include","Exclude")</f>
        <v>Exclude</v>
      </c>
      <c r="AJ18" s="1"/>
      <c r="AK18" s="1" t="str" cm="1">
        <f t="array" ref="AK18">IF(AND(SUM(COUNTIF(AJ18,{"*leaching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leached*"}))&gt;0,ISNUMBER(FIND("%",AJ18))),"Include","Exclude")</f>
        <v>Exclude</v>
      </c>
      <c r="AL18" s="1"/>
      <c r="AM18" s="1" t="str" cm="1">
        <f t="array" ref="AM18">IF(AND(SUM(COUNTIF(AL18,{"*leaching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leached*"}))&gt;0,ISNUMBER(FIND("%",AL18))),"Include","Exclude")</f>
        <v>Exclude</v>
      </c>
      <c r="AN18" s="1"/>
      <c r="AO18" s="1" t="str" cm="1">
        <f t="array" ref="AO18">IF(AND(SUM(COUNTIF(AN18,{"*leaching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leached*"}))&gt;0,ISNUMBER(FIND("%",AN18))),"Include","Exclude")</f>
        <v>Exclude</v>
      </c>
      <c r="AP18" s="1"/>
      <c r="AQ18" s="1" t="str" cm="1">
        <f t="array" ref="AQ18">IF(AND(SUM(COUNTIF(AP18,{"*leaching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leached*"}))&gt;0,ISNUMBER(FIND("%",AP18))),"Include","Exclude")</f>
        <v>Exclude</v>
      </c>
      <c r="AR18" s="1"/>
      <c r="AS18" s="1" t="str" cm="1">
        <f t="array" ref="AS18">IF(AND(SUM(COUNTIF(AR18,{"*leaching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leached*"}))&gt;0,ISNUMBER(FIND("%",AR18))),"Include","Exclude")</f>
        <v>Exclude</v>
      </c>
      <c r="AT18" s="1"/>
      <c r="AU18" s="1" t="str" cm="1">
        <f t="array" ref="AU18">IF(AND(SUM(COUNTIF(AT18,{"*leaching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leached*"}))&gt;0,ISNUMBER(FIND("%",AT18))),"Include","Exclude")</f>
        <v>Exclude</v>
      </c>
      <c r="AV18" s="1"/>
      <c r="AW18" s="1" t="str" cm="1">
        <f t="array" ref="AW18">IF(AND(SUM(COUNTIF(AV18,{"*leaching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leached*"}))&gt;0,ISNUMBER(FIND("%",AV18))),"Include","Exclude")</f>
        <v>Exclude</v>
      </c>
      <c r="AX18" s="1"/>
      <c r="AY18" s="36" t="str" cm="1">
        <f t="array" ref="AY18">IF(AND(SUM(COUNTIF(AX18,{"*leaching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leached*"}))&gt;0,ISNUMBER(FIND("%",AX18))),"Include","Exclude")</f>
        <v>Exclude</v>
      </c>
      <c r="AZ18" s="21">
        <f t="shared" si="0"/>
        <v>1</v>
      </c>
      <c r="BA18" s="21" t="s">
        <v>1296</v>
      </c>
      <c r="BB18" s="21">
        <f t="shared" ref="BB18:BB27" si="2">LEN(BA18) - LEN(SUBSTITUTE(BA18, "%", ""))</f>
        <v>5</v>
      </c>
      <c r="BC18" s="21" t="s">
        <v>3048</v>
      </c>
      <c r="BD18" s="21" t="s">
        <v>3011</v>
      </c>
      <c r="BE18" s="22">
        <v>0.99529999999999996</v>
      </c>
      <c r="BF18" s="22">
        <v>0.2</v>
      </c>
      <c r="BG18" s="44">
        <f>VLOOKUP(BD18,'[1]To do list'!$A$2:$B$18,2,FALSE)</f>
        <v>13.9</v>
      </c>
      <c r="BH18" s="44">
        <v>0.45200000000000001</v>
      </c>
      <c r="BI18" s="44">
        <f>BE18*BF18*BH18*(Q18-20)*1000</f>
        <v>5398.5072</v>
      </c>
      <c r="BJ18" s="59">
        <f>BF18*(1-BE18)*BG18*100</f>
        <v>1.3066000000000106</v>
      </c>
      <c r="BK18" s="21" t="s">
        <v>3015</v>
      </c>
      <c r="BL18" s="22">
        <v>0.98080000000000001</v>
      </c>
      <c r="BM18" s="22">
        <v>0.1</v>
      </c>
      <c r="BN18" s="44">
        <f>VLOOKUP(BK18,'[1]To do list'!$A$2:$B$18,2,FALSE)</f>
        <v>6</v>
      </c>
      <c r="BO18" s="44">
        <v>0.38500000000000001</v>
      </c>
      <c r="BP18" s="44">
        <f>BL18*BM18*BO18*(Q18-20)*1000</f>
        <v>2265.6480000000001</v>
      </c>
      <c r="BQ18" s="59">
        <f>BM18*(1-BL18)*BN18*100</f>
        <v>1.1519999999999997</v>
      </c>
      <c r="BR18" s="21" t="s">
        <v>3012</v>
      </c>
      <c r="BS18" s="22">
        <v>0.97650000000000003</v>
      </c>
      <c r="BT18" s="22">
        <v>0.1</v>
      </c>
      <c r="BU18" s="44">
        <f>VLOOKUP(BR18,'[1]To do list'!$A$2:$B$18,2,FALSE)</f>
        <v>1.82</v>
      </c>
      <c r="BV18" s="44">
        <v>0.48</v>
      </c>
      <c r="BW18" s="44">
        <f>BS18*BT18*BV18*(Q18-20)*1000</f>
        <v>2812.32</v>
      </c>
      <c r="BX18" s="59">
        <f>BT18*(1-BS18)*BU18*100</f>
        <v>0.42769999999999941</v>
      </c>
      <c r="BY18" s="21" t="s">
        <v>3014</v>
      </c>
      <c r="BZ18" s="22">
        <v>3.0000000000000001E-3</v>
      </c>
      <c r="CA18" s="22">
        <v>0</v>
      </c>
      <c r="CB18" s="44">
        <f>VLOOKUP(BY18,'[1]To do list'!$A$2:$B$18,2,FALSE)</f>
        <v>0.42399999999999999</v>
      </c>
      <c r="CC18" s="44">
        <v>0</v>
      </c>
      <c r="CD18" s="44">
        <f>BZ18*CA18*CC18*(Q18-20)*1000</f>
        <v>0</v>
      </c>
      <c r="CE18" s="59">
        <f>CA18*(1-BZ18)*CB18*100</f>
        <v>0</v>
      </c>
      <c r="CF18" s="21" t="s">
        <v>3020</v>
      </c>
      <c r="CG18" s="22">
        <v>1.6E-2</v>
      </c>
      <c r="CH18" s="22">
        <v>0</v>
      </c>
      <c r="CI18" s="44">
        <f>VLOOKUP(CF18,'[1]To do list'!$A$2:$B$18,2,FALSE)</f>
        <v>2.69</v>
      </c>
      <c r="CJ18" s="44">
        <v>0</v>
      </c>
      <c r="CK18" s="44">
        <f>CG18*CH18*CJ18*(Q18-20)*1000</f>
        <v>0</v>
      </c>
      <c r="CL18" s="59">
        <f>CH18*(1-CG18)*CI18*100</f>
        <v>0</v>
      </c>
      <c r="CM18" s="63">
        <f>SUM(BJ18,BQ18,BX18,CE18,CL18)/SUM(BF18,BM18,BT18,CA18,CH18)</f>
        <v>7.2157500000000239</v>
      </c>
      <c r="CN18" s="70">
        <f>(BI18+BP18+BW18+CD18+CK18)/(BF18+BM18+BT18+CA18+CH18)</f>
        <v>26191.188000000002</v>
      </c>
    </row>
    <row r="19" spans="1:92" hidden="1" x14ac:dyDescent="0.3">
      <c r="A19" s="40">
        <v>18</v>
      </c>
      <c r="B19" s="40" t="s">
        <v>671</v>
      </c>
      <c r="C19" s="61" t="s">
        <v>672</v>
      </c>
      <c r="D19" s="40" t="s">
        <v>60</v>
      </c>
      <c r="E19" s="40" t="b">
        <v>1</v>
      </c>
      <c r="F19" s="40"/>
      <c r="G19" s="40"/>
      <c r="H19" s="40" t="s">
        <v>611</v>
      </c>
      <c r="I19" s="40" t="s">
        <v>10</v>
      </c>
      <c r="J19" s="40" t="s">
        <v>612</v>
      </c>
      <c r="K19" s="40" t="s">
        <v>61</v>
      </c>
      <c r="L19" s="40" t="s">
        <v>613</v>
      </c>
      <c r="M19" s="40" t="s">
        <v>62</v>
      </c>
      <c r="N19" s="40" t="s">
        <v>614</v>
      </c>
      <c r="O19" s="40" t="s">
        <v>673</v>
      </c>
      <c r="P19" s="40" t="b">
        <v>1</v>
      </c>
      <c r="Q19" s="40">
        <v>450</v>
      </c>
      <c r="R19" s="1" t="b">
        <v>0</v>
      </c>
      <c r="S19" s="40">
        <v>18</v>
      </c>
      <c r="T19" s="1" t="s">
        <v>1361</v>
      </c>
      <c r="U19" s="1" t="str" cm="1">
        <f t="array" ref="U19">IF(AND(SUM(COUNTIF(T19,{"*leaching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leached*"}))&gt;0,ISNUMBER(FIND("%",T19))),"Include","Exclude")</f>
        <v>Exclude</v>
      </c>
      <c r="V19" s="1" t="s">
        <v>1362</v>
      </c>
      <c r="W19" s="1" t="str" cm="1">
        <f t="array" ref="W19">IF(AND(SUM(COUNTIF(V19,{"*leaching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leached*"}))&gt;0,ISNUMBER(FIND("%",V19))),"Include","Exclude")</f>
        <v>Exclude</v>
      </c>
      <c r="X19" s="1" t="s">
        <v>1363</v>
      </c>
      <c r="Y19" s="1" t="str" cm="1">
        <f t="array" ref="Y19">IF(AND(SUM(COUNTIF(X19,{"*leaching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leached*"}))&gt;0,ISNUMBER(FIND("%",X19))),"Include","Exclude")</f>
        <v>Exclude</v>
      </c>
      <c r="Z19" s="1" t="s">
        <v>1364</v>
      </c>
      <c r="AA19" s="1" t="str" cm="1">
        <f t="array" ref="AA19">IF(AND(SUM(COUNTIF(Z19,{"*leaching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leached*"}))&gt;0,ISNUMBER(FIND("%",Z19))),"Include","Exclude")</f>
        <v>Exclude</v>
      </c>
      <c r="AB19" s="1" t="s">
        <v>1365</v>
      </c>
      <c r="AC19" s="1" t="str" cm="1">
        <f t="array" ref="AC19">IF(AND(SUM(COUNTIF(AB19,{"*leaching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leached*"}))&gt;0,ISNUMBER(FIND("%",AB19))),"Include","Exclude")</f>
        <v>Exclude</v>
      </c>
      <c r="AD19" s="1" t="s">
        <v>1366</v>
      </c>
      <c r="AE19" s="1" t="str" cm="1">
        <f t="array" ref="AE19">IF(AND(SUM(COUNTIF(AD19,{"*leaching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leached*"}))&gt;0,ISNUMBER(FIND("%",AD19))),"Include","Exclude")</f>
        <v>Include</v>
      </c>
      <c r="AF19" s="1" t="s">
        <v>1367</v>
      </c>
      <c r="AG19" s="1" t="str" cm="1">
        <f t="array" ref="AG19">IF(AND(SUM(COUNTIF(AF19,{"*leaching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leached*"}))&gt;0,ISNUMBER(FIND("%",AF19))),"Include","Exclude")</f>
        <v>Exclude</v>
      </c>
      <c r="AH19" s="1" t="s">
        <v>1368</v>
      </c>
      <c r="AI19" s="1" t="str" cm="1">
        <f t="array" ref="AI19">IF(AND(SUM(COUNTIF(AH19,{"*leaching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leached*"}))&gt;0,ISNUMBER(FIND("%",AH19))),"Include","Exclude")</f>
        <v>Exclude</v>
      </c>
      <c r="AJ19" s="1" t="s">
        <v>1369</v>
      </c>
      <c r="AK19" s="1" t="str" cm="1">
        <f t="array" ref="AK19">IF(AND(SUM(COUNTIF(AJ19,{"*leaching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leached*"}))&gt;0,ISNUMBER(FIND("%",AJ19))),"Include","Exclude")</f>
        <v>Exclude</v>
      </c>
      <c r="AL19" s="1" t="s">
        <v>1370</v>
      </c>
      <c r="AM19" s="1" t="str" cm="1">
        <f t="array" ref="AM19">IF(AND(SUM(COUNTIF(AL19,{"*leaching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leached*"}))&gt;0,ISNUMBER(FIND("%",AL19))),"Include","Exclude")</f>
        <v>Exclude</v>
      </c>
      <c r="AN19" s="1"/>
      <c r="AO19" s="1" t="str" cm="1">
        <f t="array" ref="AO19">IF(AND(SUM(COUNTIF(AN19,{"*leaching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leached*"}))&gt;0,ISNUMBER(FIND("%",AN19))),"Include","Exclude")</f>
        <v>Exclude</v>
      </c>
      <c r="AP19" s="1"/>
      <c r="AQ19" s="1" t="str" cm="1">
        <f t="array" ref="AQ19">IF(AND(SUM(COUNTIF(AP19,{"*leaching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leached*"}))&gt;0,ISNUMBER(FIND("%",AP19))),"Include","Exclude")</f>
        <v>Exclude</v>
      </c>
      <c r="AR19" s="1"/>
      <c r="AS19" s="1" t="str" cm="1">
        <f t="array" ref="AS19">IF(AND(SUM(COUNTIF(AR19,{"*leaching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leached*"}))&gt;0,ISNUMBER(FIND("%",AR19))),"Include","Exclude")</f>
        <v>Exclude</v>
      </c>
      <c r="AT19" s="1"/>
      <c r="AU19" s="1" t="str" cm="1">
        <f t="array" ref="AU19">IF(AND(SUM(COUNTIF(AT19,{"*leaching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leached*"}))&gt;0,ISNUMBER(FIND("%",AT19))),"Include","Exclude")</f>
        <v>Exclude</v>
      </c>
      <c r="AV19" s="1"/>
      <c r="AW19" s="1" t="str" cm="1">
        <f t="array" ref="AW19">IF(AND(SUM(COUNTIF(AV19,{"*leaching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leached*"}))&gt;0,ISNUMBER(FIND("%",AV19))),"Include","Exclude")</f>
        <v>Exclude</v>
      </c>
      <c r="AX19" s="1"/>
      <c r="AY19" s="1" t="str" cm="1">
        <f t="array" ref="AY19">IF(AND(SUM(COUNTIF(AX19,{"*leaching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leached*"}))&gt;0,ISNUMBER(FIND("%",AX19))),"Include","Exclude")</f>
        <v>Exclude</v>
      </c>
      <c r="AZ19" s="40">
        <f t="shared" si="0"/>
        <v>1</v>
      </c>
      <c r="BA19" s="40" t="s">
        <v>1366</v>
      </c>
      <c r="BB19" s="40">
        <f t="shared" si="2"/>
        <v>6</v>
      </c>
      <c r="BC19" s="40" t="s">
        <v>2992</v>
      </c>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c r="CH19"/>
      <c r="CI19"/>
      <c r="CL19"/>
      <c r="CM19"/>
      <c r="CN19"/>
    </row>
    <row r="20" spans="1:92" hidden="1" x14ac:dyDescent="0.3">
      <c r="A20" s="1">
        <v>19</v>
      </c>
      <c r="B20" s="1" t="s">
        <v>674</v>
      </c>
      <c r="C20" s="2" t="s">
        <v>675</v>
      </c>
      <c r="D20" s="1" t="s">
        <v>63</v>
      </c>
      <c r="E20" s="1" t="b">
        <v>1</v>
      </c>
      <c r="F20" s="1" t="s">
        <v>676</v>
      </c>
      <c r="G20" s="1">
        <v>84.6</v>
      </c>
      <c r="H20" s="1" t="s">
        <v>611</v>
      </c>
      <c r="I20" s="1" t="s">
        <v>30</v>
      </c>
      <c r="J20" s="1" t="s">
        <v>612</v>
      </c>
      <c r="K20" s="1" t="s">
        <v>64</v>
      </c>
      <c r="L20" s="1" t="s">
        <v>613</v>
      </c>
      <c r="M20" s="1" t="s">
        <v>65</v>
      </c>
      <c r="N20" s="1" t="s">
        <v>614</v>
      </c>
      <c r="O20" s="1" t="s">
        <v>677</v>
      </c>
      <c r="P20" s="1" t="b">
        <v>1</v>
      </c>
      <c r="Q20" s="1">
        <v>30</v>
      </c>
      <c r="R20" s="1" t="b">
        <v>1</v>
      </c>
      <c r="S20" s="1">
        <v>19</v>
      </c>
      <c r="T20" s="1" t="s">
        <v>1371</v>
      </c>
      <c r="U20" s="1" t="str" cm="1">
        <f t="array" ref="U20">IF(AND(SUM(COUNTIF(T20,{"*leaching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leached*"}))&gt;0,ISNUMBER(FIND("%",T20))),"Include","Exclude")</f>
        <v>Exclude</v>
      </c>
      <c r="V20" s="1" t="s">
        <v>1372</v>
      </c>
      <c r="W20" s="1" t="str" cm="1">
        <f t="array" ref="W20">IF(AND(SUM(COUNTIF(V20,{"*leaching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leached*"}))&gt;0,ISNUMBER(FIND("%",V20))),"Include","Exclude")</f>
        <v>Exclude</v>
      </c>
      <c r="X20" s="1" t="s">
        <v>1373</v>
      </c>
      <c r="Y20" s="1" t="str" cm="1">
        <f t="array" ref="Y20">IF(AND(SUM(COUNTIF(X20,{"*leaching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leached*"}))&gt;0,ISNUMBER(FIND("%",X20))),"Include","Exclude")</f>
        <v>Exclude</v>
      </c>
      <c r="Z20" s="1" t="s">
        <v>1374</v>
      </c>
      <c r="AA20" s="1" t="str" cm="1">
        <f t="array" ref="AA20">IF(AND(SUM(COUNTIF(Z20,{"*leaching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leached*"}))&gt;0,ISNUMBER(FIND("%",Z20))),"Include","Exclude")</f>
        <v>Include</v>
      </c>
      <c r="AB20" s="1" t="s">
        <v>1375</v>
      </c>
      <c r="AC20" s="1" t="str" cm="1">
        <f t="array" ref="AC20">IF(AND(SUM(COUNTIF(AB20,{"*leaching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leached*"}))&gt;0,ISNUMBER(FIND("%",AB20))),"Include","Exclude")</f>
        <v>Exclude</v>
      </c>
      <c r="AD20" s="1" t="s">
        <v>1376</v>
      </c>
      <c r="AE20" s="1" t="str" cm="1">
        <f t="array" ref="AE20">IF(AND(SUM(COUNTIF(AD20,{"*leaching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leached*"}))&gt;0,ISNUMBER(FIND("%",AD20))),"Include","Exclude")</f>
        <v>Exclude</v>
      </c>
      <c r="AF20" s="1" t="s">
        <v>1377</v>
      </c>
      <c r="AG20" s="1" t="str" cm="1">
        <f t="array" ref="AG20">IF(AND(SUM(COUNTIF(AF20,{"*leaching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leached*"}))&gt;0,ISNUMBER(FIND("%",AF20))),"Include","Exclude")</f>
        <v>Exclude</v>
      </c>
      <c r="AH20" s="1" t="s">
        <v>1378</v>
      </c>
      <c r="AI20" s="1" t="str" cm="1">
        <f t="array" ref="AI20">IF(AND(SUM(COUNTIF(AH20,{"*leaching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leached*"}))&gt;0,ISNUMBER(FIND("%",AH20))),"Include","Exclude")</f>
        <v>Exclude</v>
      </c>
      <c r="AJ20" s="1" t="s">
        <v>1379</v>
      </c>
      <c r="AK20" s="1" t="str" cm="1">
        <f t="array" ref="AK20">IF(AND(SUM(COUNTIF(AJ20,{"*leaching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leached*"}))&gt;0,ISNUMBER(FIND("%",AJ20))),"Include","Exclude")</f>
        <v>Exclude</v>
      </c>
      <c r="AL20" s="1"/>
      <c r="AM20" s="1" t="str" cm="1">
        <f t="array" ref="AM20">IF(AND(SUM(COUNTIF(AL20,{"*leaching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leached*"}))&gt;0,ISNUMBER(FIND("%",AL20))),"Include","Exclude")</f>
        <v>Exclude</v>
      </c>
      <c r="AN20" s="1"/>
      <c r="AO20" s="1" t="str" cm="1">
        <f t="array" ref="AO20">IF(AND(SUM(COUNTIF(AN20,{"*leaching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leached*"}))&gt;0,ISNUMBER(FIND("%",AN20))),"Include","Exclude")</f>
        <v>Exclude</v>
      </c>
      <c r="AP20" s="1"/>
      <c r="AQ20" s="1" t="str" cm="1">
        <f t="array" ref="AQ20">IF(AND(SUM(COUNTIF(AP20,{"*leaching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leached*"}))&gt;0,ISNUMBER(FIND("%",AP20))),"Include","Exclude")</f>
        <v>Exclude</v>
      </c>
      <c r="AR20" s="1"/>
      <c r="AS20" s="1" t="str" cm="1">
        <f t="array" ref="AS20">IF(AND(SUM(COUNTIF(AR20,{"*leaching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leached*"}))&gt;0,ISNUMBER(FIND("%",AR20))),"Include","Exclude")</f>
        <v>Exclude</v>
      </c>
      <c r="AT20" s="1"/>
      <c r="AU20" s="1" t="str" cm="1">
        <f t="array" ref="AU20">IF(AND(SUM(COUNTIF(AT20,{"*leaching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leached*"}))&gt;0,ISNUMBER(FIND("%",AT20))),"Include","Exclude")</f>
        <v>Exclude</v>
      </c>
      <c r="AV20" s="1"/>
      <c r="AW20" s="1" t="str" cm="1">
        <f t="array" ref="AW20">IF(AND(SUM(COUNTIF(AV20,{"*leaching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leached*"}))&gt;0,ISNUMBER(FIND("%",AV20))),"Include","Exclude")</f>
        <v>Exclude</v>
      </c>
      <c r="AX20" s="1"/>
      <c r="AY20" s="1" t="str" cm="1">
        <f t="array" ref="AY20">IF(AND(SUM(COUNTIF(AX20,{"*leaching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leached*"}))&gt;0,ISNUMBER(FIND("%",AX20))),"Include","Exclude")</f>
        <v>Exclude</v>
      </c>
      <c r="AZ20" s="1">
        <f t="shared" si="0"/>
        <v>1</v>
      </c>
      <c r="BA20" s="1" t="s">
        <v>1374</v>
      </c>
      <c r="BB20" s="1">
        <f t="shared" si="2"/>
        <v>2</v>
      </c>
      <c r="BC20" s="1" t="s">
        <v>2991</v>
      </c>
      <c r="BG20" s="1"/>
      <c r="BH20" s="1"/>
      <c r="BI20" s="1"/>
      <c r="BJ20" s="1"/>
      <c r="BN20" s="1"/>
      <c r="BO20" s="1"/>
      <c r="BP20" s="1"/>
      <c r="BQ20" s="1"/>
      <c r="BX20" s="1"/>
      <c r="CE20" s="1"/>
      <c r="CG20"/>
      <c r="CH20"/>
      <c r="CI20"/>
      <c r="CL20"/>
      <c r="CM20"/>
      <c r="CN20"/>
    </row>
    <row r="21" spans="1:92" s="23" customFormat="1" x14ac:dyDescent="0.3">
      <c r="A21" s="21">
        <v>144</v>
      </c>
      <c r="B21" s="21" t="s">
        <v>1023</v>
      </c>
      <c r="C21" s="21" t="s">
        <v>1024</v>
      </c>
      <c r="D21" s="21" t="s">
        <v>410</v>
      </c>
      <c r="E21" s="21" t="b">
        <v>1</v>
      </c>
      <c r="F21" s="21"/>
      <c r="G21" s="21"/>
      <c r="H21" s="21" t="s">
        <v>611</v>
      </c>
      <c r="I21" s="21" t="s">
        <v>10</v>
      </c>
      <c r="J21" s="21" t="s">
        <v>612</v>
      </c>
      <c r="K21" s="21" t="s">
        <v>411</v>
      </c>
      <c r="L21" s="21" t="s">
        <v>613</v>
      </c>
      <c r="M21" s="21" t="s">
        <v>412</v>
      </c>
      <c r="N21" s="21" t="s">
        <v>614</v>
      </c>
      <c r="O21" s="21" t="s">
        <v>1025</v>
      </c>
      <c r="P21" s="21" t="b">
        <v>1</v>
      </c>
      <c r="Q21" s="21">
        <v>90</v>
      </c>
      <c r="R21" s="39" t="b">
        <v>0</v>
      </c>
      <c r="S21" s="21">
        <v>144</v>
      </c>
      <c r="T21" s="6" t="s">
        <v>2434</v>
      </c>
      <c r="U21" s="1" t="str" cm="1">
        <f t="array" ref="U21">IF(AND(SUM(COUNTIF(T21,{"*leaching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leached*"}))&gt;0,ISNUMBER(FIND("%",T21))),"Include","Exclude")</f>
        <v>Exclude</v>
      </c>
      <c r="V21" s="1" t="s">
        <v>2435</v>
      </c>
      <c r="W21" s="1" t="str" cm="1">
        <f t="array" ref="W21">IF(AND(SUM(COUNTIF(V21,{"*leaching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leached*"}))&gt;0,ISNUMBER(FIND("%",V21))),"Include","Exclude")</f>
        <v>Exclude</v>
      </c>
      <c r="X21" s="1" t="s">
        <v>2436</v>
      </c>
      <c r="Y21" s="1" t="str" cm="1">
        <f t="array" ref="Y21">IF(AND(SUM(COUNTIF(X21,{"*leaching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leached*"}))&gt;0,ISNUMBER(FIND("%",X21))),"Include","Exclude")</f>
        <v>Exclude</v>
      </c>
      <c r="Z21" s="1" t="s">
        <v>2437</v>
      </c>
      <c r="AA21" s="1" t="str" cm="1">
        <f t="array" ref="AA21">IF(AND(SUM(COUNTIF(Z21,{"*leaching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leached*"}))&gt;0,ISNUMBER(FIND("%",Z21))),"Include","Exclude")</f>
        <v>Exclude</v>
      </c>
      <c r="AB21" s="1" t="s">
        <v>2438</v>
      </c>
      <c r="AC21" s="1" t="str" cm="1">
        <f t="array" ref="AC21">IF(AND(SUM(COUNTIF(AB21,{"*leaching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leached*"}))&gt;0,ISNUMBER(FIND("%",AB21))),"Include","Exclude")</f>
        <v>Exclude</v>
      </c>
      <c r="AD21" s="1" t="s">
        <v>2439</v>
      </c>
      <c r="AE21" s="1" t="str" cm="1">
        <f t="array" ref="AE21">IF(AND(SUM(COUNTIF(AD21,{"*leaching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leached*"}))&gt;0,ISNUMBER(FIND("%",AD21))),"Include","Exclude")</f>
        <v>Exclude</v>
      </c>
      <c r="AF21" s="1" t="s">
        <v>2440</v>
      </c>
      <c r="AG21" s="1" t="str" cm="1">
        <f t="array" ref="AG21">IF(AND(SUM(COUNTIF(AF21,{"*leaching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leached*"}))&gt;0,ISNUMBER(FIND("%",AF21))),"Include","Exclude")</f>
        <v>Exclude</v>
      </c>
      <c r="AH21" s="1" t="s">
        <v>2441</v>
      </c>
      <c r="AI21" s="1" t="str" cm="1">
        <f t="array" ref="AI21">IF(AND(SUM(COUNTIF(AH21,{"*leaching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leached*"}))&gt;0,ISNUMBER(FIND("%",AH21))),"Include","Exclude")</f>
        <v>Exclude</v>
      </c>
      <c r="AJ21" s="1" t="s">
        <v>2442</v>
      </c>
      <c r="AK21" s="1" t="str" cm="1">
        <f t="array" ref="AK21">IF(AND(SUM(COUNTIF(AJ21,{"*leaching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leached*"}))&gt;0,ISNUMBER(FIND("%",AJ21))),"Include","Exclude")</f>
        <v>Include</v>
      </c>
      <c r="AL21" s="1" t="s">
        <v>2443</v>
      </c>
      <c r="AM21" s="1" t="str" cm="1">
        <f t="array" ref="AM21">IF(AND(SUM(COUNTIF(AL21,{"*leaching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leached*"}))&gt;0,ISNUMBER(FIND("%",AL21))),"Include","Exclude")</f>
        <v>Exclude</v>
      </c>
      <c r="AN21" s="1" t="s">
        <v>2444</v>
      </c>
      <c r="AO21" s="1" t="str" cm="1">
        <f t="array" ref="AO21">IF(AND(SUM(COUNTIF(AN21,{"*leaching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leached*"}))&gt;0,ISNUMBER(FIND("%",AN21))),"Include","Exclude")</f>
        <v>Exclude</v>
      </c>
      <c r="AP21" s="1"/>
      <c r="AQ21" s="1" t="str" cm="1">
        <f t="array" ref="AQ21">IF(AND(SUM(COUNTIF(AP21,{"*leaching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leached*"}))&gt;0,ISNUMBER(FIND("%",AP21))),"Include","Exclude")</f>
        <v>Exclude</v>
      </c>
      <c r="AR21" s="1"/>
      <c r="AS21" s="1" t="str" cm="1">
        <f t="array" ref="AS21">IF(AND(SUM(COUNTIF(AR21,{"*leaching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leached*"}))&gt;0,ISNUMBER(FIND("%",AR21))),"Include","Exclude")</f>
        <v>Exclude</v>
      </c>
      <c r="AT21" s="1"/>
      <c r="AU21" s="1" t="str" cm="1">
        <f t="array" ref="AU21">IF(AND(SUM(COUNTIF(AT21,{"*leaching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leached*"}))&gt;0,ISNUMBER(FIND("%",AT21))),"Include","Exclude")</f>
        <v>Exclude</v>
      </c>
      <c r="AV21" s="1"/>
      <c r="AW21" s="1" t="str" cm="1">
        <f t="array" ref="AW21">IF(AND(SUM(COUNTIF(AV21,{"*leaching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leached*"}))&gt;0,ISNUMBER(FIND("%",AV21))),"Include","Exclude")</f>
        <v>Exclude</v>
      </c>
      <c r="AX21" s="1"/>
      <c r="AY21" s="36" t="str" cm="1">
        <f t="array" ref="AY21">IF(AND(SUM(COUNTIF(AX21,{"*leaching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leached*"}))&gt;0,ISNUMBER(FIND("%",AX21))),"Include","Exclude")</f>
        <v>Exclude</v>
      </c>
      <c r="AZ21" s="21">
        <f t="shared" si="0"/>
        <v>1</v>
      </c>
      <c r="BA21" s="21" t="s">
        <v>2442</v>
      </c>
      <c r="BB21" s="21">
        <f t="shared" si="2"/>
        <v>1</v>
      </c>
      <c r="BC21" s="21" t="s">
        <v>2996</v>
      </c>
      <c r="BD21" s="21" t="s">
        <v>3013</v>
      </c>
      <c r="BE21" s="24">
        <v>0.95</v>
      </c>
      <c r="BF21" s="22">
        <v>0.1</v>
      </c>
      <c r="BG21" s="44">
        <f>VLOOKUP(BD21,'[1]To do list'!$A$2:$B$18,2,FALSE)</f>
        <v>83.5</v>
      </c>
      <c r="BH21" s="44">
        <v>4.2329999999999997</v>
      </c>
      <c r="BI21" s="44">
        <f t="shared" ref="BI21:BI25" si="3">BE21*BF21*BH21*(Q21-20)*1000</f>
        <v>28149.449999999997</v>
      </c>
      <c r="BJ21" s="59">
        <f>BF21*(1-BE21)*BG21*100</f>
        <v>41.750000000000036</v>
      </c>
      <c r="BK21" s="21" t="s">
        <v>709</v>
      </c>
      <c r="BL21" s="24">
        <v>0.95</v>
      </c>
      <c r="BM21" s="22">
        <v>0.2</v>
      </c>
      <c r="BN21" s="44">
        <f>VLOOKUP(BK21,'[1]To do list'!$A$2:$B$18,2,FALSE)</f>
        <v>32.799999999999997</v>
      </c>
      <c r="BO21" s="44">
        <v>0.42</v>
      </c>
      <c r="BP21" s="44">
        <f t="shared" ref="BP21:BP25" si="4">BL21*BM21*BO21*(Q21-20)*1000</f>
        <v>5585.9999999999991</v>
      </c>
      <c r="BQ21" s="59">
        <f>BM21*(1-BL21)*BN21*100</f>
        <v>32.800000000000026</v>
      </c>
      <c r="BR21" s="21" t="s">
        <v>3011</v>
      </c>
      <c r="BS21" s="24">
        <v>0.95</v>
      </c>
      <c r="BT21" s="22">
        <v>0.2</v>
      </c>
      <c r="BU21" s="44">
        <f>VLOOKUP(BR21,'[1]To do list'!$A$2:$B$18,2,FALSE)</f>
        <v>13.9</v>
      </c>
      <c r="BV21" s="44">
        <v>0.45200000000000001</v>
      </c>
      <c r="BW21" s="44">
        <f t="shared" ref="BW21:BW25" si="5">BS21*BT21*BV21*(Q21-20)*1000</f>
        <v>6011.5999999999995</v>
      </c>
      <c r="BX21" s="59">
        <f>BT21*(1-BS21)*BU21*100</f>
        <v>13.900000000000013</v>
      </c>
      <c r="BY21" s="21" t="s">
        <v>3012</v>
      </c>
      <c r="BZ21" s="24">
        <v>0.95</v>
      </c>
      <c r="CA21" s="22">
        <v>0.1</v>
      </c>
      <c r="CB21" s="44">
        <f>VLOOKUP(BY21,'[1]To do list'!$A$2:$B$18,2,FALSE)</f>
        <v>1.82</v>
      </c>
      <c r="CC21" s="44">
        <v>0.48</v>
      </c>
      <c r="CD21" s="44">
        <f t="shared" ref="CD21:CD25" si="6">BZ21*CA21*CC21*(Q21-20)*1000</f>
        <v>3192</v>
      </c>
      <c r="CE21" s="59">
        <f>CA21*(1-BZ21)*CB21*100</f>
        <v>0.91000000000000092</v>
      </c>
      <c r="CF21" s="21" t="s">
        <v>3024</v>
      </c>
      <c r="CG21" s="24">
        <v>0.95</v>
      </c>
      <c r="CH21" s="22">
        <v>0</v>
      </c>
      <c r="CI21" s="44">
        <f>VLOOKUP(CF21,'[1]To do list'!$A$2:$B$18,2,FALSE)</f>
        <v>42.497500000000002</v>
      </c>
      <c r="CJ21" s="44">
        <v>0</v>
      </c>
      <c r="CK21" s="44">
        <f>CG21*CH21*CJ21*(Q21-20)*1000</f>
        <v>0</v>
      </c>
      <c r="CL21" s="59">
        <f>CH21*(1-CG21)*CI21*100</f>
        <v>0</v>
      </c>
      <c r="CM21" s="63">
        <f>SUM(BJ21,BQ21,BX21,CE21,CL21)/SUM(BF21,BM21,BT21,CA21,CH21)</f>
        <v>148.93333333333345</v>
      </c>
      <c r="CN21" s="70">
        <f t="shared" ref="CN21:CN25" si="7">(BI21+BP21+BW21+CD21+CK21)/(BF21+BM21+BT21+CA21+CH21)</f>
        <v>71565.083333333328</v>
      </c>
    </row>
    <row r="22" spans="1:92" s="23" customFormat="1" x14ac:dyDescent="0.3">
      <c r="A22" s="21">
        <v>31</v>
      </c>
      <c r="B22" s="21" t="s">
        <v>713</v>
      </c>
      <c r="C22" s="21" t="s">
        <v>714</v>
      </c>
      <c r="D22" s="21" t="s">
        <v>97</v>
      </c>
      <c r="E22" s="21" t="b">
        <v>1</v>
      </c>
      <c r="F22" s="21"/>
      <c r="G22" s="21"/>
      <c r="H22" s="21" t="s">
        <v>611</v>
      </c>
      <c r="I22" s="21" t="s">
        <v>10</v>
      </c>
      <c r="J22" s="21" t="s">
        <v>612</v>
      </c>
      <c r="K22" s="21" t="s">
        <v>98</v>
      </c>
      <c r="L22" s="21" t="s">
        <v>613</v>
      </c>
      <c r="M22" s="21" t="s">
        <v>99</v>
      </c>
      <c r="N22" s="21" t="s">
        <v>614</v>
      </c>
      <c r="O22" s="21" t="s">
        <v>715</v>
      </c>
      <c r="P22" s="21" t="b">
        <v>1</v>
      </c>
      <c r="Q22" s="21">
        <v>450</v>
      </c>
      <c r="R22" s="39" t="b">
        <v>0</v>
      </c>
      <c r="S22" s="21">
        <v>31</v>
      </c>
      <c r="T22" s="6" t="s">
        <v>1473</v>
      </c>
      <c r="U22" s="1" t="str" cm="1">
        <f t="array" ref="U22">IF(AND(SUM(COUNTIF(T22,{"*leaching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leached*"}))&gt;0,ISNUMBER(FIND("%",T22))),"Include","Exclude")</f>
        <v>Exclude</v>
      </c>
      <c r="V22" s="1" t="s">
        <v>1474</v>
      </c>
      <c r="W22" s="1" t="str" cm="1">
        <f t="array" ref="W22">IF(AND(SUM(COUNTIF(V22,{"*leaching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leached*"}))&gt;0,ISNUMBER(FIND("%",V22))),"Include","Exclude")</f>
        <v>Exclude</v>
      </c>
      <c r="X22" s="1" t="s">
        <v>1475</v>
      </c>
      <c r="Y22" s="1" t="str" cm="1">
        <f t="array" ref="Y22">IF(AND(SUM(COUNTIF(X22,{"*leaching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leached*"}))&gt;0,ISNUMBER(FIND("%",X22))),"Include","Exclude")</f>
        <v>Exclude</v>
      </c>
      <c r="Z22" s="1" t="s">
        <v>1476</v>
      </c>
      <c r="AA22" s="1" t="str" cm="1">
        <f t="array" ref="AA22">IF(AND(SUM(COUNTIF(Z22,{"*leaching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leached*"}))&gt;0,ISNUMBER(FIND("%",Z22))),"Include","Exclude")</f>
        <v>Exclude</v>
      </c>
      <c r="AB22" s="1" t="s">
        <v>1477</v>
      </c>
      <c r="AC22" s="1" t="str" cm="1">
        <f t="array" ref="AC22">IF(AND(SUM(COUNTIF(AB22,{"*leaching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leached*"}))&gt;0,ISNUMBER(FIND("%",AB22))),"Include","Exclude")</f>
        <v>Exclude</v>
      </c>
      <c r="AD22" s="1" t="s">
        <v>1478</v>
      </c>
      <c r="AE22" s="1" t="str" cm="1">
        <f t="array" ref="AE22">IF(AND(SUM(COUNTIF(AD22,{"*leaching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leached*"}))&gt;0,ISNUMBER(FIND("%",AD22))),"Include","Exclude")</f>
        <v>Exclude</v>
      </c>
      <c r="AF22" s="1" t="s">
        <v>1479</v>
      </c>
      <c r="AG22" s="1" t="str" cm="1">
        <f t="array" ref="AG22">IF(AND(SUM(COUNTIF(AF22,{"*leaching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leached*"}))&gt;0,ISNUMBER(FIND("%",AF22))),"Include","Exclude")</f>
        <v>Include</v>
      </c>
      <c r="AH22" s="1" t="s">
        <v>1480</v>
      </c>
      <c r="AI22" s="1" t="str" cm="1">
        <f t="array" ref="AI22">IF(AND(SUM(COUNTIF(AH22,{"*leaching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leached*"}))&gt;0,ISNUMBER(FIND("%",AH22))),"Include","Exclude")</f>
        <v>Exclude</v>
      </c>
      <c r="AJ22" s="1"/>
      <c r="AK22" s="1" t="str" cm="1">
        <f t="array" ref="AK22">IF(AND(SUM(COUNTIF(AJ22,{"*leaching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leached*"}))&gt;0,ISNUMBER(FIND("%",AJ22))),"Include","Exclude")</f>
        <v>Exclude</v>
      </c>
      <c r="AL22" s="1"/>
      <c r="AM22" s="1" t="str" cm="1">
        <f t="array" ref="AM22">IF(AND(SUM(COUNTIF(AL22,{"*leaching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leached*"}))&gt;0,ISNUMBER(FIND("%",AL22))),"Include","Exclude")</f>
        <v>Exclude</v>
      </c>
      <c r="AN22" s="1"/>
      <c r="AO22" s="1" t="str" cm="1">
        <f t="array" ref="AO22">IF(AND(SUM(COUNTIF(AN22,{"*leaching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leached*"}))&gt;0,ISNUMBER(FIND("%",AN22))),"Include","Exclude")</f>
        <v>Exclude</v>
      </c>
      <c r="AP22" s="1"/>
      <c r="AQ22" s="1" t="str" cm="1">
        <f t="array" ref="AQ22">IF(AND(SUM(COUNTIF(AP22,{"*leaching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leached*"}))&gt;0,ISNUMBER(FIND("%",AP22))),"Include","Exclude")</f>
        <v>Exclude</v>
      </c>
      <c r="AR22" s="1"/>
      <c r="AS22" s="1" t="str" cm="1">
        <f t="array" ref="AS22">IF(AND(SUM(COUNTIF(AR22,{"*leaching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leached*"}))&gt;0,ISNUMBER(FIND("%",AR22))),"Include","Exclude")</f>
        <v>Exclude</v>
      </c>
      <c r="AT22" s="1"/>
      <c r="AU22" s="1" t="str" cm="1">
        <f t="array" ref="AU22">IF(AND(SUM(COUNTIF(AT22,{"*leaching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leached*"}))&gt;0,ISNUMBER(FIND("%",AT22))),"Include","Exclude")</f>
        <v>Exclude</v>
      </c>
      <c r="AV22" s="1"/>
      <c r="AW22" s="1" t="str" cm="1">
        <f t="array" ref="AW22">IF(AND(SUM(COUNTIF(AV22,{"*leaching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leached*"}))&gt;0,ISNUMBER(FIND("%",AV22))),"Include","Exclude")</f>
        <v>Exclude</v>
      </c>
      <c r="AX22" s="1"/>
      <c r="AY22" s="36" t="str" cm="1">
        <f t="array" ref="AY22">IF(AND(SUM(COUNTIF(AX22,{"*leaching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leached*"}))&gt;0,ISNUMBER(FIND("%",AX22))),"Include","Exclude")</f>
        <v>Exclude</v>
      </c>
      <c r="AZ22" s="21">
        <f t="shared" si="0"/>
        <v>1</v>
      </c>
      <c r="BA22" s="21" t="s">
        <v>1479</v>
      </c>
      <c r="BB22" s="21">
        <f t="shared" si="2"/>
        <v>4</v>
      </c>
      <c r="BC22" s="21" t="s">
        <v>2996</v>
      </c>
      <c r="BD22" s="21" t="s">
        <v>709</v>
      </c>
      <c r="BE22" s="22">
        <v>0.97660000000000002</v>
      </c>
      <c r="BF22" s="22">
        <v>0.2</v>
      </c>
      <c r="BG22" s="44">
        <f>VLOOKUP(BD22,'[1]To do list'!$A$2:$B$18,2,FALSE)</f>
        <v>32.799999999999997</v>
      </c>
      <c r="BH22" s="44">
        <v>0.42</v>
      </c>
      <c r="BI22" s="44">
        <f t="shared" si="3"/>
        <v>35274.792000000009</v>
      </c>
      <c r="BJ22" s="59">
        <f>BF22*(1-BE22)*BG22*100</f>
        <v>15.350399999999983</v>
      </c>
      <c r="BK22" s="21" t="s">
        <v>3012</v>
      </c>
      <c r="BL22" s="22">
        <v>0.93659999999999999</v>
      </c>
      <c r="BM22" s="22">
        <v>0.1</v>
      </c>
      <c r="BN22" s="44">
        <f>VLOOKUP(BK22,'[1]To do list'!$A$2:$B$18,2,FALSE)</f>
        <v>1.82</v>
      </c>
      <c r="BO22" s="44">
        <v>0.48</v>
      </c>
      <c r="BP22" s="44">
        <f t="shared" si="4"/>
        <v>19331.424000000003</v>
      </c>
      <c r="BQ22" s="59">
        <f>BM22*(1-BL22)*BN22*100</f>
        <v>1.1538800000000005</v>
      </c>
      <c r="BR22" s="21" t="s">
        <v>3015</v>
      </c>
      <c r="BS22" s="22">
        <v>0.90139999999999998</v>
      </c>
      <c r="BT22" s="22">
        <v>0.1</v>
      </c>
      <c r="BU22" s="44">
        <f>VLOOKUP(BR22,'[1]To do list'!$A$2:$B$18,2,FALSE)</f>
        <v>6</v>
      </c>
      <c r="BV22" s="44">
        <v>0.38500000000000001</v>
      </c>
      <c r="BW22" s="44">
        <f t="shared" si="5"/>
        <v>14922.677000000001</v>
      </c>
      <c r="BX22" s="59">
        <f>BT22*(1-BS22)*BU22*100</f>
        <v>5.9160000000000021</v>
      </c>
      <c r="BY22" s="21" t="s">
        <v>3019</v>
      </c>
      <c r="BZ22" s="22">
        <v>0.8629</v>
      </c>
      <c r="CA22" s="22">
        <v>0.1</v>
      </c>
      <c r="CB22" s="44">
        <f>VLOOKUP(BY22,'[1]To do list'!$A$2:$B$18,2,FALSE)</f>
        <v>1.79</v>
      </c>
      <c r="CC22" s="44">
        <v>0.89700000000000002</v>
      </c>
      <c r="CD22" s="44">
        <f t="shared" si="6"/>
        <v>33282.915900000007</v>
      </c>
      <c r="CE22" s="59">
        <f>CA22*(1-BZ22)*CB22*100</f>
        <v>2.4540899999999999</v>
      </c>
      <c r="CF22" s="21"/>
      <c r="CG22" s="21"/>
      <c r="CH22" s="21"/>
      <c r="CI22" s="21"/>
      <c r="CJ22" s="21"/>
      <c r="CK22" s="21"/>
      <c r="CL22" s="51"/>
      <c r="CM22" s="63">
        <f>SUM(BJ22,BQ22,BX22,CE22,CL22)/SUM(BF22,BM22,BT22,CA22,CH22)</f>
        <v>49.74873999999997</v>
      </c>
      <c r="CN22" s="70">
        <f t="shared" si="7"/>
        <v>205623.61780000004</v>
      </c>
    </row>
    <row r="23" spans="1:92" s="23" customFormat="1" x14ac:dyDescent="0.3">
      <c r="A23" s="21">
        <v>160</v>
      </c>
      <c r="B23" s="21" t="s">
        <v>1066</v>
      </c>
      <c r="C23" s="21" t="s">
        <v>1067</v>
      </c>
      <c r="D23" s="21" t="s">
        <v>454</v>
      </c>
      <c r="E23" s="21" t="b">
        <v>1</v>
      </c>
      <c r="F23" s="21"/>
      <c r="G23" s="21"/>
      <c r="H23" s="21" t="s">
        <v>611</v>
      </c>
      <c r="I23" s="21" t="s">
        <v>10</v>
      </c>
      <c r="J23" s="21" t="s">
        <v>612</v>
      </c>
      <c r="K23" s="21" t="s">
        <v>455</v>
      </c>
      <c r="L23" s="21" t="s">
        <v>613</v>
      </c>
      <c r="M23" s="21" t="s">
        <v>456</v>
      </c>
      <c r="N23" s="21" t="s">
        <v>614</v>
      </c>
      <c r="O23" s="21" t="s">
        <v>1068</v>
      </c>
      <c r="P23" s="21" t="b">
        <v>1</v>
      </c>
      <c r="Q23" s="21">
        <v>80</v>
      </c>
      <c r="R23" s="39" t="b">
        <v>1</v>
      </c>
      <c r="S23" s="21">
        <v>160</v>
      </c>
      <c r="T23" s="6" t="s">
        <v>2566</v>
      </c>
      <c r="U23" s="1" t="str" cm="1">
        <f t="array" ref="U23">IF(AND(SUM(COUNTIF(T23,{"*leaching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leached*"}))&gt;0,ISNUMBER(FIND("%",T23))),"Include","Exclude")</f>
        <v>Exclude</v>
      </c>
      <c r="V23" s="1" t="s">
        <v>2567</v>
      </c>
      <c r="W23" s="1" t="str" cm="1">
        <f t="array" ref="W23">IF(AND(SUM(COUNTIF(V23,{"*leaching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leached*"}))&gt;0,ISNUMBER(FIND("%",V23))),"Include","Exclude")</f>
        <v>Exclude</v>
      </c>
      <c r="X23" s="1" t="s">
        <v>2568</v>
      </c>
      <c r="Y23" s="1" t="str" cm="1">
        <f t="array" ref="Y23">IF(AND(SUM(COUNTIF(X23,{"*leaching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leached*"}))&gt;0,ISNUMBER(FIND("%",X23))),"Include","Exclude")</f>
        <v>Include</v>
      </c>
      <c r="Z23" s="1" t="s">
        <v>2569</v>
      </c>
      <c r="AA23" s="1" t="str" cm="1">
        <f t="array" ref="AA23">IF(AND(SUM(COUNTIF(Z23,{"*leaching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leached*"}))&gt;0,ISNUMBER(FIND("%",Z23))),"Include","Exclude")</f>
        <v>Exclude</v>
      </c>
      <c r="AB23" s="1" t="s">
        <v>2570</v>
      </c>
      <c r="AC23" s="1" t="str" cm="1">
        <f t="array" ref="AC23">IF(AND(SUM(COUNTIF(AB23,{"*leaching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leached*"}))&gt;0,ISNUMBER(FIND("%",AB23))),"Include","Exclude")</f>
        <v>Exclude</v>
      </c>
      <c r="AD23" s="1" t="s">
        <v>2571</v>
      </c>
      <c r="AE23" s="1" t="str" cm="1">
        <f t="array" ref="AE23">IF(AND(SUM(COUNTIF(AD23,{"*leaching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leached*"}))&gt;0,ISNUMBER(FIND("%",AD23))),"Include","Exclude")</f>
        <v>Exclude</v>
      </c>
      <c r="AF23" s="1" t="s">
        <v>2572</v>
      </c>
      <c r="AG23" s="1" t="str" cm="1">
        <f t="array" ref="AG23">IF(AND(SUM(COUNTIF(AF23,{"*leaching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leached*"}))&gt;0,ISNUMBER(FIND("%",AF23))),"Include","Exclude")</f>
        <v>Exclude</v>
      </c>
      <c r="AH23" s="1"/>
      <c r="AI23" s="1" t="str" cm="1">
        <f t="array" ref="AI23">IF(AND(SUM(COUNTIF(AH23,{"*leaching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leached*"}))&gt;0,ISNUMBER(FIND("%",AH23))),"Include","Exclude")</f>
        <v>Exclude</v>
      </c>
      <c r="AJ23" s="1"/>
      <c r="AK23" s="1" t="str" cm="1">
        <f t="array" ref="AK23">IF(AND(SUM(COUNTIF(AJ23,{"*leaching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leached*"}))&gt;0,ISNUMBER(FIND("%",AJ23))),"Include","Exclude")</f>
        <v>Exclude</v>
      </c>
      <c r="AL23" s="1"/>
      <c r="AM23" s="1" t="str" cm="1">
        <f t="array" ref="AM23">IF(AND(SUM(COUNTIF(AL23,{"*leaching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leached*"}))&gt;0,ISNUMBER(FIND("%",AL23))),"Include","Exclude")</f>
        <v>Exclude</v>
      </c>
      <c r="AN23" s="1"/>
      <c r="AO23" s="1" t="str" cm="1">
        <f t="array" ref="AO23">IF(AND(SUM(COUNTIF(AN23,{"*leaching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leached*"}))&gt;0,ISNUMBER(FIND("%",AN23))),"Include","Exclude")</f>
        <v>Exclude</v>
      </c>
      <c r="AP23" s="1"/>
      <c r="AQ23" s="1" t="str" cm="1">
        <f t="array" ref="AQ23">IF(AND(SUM(COUNTIF(AP23,{"*leaching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leached*"}))&gt;0,ISNUMBER(FIND("%",AP23))),"Include","Exclude")</f>
        <v>Exclude</v>
      </c>
      <c r="AR23" s="1"/>
      <c r="AS23" s="1" t="str" cm="1">
        <f t="array" ref="AS23">IF(AND(SUM(COUNTIF(AR23,{"*leaching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leached*"}))&gt;0,ISNUMBER(FIND("%",AR23))),"Include","Exclude")</f>
        <v>Exclude</v>
      </c>
      <c r="AT23" s="1"/>
      <c r="AU23" s="1" t="str" cm="1">
        <f t="array" ref="AU23">IF(AND(SUM(COUNTIF(AT23,{"*leaching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leached*"}))&gt;0,ISNUMBER(FIND("%",AT23))),"Include","Exclude")</f>
        <v>Exclude</v>
      </c>
      <c r="AV23" s="1"/>
      <c r="AW23" s="1" t="str" cm="1">
        <f t="array" ref="AW23">IF(AND(SUM(COUNTIF(AV23,{"*leaching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leached*"}))&gt;0,ISNUMBER(FIND("%",AV23))),"Include","Exclude")</f>
        <v>Exclude</v>
      </c>
      <c r="AX23" s="1"/>
      <c r="AY23" s="36" t="str" cm="1">
        <f t="array" ref="AY23">IF(AND(SUM(COUNTIF(AX23,{"*leaching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leached*"}))&gt;0,ISNUMBER(FIND("%",AX23))),"Include","Exclude")</f>
        <v>Exclude</v>
      </c>
      <c r="AZ23" s="21">
        <f t="shared" si="0"/>
        <v>1</v>
      </c>
      <c r="BA23" s="21" t="s">
        <v>2568</v>
      </c>
      <c r="BB23" s="21">
        <f t="shared" si="2"/>
        <v>4</v>
      </c>
      <c r="BC23" s="21" t="s">
        <v>3048</v>
      </c>
      <c r="BD23" s="21" t="s">
        <v>3013</v>
      </c>
      <c r="BE23" s="24">
        <v>1</v>
      </c>
      <c r="BF23" s="22">
        <v>0.1</v>
      </c>
      <c r="BG23" s="44">
        <f>VLOOKUP(BD23,'[1]To do list'!$A$2:$B$18,2,FALSE)</f>
        <v>83.5</v>
      </c>
      <c r="BH23" s="44">
        <v>4.2329999999999997</v>
      </c>
      <c r="BI23" s="44">
        <f t="shared" si="3"/>
        <v>25398</v>
      </c>
      <c r="BJ23" s="59">
        <f>BF23*(1-BE23)*BG23*100</f>
        <v>0</v>
      </c>
      <c r="BK23" s="21" t="s">
        <v>3011</v>
      </c>
      <c r="BL23" s="24">
        <v>1</v>
      </c>
      <c r="BM23" s="22">
        <v>0.2</v>
      </c>
      <c r="BN23" s="44">
        <f>VLOOKUP(BK23,'[1]To do list'!$A$2:$B$18,2,FALSE)</f>
        <v>13.9</v>
      </c>
      <c r="BO23" s="44">
        <v>0.45200000000000001</v>
      </c>
      <c r="BP23" s="44">
        <f t="shared" si="4"/>
        <v>5424</v>
      </c>
      <c r="BQ23" s="59">
        <f>BM23*(1-BL23)*BN23*100</f>
        <v>0</v>
      </c>
      <c r="BR23" s="21" t="s">
        <v>3012</v>
      </c>
      <c r="BS23" s="24">
        <v>0.94</v>
      </c>
      <c r="BT23" s="22">
        <v>0.1</v>
      </c>
      <c r="BU23" s="44">
        <f>VLOOKUP(BR23,'[1]To do list'!$A$2:$B$18,2,FALSE)</f>
        <v>1.82</v>
      </c>
      <c r="BV23" s="44">
        <v>0.48</v>
      </c>
      <c r="BW23" s="44">
        <f t="shared" si="5"/>
        <v>2707.2</v>
      </c>
      <c r="BX23" s="59">
        <f>BT23*(1-BS23)*BU23*100</f>
        <v>1.092000000000001</v>
      </c>
      <c r="BY23" s="21" t="s">
        <v>709</v>
      </c>
      <c r="BZ23" s="24">
        <v>1</v>
      </c>
      <c r="CA23" s="22">
        <v>0.2</v>
      </c>
      <c r="CB23" s="44">
        <f>VLOOKUP(BY23,'[1]To do list'!$A$2:$B$18,2,FALSE)</f>
        <v>32.799999999999997</v>
      </c>
      <c r="CC23" s="44">
        <v>0.42</v>
      </c>
      <c r="CD23" s="44">
        <f t="shared" si="6"/>
        <v>5040</v>
      </c>
      <c r="CE23" s="59">
        <f>CA23*(1-BZ23)*CB23*100</f>
        <v>0</v>
      </c>
      <c r="CF23" s="21"/>
      <c r="CG23" s="21"/>
      <c r="CH23" s="21"/>
      <c r="CI23" s="21"/>
      <c r="CJ23" s="21"/>
      <c r="CK23" s="21"/>
      <c r="CL23" s="51"/>
      <c r="CM23" s="63">
        <f>SUM(BJ23,BQ23,BX23,CE23,CL23)/SUM(BF23,BM23,BT23,CA23,CH23)</f>
        <v>1.8200000000000014</v>
      </c>
      <c r="CN23" s="70">
        <f t="shared" si="7"/>
        <v>64281.999999999985</v>
      </c>
    </row>
    <row r="24" spans="1:92" s="23" customFormat="1" x14ac:dyDescent="0.3">
      <c r="A24" s="21">
        <v>62</v>
      </c>
      <c r="B24" s="21" t="s">
        <v>801</v>
      </c>
      <c r="C24" s="21" t="s">
        <v>802</v>
      </c>
      <c r="D24" s="21" t="s">
        <v>184</v>
      </c>
      <c r="E24" s="21" t="b">
        <v>1</v>
      </c>
      <c r="F24" s="21"/>
      <c r="G24" s="21"/>
      <c r="H24" s="21" t="s">
        <v>611</v>
      </c>
      <c r="I24" s="21" t="s">
        <v>10</v>
      </c>
      <c r="J24" s="21" t="s">
        <v>612</v>
      </c>
      <c r="K24" s="21" t="s">
        <v>185</v>
      </c>
      <c r="L24" s="21" t="s">
        <v>613</v>
      </c>
      <c r="M24" s="21" t="s">
        <v>186</v>
      </c>
      <c r="N24" s="21" t="s">
        <v>614</v>
      </c>
      <c r="O24" s="21" t="s">
        <v>803</v>
      </c>
      <c r="P24" s="21" t="b">
        <v>1</v>
      </c>
      <c r="Q24" s="21">
        <v>60</v>
      </c>
      <c r="R24" s="39" t="b">
        <v>0</v>
      </c>
      <c r="S24" s="21">
        <v>62</v>
      </c>
      <c r="T24" s="6" t="s">
        <v>1768</v>
      </c>
      <c r="U24" s="1" t="str" cm="1">
        <f t="array" ref="U24">IF(AND(SUM(COUNTIF(T24,{"*leaching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leached*"}))&gt;0,ISNUMBER(FIND("%",T24))),"Include","Exclude")</f>
        <v>Exclude</v>
      </c>
      <c r="V24" s="1" t="s">
        <v>1769</v>
      </c>
      <c r="W24" s="1" t="str" cm="1">
        <f t="array" ref="W24">IF(AND(SUM(COUNTIF(V24,{"*leaching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leached*"}))&gt;0,ISNUMBER(FIND("%",V24))),"Include","Exclude")</f>
        <v>Exclude</v>
      </c>
      <c r="X24" s="1" t="s">
        <v>1770</v>
      </c>
      <c r="Y24" s="1" t="str" cm="1">
        <f t="array" ref="Y24">IF(AND(SUM(COUNTIF(X24,{"*leaching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leached*"}))&gt;0,ISNUMBER(FIND("%",X24))),"Include","Exclude")</f>
        <v>Exclude</v>
      </c>
      <c r="Z24" s="1" t="s">
        <v>1771</v>
      </c>
      <c r="AA24" s="1" t="str" cm="1">
        <f t="array" ref="AA24">IF(AND(SUM(COUNTIF(Z24,{"*leaching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leached*"}))&gt;0,ISNUMBER(FIND("%",Z24))),"Include","Exclude")</f>
        <v>Exclude</v>
      </c>
      <c r="AB24" s="1" t="s">
        <v>1772</v>
      </c>
      <c r="AC24" s="1" t="str" cm="1">
        <f t="array" ref="AC24">IF(AND(SUM(COUNTIF(AB24,{"*leaching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leached*"}))&gt;0,ISNUMBER(FIND("%",AB24))),"Include","Exclude")</f>
        <v>Exclude</v>
      </c>
      <c r="AD24" s="1" t="s">
        <v>1773</v>
      </c>
      <c r="AE24" s="1" t="str" cm="1">
        <f t="array" ref="AE24">IF(AND(SUM(COUNTIF(AD24,{"*leaching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leached*"}))&gt;0,ISNUMBER(FIND("%",AD24))),"Include","Exclude")</f>
        <v>Exclude</v>
      </c>
      <c r="AF24" s="1" t="s">
        <v>1774</v>
      </c>
      <c r="AG24" s="1" t="str" cm="1">
        <f t="array" ref="AG24">IF(AND(SUM(COUNTIF(AF24,{"*leaching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leached*"}))&gt;0,ISNUMBER(FIND("%",AF24))),"Include","Exclude")</f>
        <v>Exclude</v>
      </c>
      <c r="AH24" s="1" t="s">
        <v>1775</v>
      </c>
      <c r="AI24" s="1" t="str" cm="1">
        <f t="array" ref="AI24">IF(AND(SUM(COUNTIF(AH24,{"*leaching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leached*"}))&gt;0,ISNUMBER(FIND("%",AH24))),"Include","Exclude")</f>
        <v>Include</v>
      </c>
      <c r="AJ24" s="1" t="s">
        <v>1776</v>
      </c>
      <c r="AK24" s="1" t="str" cm="1">
        <f t="array" ref="AK24">IF(AND(SUM(COUNTIF(AJ24,{"*leaching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leached*"}))&gt;0,ISNUMBER(FIND("%",AJ24))),"Include","Exclude")</f>
        <v>Exclude</v>
      </c>
      <c r="AL24" s="1" t="s">
        <v>1777</v>
      </c>
      <c r="AM24" s="1" t="str" cm="1">
        <f t="array" ref="AM24">IF(AND(SUM(COUNTIF(AL24,{"*leaching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leached*"}))&gt;0,ISNUMBER(FIND("%",AL24))),"Include","Exclude")</f>
        <v>Exclude</v>
      </c>
      <c r="AN24" s="1" t="s">
        <v>1778</v>
      </c>
      <c r="AO24" s="1" t="str" cm="1">
        <f t="array" ref="AO24">IF(AND(SUM(COUNTIF(AN24,{"*leaching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leached*"}))&gt;0,ISNUMBER(FIND("%",AN24))),"Include","Exclude")</f>
        <v>Exclude</v>
      </c>
      <c r="AP24" s="1"/>
      <c r="AQ24" s="1" t="str" cm="1">
        <f t="array" ref="AQ24">IF(AND(SUM(COUNTIF(AP24,{"*leaching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leached*"}))&gt;0,ISNUMBER(FIND("%",AP24))),"Include","Exclude")</f>
        <v>Exclude</v>
      </c>
      <c r="AR24" s="1"/>
      <c r="AS24" s="1" t="str" cm="1">
        <f t="array" ref="AS24">IF(AND(SUM(COUNTIF(AR24,{"*leaching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leached*"}))&gt;0,ISNUMBER(FIND("%",AR24))),"Include","Exclude")</f>
        <v>Exclude</v>
      </c>
      <c r="AT24" s="1"/>
      <c r="AU24" s="1" t="str" cm="1">
        <f t="array" ref="AU24">IF(AND(SUM(COUNTIF(AT24,{"*leaching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leached*"}))&gt;0,ISNUMBER(FIND("%",AT24))),"Include","Exclude")</f>
        <v>Exclude</v>
      </c>
      <c r="AV24" s="1"/>
      <c r="AW24" s="1" t="str" cm="1">
        <f t="array" ref="AW24">IF(AND(SUM(COUNTIF(AV24,{"*leaching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leached*"}))&gt;0,ISNUMBER(FIND("%",AV24))),"Include","Exclude")</f>
        <v>Exclude</v>
      </c>
      <c r="AX24" s="1"/>
      <c r="AY24" s="36" t="str" cm="1">
        <f t="array" ref="AY24">IF(AND(SUM(COUNTIF(AX24,{"*leaching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leached*"}))&gt;0,ISNUMBER(FIND("%",AX24))),"Include","Exclude")</f>
        <v>Exclude</v>
      </c>
      <c r="AZ24" s="21">
        <f t="shared" si="0"/>
        <v>1</v>
      </c>
      <c r="BA24" s="21" t="s">
        <v>1775</v>
      </c>
      <c r="BB24" s="21">
        <f t="shared" si="2"/>
        <v>1</v>
      </c>
      <c r="BC24" s="21" t="s">
        <v>3048</v>
      </c>
      <c r="BD24" s="21" t="s">
        <v>3013</v>
      </c>
      <c r="BE24" s="24">
        <v>0.8</v>
      </c>
      <c r="BF24" s="22">
        <v>0.1</v>
      </c>
      <c r="BG24" s="44">
        <f>VLOOKUP(BD24,'[1]To do list'!$A$2:$B$18,2,FALSE)</f>
        <v>83.5</v>
      </c>
      <c r="BH24" s="44">
        <v>4.2329999999999997</v>
      </c>
      <c r="BI24" s="44">
        <f t="shared" si="3"/>
        <v>13545.600000000002</v>
      </c>
      <c r="BJ24" s="59">
        <f>BF24*(1-BE24)*BG24*100</f>
        <v>166.99999999999997</v>
      </c>
      <c r="BK24" s="21" t="s">
        <v>3012</v>
      </c>
      <c r="BL24" s="24">
        <v>0.8</v>
      </c>
      <c r="BM24" s="22">
        <v>0.1</v>
      </c>
      <c r="BN24" s="44">
        <f>VLOOKUP(BK24,'[1]To do list'!$A$2:$B$18,2,FALSE)</f>
        <v>1.82</v>
      </c>
      <c r="BO24" s="44">
        <v>0.48</v>
      </c>
      <c r="BP24" s="44">
        <f t="shared" si="4"/>
        <v>1536</v>
      </c>
      <c r="BQ24" s="59">
        <f>BM24*(1-BL24)*BN24*100</f>
        <v>3.6399999999999997</v>
      </c>
      <c r="BR24" s="21" t="s">
        <v>3011</v>
      </c>
      <c r="BS24" s="24">
        <v>0.8</v>
      </c>
      <c r="BT24" s="22">
        <v>0.2</v>
      </c>
      <c r="BU24" s="44">
        <f>VLOOKUP(BR24,'[1]To do list'!$A$2:$B$18,2,FALSE)</f>
        <v>13.9</v>
      </c>
      <c r="BV24" s="44">
        <v>0.45200000000000001</v>
      </c>
      <c r="BW24" s="44">
        <f t="shared" si="5"/>
        <v>2892.8</v>
      </c>
      <c r="BX24" s="59">
        <f>BT24*(1-BS24)*BU24*100</f>
        <v>55.599999999999994</v>
      </c>
      <c r="BY24" s="21" t="s">
        <v>709</v>
      </c>
      <c r="BZ24" s="24">
        <v>0.8</v>
      </c>
      <c r="CA24" s="22">
        <v>0.2</v>
      </c>
      <c r="CB24" s="44">
        <f>VLOOKUP(BY24,'[1]To do list'!$A$2:$B$18,2,FALSE)</f>
        <v>32.799999999999997</v>
      </c>
      <c r="CC24" s="44">
        <v>0.42</v>
      </c>
      <c r="CD24" s="44">
        <f t="shared" si="6"/>
        <v>2688.0000000000005</v>
      </c>
      <c r="CE24" s="59">
        <f>CA24*(1-BZ24)*CB24*100</f>
        <v>131.19999999999996</v>
      </c>
      <c r="CF24" s="21"/>
      <c r="CG24" s="21"/>
      <c r="CH24" s="21"/>
      <c r="CI24" s="21"/>
      <c r="CJ24" s="21"/>
      <c r="CK24" s="21"/>
      <c r="CL24" s="51"/>
      <c r="CM24" s="63">
        <f>SUM(BJ24,BQ24,BX24,CE24,CL24)/SUM(BF24,BM24,BT24,CA24,CH24)</f>
        <v>595.73333333333312</v>
      </c>
      <c r="CN24" s="70">
        <f t="shared" si="7"/>
        <v>34437.333333333328</v>
      </c>
    </row>
    <row r="25" spans="1:92" s="23" customFormat="1" x14ac:dyDescent="0.3">
      <c r="A25" s="21">
        <v>165</v>
      </c>
      <c r="B25" s="21" t="s">
        <v>1078</v>
      </c>
      <c r="C25" s="21" t="s">
        <v>1079</v>
      </c>
      <c r="D25" s="21" t="s">
        <v>469</v>
      </c>
      <c r="E25" s="21" t="b">
        <v>1</v>
      </c>
      <c r="F25" s="21"/>
      <c r="G25" s="21"/>
      <c r="H25" s="21" t="s">
        <v>611</v>
      </c>
      <c r="I25" s="21" t="s">
        <v>10</v>
      </c>
      <c r="J25" s="21" t="s">
        <v>612</v>
      </c>
      <c r="K25" s="21" t="s">
        <v>176</v>
      </c>
      <c r="L25" s="21" t="s">
        <v>613</v>
      </c>
      <c r="M25" s="21" t="s">
        <v>470</v>
      </c>
      <c r="N25" s="21" t="s">
        <v>614</v>
      </c>
      <c r="O25" s="21" t="s">
        <v>831</v>
      </c>
      <c r="P25" s="21" t="b">
        <v>1</v>
      </c>
      <c r="Q25" s="21">
        <v>80</v>
      </c>
      <c r="R25" s="39" t="b">
        <v>0</v>
      </c>
      <c r="S25" s="21">
        <v>165</v>
      </c>
      <c r="T25" s="6" t="s">
        <v>2611</v>
      </c>
      <c r="U25" s="1" t="str" cm="1">
        <f t="array" ref="U25">IF(AND(SUM(COUNTIF(T25,{"*leaching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leached*"}))&gt;0,ISNUMBER(FIND("%",T25))),"Include","Exclude")</f>
        <v>Exclude</v>
      </c>
      <c r="V25" s="1" t="s">
        <v>2612</v>
      </c>
      <c r="W25" s="1" t="str" cm="1">
        <f t="array" ref="W25">IF(AND(SUM(COUNTIF(V25,{"*leaching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leached*"}))&gt;0,ISNUMBER(FIND("%",V25))),"Include","Exclude")</f>
        <v>Exclude</v>
      </c>
      <c r="X25" s="1" t="s">
        <v>2613</v>
      </c>
      <c r="Y25" s="1" t="str" cm="1">
        <f t="array" ref="Y25">IF(AND(SUM(COUNTIF(X25,{"*leaching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leached*"}))&gt;0,ISNUMBER(FIND("%",X25))),"Include","Exclude")</f>
        <v>Include</v>
      </c>
      <c r="Z25" s="1" t="s">
        <v>2614</v>
      </c>
      <c r="AA25" s="1" t="str" cm="1">
        <f t="array" ref="AA25">IF(AND(SUM(COUNTIF(Z25,{"*leaching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leached*"}))&gt;0,ISNUMBER(FIND("%",Z25))),"Include","Exclude")</f>
        <v>Exclude</v>
      </c>
      <c r="AB25" s="1" t="s">
        <v>2615</v>
      </c>
      <c r="AC25" s="1" t="str" cm="1">
        <f t="array" ref="AC25">IF(AND(SUM(COUNTIF(AB25,{"*leaching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leached*"}))&gt;0,ISNUMBER(FIND("%",AB25))),"Include","Exclude")</f>
        <v>Exclude</v>
      </c>
      <c r="AD25" s="1" t="s">
        <v>2616</v>
      </c>
      <c r="AE25" s="1" t="str" cm="1">
        <f t="array" ref="AE25">IF(AND(SUM(COUNTIF(AD25,{"*leaching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leached*"}))&gt;0,ISNUMBER(FIND("%",AD25))),"Include","Exclude")</f>
        <v>Exclude</v>
      </c>
      <c r="AF25" s="1"/>
      <c r="AG25" s="1" t="str" cm="1">
        <f t="array" ref="AG25">IF(AND(SUM(COUNTIF(AF25,{"*leaching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leached*"}))&gt;0,ISNUMBER(FIND("%",AF25))),"Include","Exclude")</f>
        <v>Exclude</v>
      </c>
      <c r="AH25" s="1"/>
      <c r="AI25" s="1" t="str" cm="1">
        <f t="array" ref="AI25">IF(AND(SUM(COUNTIF(AH25,{"*leaching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leached*"}))&gt;0,ISNUMBER(FIND("%",AH25))),"Include","Exclude")</f>
        <v>Exclude</v>
      </c>
      <c r="AJ25" s="1"/>
      <c r="AK25" s="1" t="str" cm="1">
        <f t="array" ref="AK25">IF(AND(SUM(COUNTIF(AJ25,{"*leaching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leached*"}))&gt;0,ISNUMBER(FIND("%",AJ25))),"Include","Exclude")</f>
        <v>Exclude</v>
      </c>
      <c r="AL25" s="1"/>
      <c r="AM25" s="1" t="str" cm="1">
        <f t="array" ref="AM25">IF(AND(SUM(COUNTIF(AL25,{"*leaching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leached*"}))&gt;0,ISNUMBER(FIND("%",AL25))),"Include","Exclude")</f>
        <v>Exclude</v>
      </c>
      <c r="AN25" s="1"/>
      <c r="AO25" s="1" t="str" cm="1">
        <f t="array" ref="AO25">IF(AND(SUM(COUNTIF(AN25,{"*leaching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leached*"}))&gt;0,ISNUMBER(FIND("%",AN25))),"Include","Exclude")</f>
        <v>Exclude</v>
      </c>
      <c r="AP25" s="1"/>
      <c r="AQ25" s="1" t="str" cm="1">
        <f t="array" ref="AQ25">IF(AND(SUM(COUNTIF(AP25,{"*leaching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leached*"}))&gt;0,ISNUMBER(FIND("%",AP25))),"Include","Exclude")</f>
        <v>Exclude</v>
      </c>
      <c r="AR25" s="1"/>
      <c r="AS25" s="1" t="str" cm="1">
        <f t="array" ref="AS25">IF(AND(SUM(COUNTIF(AR25,{"*leaching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leached*"}))&gt;0,ISNUMBER(FIND("%",AR25))),"Include","Exclude")</f>
        <v>Exclude</v>
      </c>
      <c r="AT25" s="1"/>
      <c r="AU25" s="1" t="str" cm="1">
        <f t="array" ref="AU25">IF(AND(SUM(COUNTIF(AT25,{"*leaching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leached*"}))&gt;0,ISNUMBER(FIND("%",AT25))),"Include","Exclude")</f>
        <v>Exclude</v>
      </c>
      <c r="AV25" s="1"/>
      <c r="AW25" s="1" t="str" cm="1">
        <f t="array" ref="AW25">IF(AND(SUM(COUNTIF(AV25,{"*leaching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leached*"}))&gt;0,ISNUMBER(FIND("%",AV25))),"Include","Exclude")</f>
        <v>Exclude</v>
      </c>
      <c r="AX25" s="1"/>
      <c r="AY25" s="36" t="str" cm="1">
        <f t="array" ref="AY25">IF(AND(SUM(COUNTIF(AX25,{"*leaching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leached*"}))&gt;0,ISNUMBER(FIND("%",AX25))),"Include","Exclude")</f>
        <v>Exclude</v>
      </c>
      <c r="AZ25" s="21">
        <f t="shared" si="0"/>
        <v>1</v>
      </c>
      <c r="BA25" s="21" t="s">
        <v>2613</v>
      </c>
      <c r="BB25" s="21">
        <f t="shared" si="2"/>
        <v>4</v>
      </c>
      <c r="BC25" s="21" t="s">
        <v>3048</v>
      </c>
      <c r="BD25" s="21" t="s">
        <v>3011</v>
      </c>
      <c r="BE25" s="22">
        <v>0.98650000000000004</v>
      </c>
      <c r="BF25" s="22">
        <v>0.2</v>
      </c>
      <c r="BG25" s="44">
        <f>VLOOKUP(BD25,'[1]To do list'!$A$2:$B$18,2,FALSE)</f>
        <v>13.9</v>
      </c>
      <c r="BH25" s="44">
        <v>0.45200000000000001</v>
      </c>
      <c r="BI25" s="44">
        <f t="shared" si="3"/>
        <v>5350.7760000000007</v>
      </c>
      <c r="BJ25" s="59">
        <f>BF25*(1-BE25)*BG25*100</f>
        <v>3.7529999999999881</v>
      </c>
      <c r="BK25" s="21" t="s">
        <v>3012</v>
      </c>
      <c r="BL25" s="22">
        <v>0.98250000000000004</v>
      </c>
      <c r="BM25" s="22">
        <v>0.1</v>
      </c>
      <c r="BN25" s="44">
        <f>VLOOKUP(BK25,'[1]To do list'!$A$2:$B$18,2,FALSE)</f>
        <v>1.82</v>
      </c>
      <c r="BO25" s="44">
        <v>0.48</v>
      </c>
      <c r="BP25" s="44">
        <f t="shared" si="4"/>
        <v>2829.6</v>
      </c>
      <c r="BQ25" s="59">
        <f>BM25*(1-BL25)*BN25*100</f>
        <v>0.31849999999999928</v>
      </c>
      <c r="BR25" s="21" t="s">
        <v>709</v>
      </c>
      <c r="BS25" s="22">
        <v>0.98409999999999997</v>
      </c>
      <c r="BT25" s="22">
        <v>0.2</v>
      </c>
      <c r="BU25" s="44">
        <f>VLOOKUP(BR25,'[1]To do list'!$A$2:$B$18,2,FALSE)</f>
        <v>32.799999999999997</v>
      </c>
      <c r="BV25" s="44">
        <v>0.42</v>
      </c>
      <c r="BW25" s="44">
        <f t="shared" si="5"/>
        <v>4959.8639999999996</v>
      </c>
      <c r="BX25" s="59">
        <f>BT25*(1-BS25)*BU25*100</f>
        <v>10.430400000000017</v>
      </c>
      <c r="BY25" s="21" t="s">
        <v>3013</v>
      </c>
      <c r="BZ25" s="22">
        <v>0.99990000000000001</v>
      </c>
      <c r="CA25" s="22">
        <v>0.1</v>
      </c>
      <c r="CB25" s="44">
        <f>VLOOKUP(BY25,'[1]To do list'!$A$2:$B$18,2,FALSE)</f>
        <v>83.5</v>
      </c>
      <c r="CC25" s="44">
        <v>4.2329999999999997</v>
      </c>
      <c r="CD25" s="44">
        <f t="shared" si="6"/>
        <v>25395.460200000001</v>
      </c>
      <c r="CE25" s="59">
        <f>CA25*(1-BZ25)*CB25*100</f>
        <v>8.3499999999990804E-2</v>
      </c>
      <c r="CF25" s="21"/>
      <c r="CG25" s="21"/>
      <c r="CH25" s="21"/>
      <c r="CI25" s="21"/>
      <c r="CJ25" s="21"/>
      <c r="CK25" s="21"/>
      <c r="CL25" s="51"/>
      <c r="CM25" s="63">
        <f>SUM(BJ25,BQ25,BX25,CE25,CL25)/SUM(BF25,BM25,BT25,CA25,CH25)</f>
        <v>24.30899999999999</v>
      </c>
      <c r="CN25" s="70">
        <f t="shared" si="7"/>
        <v>64226.167000000001</v>
      </c>
    </row>
    <row r="26" spans="1:92" hidden="1" x14ac:dyDescent="0.3">
      <c r="A26" s="40">
        <v>25</v>
      </c>
      <c r="B26" s="40" t="s">
        <v>694</v>
      </c>
      <c r="C26" s="61" t="s">
        <v>695</v>
      </c>
      <c r="D26" s="40" t="s">
        <v>81</v>
      </c>
      <c r="E26" s="40" t="b">
        <v>1</v>
      </c>
      <c r="F26" s="40"/>
      <c r="G26" s="40"/>
      <c r="H26" s="40" t="s">
        <v>611</v>
      </c>
      <c r="I26" s="40" t="s">
        <v>10</v>
      </c>
      <c r="J26" s="40" t="s">
        <v>612</v>
      </c>
      <c r="K26" s="40" t="s">
        <v>82</v>
      </c>
      <c r="L26" s="40" t="s">
        <v>613</v>
      </c>
      <c r="M26" s="40" t="s">
        <v>83</v>
      </c>
      <c r="N26" s="40" t="s">
        <v>614</v>
      </c>
      <c r="O26" s="40" t="s">
        <v>696</v>
      </c>
      <c r="P26" s="40" t="b">
        <v>1</v>
      </c>
      <c r="Q26" s="40">
        <v>25</v>
      </c>
      <c r="R26" s="1" t="b">
        <v>1</v>
      </c>
      <c r="S26" s="40">
        <v>25</v>
      </c>
      <c r="T26" s="1" t="s">
        <v>1423</v>
      </c>
      <c r="U26" s="1" t="str" cm="1">
        <f t="array" ref="U26">IF(AND(SUM(COUNTIF(T26,{"*leaching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leached*"}))&gt;0,ISNUMBER(FIND("%",T26))),"Include","Exclude")</f>
        <v>Exclude</v>
      </c>
      <c r="V26" s="1" t="s">
        <v>1424</v>
      </c>
      <c r="W26" s="1" t="str" cm="1">
        <f t="array" ref="W26">IF(AND(SUM(COUNTIF(V26,{"*leaching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leached*"}))&gt;0,ISNUMBER(FIND("%",V26))),"Include","Exclude")</f>
        <v>Exclude</v>
      </c>
      <c r="X26" s="1" t="s">
        <v>1425</v>
      </c>
      <c r="Y26" s="1" t="str" cm="1">
        <f t="array" ref="Y26">IF(AND(SUM(COUNTIF(X26,{"*leaching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leached*"}))&gt;0,ISNUMBER(FIND("%",X26))),"Include","Exclude")</f>
        <v>Exclude</v>
      </c>
      <c r="Z26" s="1" t="s">
        <v>1426</v>
      </c>
      <c r="AA26" s="1" t="str" cm="1">
        <f t="array" ref="AA26">IF(AND(SUM(COUNTIF(Z26,{"*leaching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leached*"}))&gt;0,ISNUMBER(FIND("%",Z26))),"Include","Exclude")</f>
        <v>Include</v>
      </c>
      <c r="AB26" s="1" t="s">
        <v>1427</v>
      </c>
      <c r="AC26" s="1" t="str" cm="1">
        <f t="array" ref="AC26">IF(AND(SUM(COUNTIF(AB26,{"*leaching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leached*"}))&gt;0,ISNUMBER(FIND("%",AB26))),"Include","Exclude")</f>
        <v>Exclude</v>
      </c>
      <c r="AD26" s="1" t="s">
        <v>1428</v>
      </c>
      <c r="AE26" s="1" t="str" cm="1">
        <f t="array" ref="AE26">IF(AND(SUM(COUNTIF(AD26,{"*leaching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leached*"}))&gt;0,ISNUMBER(FIND("%",AD26))),"Include","Exclude")</f>
        <v>Exclude</v>
      </c>
      <c r="AF26" s="1" t="s">
        <v>1429</v>
      </c>
      <c r="AG26" s="1" t="str" cm="1">
        <f t="array" ref="AG26">IF(AND(SUM(COUNTIF(AF26,{"*leaching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leached*"}))&gt;0,ISNUMBER(FIND("%",AF26))),"Include","Exclude")</f>
        <v>Exclude</v>
      </c>
      <c r="AH26" s="1"/>
      <c r="AI26" s="1" t="str" cm="1">
        <f t="array" ref="AI26">IF(AND(SUM(COUNTIF(AH26,{"*leaching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leached*"}))&gt;0,ISNUMBER(FIND("%",AH26))),"Include","Exclude")</f>
        <v>Exclude</v>
      </c>
      <c r="AJ26" s="1"/>
      <c r="AK26" s="1" t="str" cm="1">
        <f t="array" ref="AK26">IF(AND(SUM(COUNTIF(AJ26,{"*leaching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leached*"}))&gt;0,ISNUMBER(FIND("%",AJ26))),"Include","Exclude")</f>
        <v>Exclude</v>
      </c>
      <c r="AL26" s="1"/>
      <c r="AM26" s="1" t="str" cm="1">
        <f t="array" ref="AM26">IF(AND(SUM(COUNTIF(AL26,{"*leaching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leached*"}))&gt;0,ISNUMBER(FIND("%",AL26))),"Include","Exclude")</f>
        <v>Exclude</v>
      </c>
      <c r="AN26" s="1"/>
      <c r="AO26" s="1" t="str" cm="1">
        <f t="array" ref="AO26">IF(AND(SUM(COUNTIF(AN26,{"*leaching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leached*"}))&gt;0,ISNUMBER(FIND("%",AN26))),"Include","Exclude")</f>
        <v>Exclude</v>
      </c>
      <c r="AP26" s="1"/>
      <c r="AQ26" s="1" t="str" cm="1">
        <f t="array" ref="AQ26">IF(AND(SUM(COUNTIF(AP26,{"*leaching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leached*"}))&gt;0,ISNUMBER(FIND("%",AP26))),"Include","Exclude")</f>
        <v>Exclude</v>
      </c>
      <c r="AR26" s="1"/>
      <c r="AS26" s="1" t="str" cm="1">
        <f t="array" ref="AS26">IF(AND(SUM(COUNTIF(AR26,{"*leaching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leached*"}))&gt;0,ISNUMBER(FIND("%",AR26))),"Include","Exclude")</f>
        <v>Exclude</v>
      </c>
      <c r="AT26" s="1"/>
      <c r="AU26" s="1" t="str" cm="1">
        <f t="array" ref="AU26">IF(AND(SUM(COUNTIF(AT26,{"*leaching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leached*"}))&gt;0,ISNUMBER(FIND("%",AT26))),"Include","Exclude")</f>
        <v>Exclude</v>
      </c>
      <c r="AV26" s="1"/>
      <c r="AW26" s="1" t="str" cm="1">
        <f t="array" ref="AW26">IF(AND(SUM(COUNTIF(AV26,{"*leaching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leached*"}))&gt;0,ISNUMBER(FIND("%",AV26))),"Include","Exclude")</f>
        <v>Exclude</v>
      </c>
      <c r="AX26" s="1"/>
      <c r="AY26" s="1" t="str" cm="1">
        <f t="array" ref="AY26">IF(AND(SUM(COUNTIF(AX26,{"*leaching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leached*"}))&gt;0,ISNUMBER(FIND("%",AX26))),"Include","Exclude")</f>
        <v>Exclude</v>
      </c>
      <c r="AZ26" s="40">
        <f t="shared" si="0"/>
        <v>1</v>
      </c>
      <c r="BA26" s="40" t="s">
        <v>1426</v>
      </c>
      <c r="BB26" s="40">
        <f t="shared" si="2"/>
        <v>3</v>
      </c>
      <c r="BC26" s="40" t="s">
        <v>2995</v>
      </c>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c r="CH26"/>
      <c r="CI26"/>
      <c r="CL26"/>
      <c r="CM26"/>
      <c r="CN26"/>
    </row>
    <row r="27" spans="1:92" s="23" customFormat="1" x14ac:dyDescent="0.3">
      <c r="A27" s="21">
        <v>24</v>
      </c>
      <c r="B27" s="21" t="s">
        <v>691</v>
      </c>
      <c r="C27" s="21" t="s">
        <v>692</v>
      </c>
      <c r="D27" s="21" t="s">
        <v>78</v>
      </c>
      <c r="E27" s="21" t="b">
        <v>1</v>
      </c>
      <c r="F27" s="21"/>
      <c r="G27" s="21"/>
      <c r="H27" s="21" t="s">
        <v>611</v>
      </c>
      <c r="I27" s="21" t="s">
        <v>10</v>
      </c>
      <c r="J27" s="21" t="s">
        <v>612</v>
      </c>
      <c r="K27" s="21" t="s">
        <v>79</v>
      </c>
      <c r="L27" s="21" t="s">
        <v>613</v>
      </c>
      <c r="M27" s="21" t="s">
        <v>80</v>
      </c>
      <c r="N27" s="21" t="s">
        <v>614</v>
      </c>
      <c r="O27" s="21" t="s">
        <v>693</v>
      </c>
      <c r="P27" s="21" t="b">
        <v>1</v>
      </c>
      <c r="Q27" s="21">
        <v>70</v>
      </c>
      <c r="R27" s="39" t="b">
        <v>0</v>
      </c>
      <c r="S27" s="21">
        <v>24</v>
      </c>
      <c r="T27" s="6" t="s">
        <v>1417</v>
      </c>
      <c r="U27" s="1" t="str" cm="1">
        <f t="array" ref="U27">IF(AND(SUM(COUNTIF(T27,{"*leaching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leached*"}))&gt;0,ISNUMBER(FIND("%",T27))),"Include","Exclude")</f>
        <v>Exclude</v>
      </c>
      <c r="V27" s="1" t="s">
        <v>1418</v>
      </c>
      <c r="W27" s="1" t="str" cm="1">
        <f t="array" ref="W27">IF(AND(SUM(COUNTIF(V27,{"*leaching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leached*"}))&gt;0,ISNUMBER(FIND("%",V27))),"Include","Exclude")</f>
        <v>Exclude</v>
      </c>
      <c r="X27" s="1" t="s">
        <v>1419</v>
      </c>
      <c r="Y27" s="1" t="str" cm="1">
        <f t="array" ref="Y27">IF(AND(SUM(COUNTIF(X27,{"*leaching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leached*"}))&gt;0,ISNUMBER(FIND("%",X27))),"Include","Exclude")</f>
        <v>Include</v>
      </c>
      <c r="Z27" s="1" t="s">
        <v>1420</v>
      </c>
      <c r="AA27" s="1" t="str" cm="1">
        <f t="array" ref="AA27">IF(AND(SUM(COUNTIF(Z27,{"*leaching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leached*"}))&gt;0,ISNUMBER(FIND("%",Z27))),"Include","Exclude")</f>
        <v>Exclude</v>
      </c>
      <c r="AB27" s="1" t="s">
        <v>1421</v>
      </c>
      <c r="AC27" s="1" t="str" cm="1">
        <f t="array" ref="AC27">IF(AND(SUM(COUNTIF(AB27,{"*leaching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leached*"}))&gt;0,ISNUMBER(FIND("%",AB27))),"Include","Exclude")</f>
        <v>Exclude</v>
      </c>
      <c r="AD27" s="1" t="s">
        <v>1422</v>
      </c>
      <c r="AE27" s="1" t="str" cm="1">
        <f t="array" ref="AE27">IF(AND(SUM(COUNTIF(AD27,{"*leaching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leached*"}))&gt;0,ISNUMBER(FIND("%",AD27))),"Include","Exclude")</f>
        <v>Exclude</v>
      </c>
      <c r="AF27" s="1"/>
      <c r="AG27" s="1" t="str" cm="1">
        <f t="array" ref="AG27">IF(AND(SUM(COUNTIF(AF27,{"*leaching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leached*"}))&gt;0,ISNUMBER(FIND("%",AF27))),"Include","Exclude")</f>
        <v>Exclude</v>
      </c>
      <c r="AH27" s="1"/>
      <c r="AI27" s="1" t="str" cm="1">
        <f t="array" ref="AI27">IF(AND(SUM(COUNTIF(AH27,{"*leaching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leached*"}))&gt;0,ISNUMBER(FIND("%",AH27))),"Include","Exclude")</f>
        <v>Exclude</v>
      </c>
      <c r="AJ27" s="1"/>
      <c r="AK27" s="1" t="str" cm="1">
        <f t="array" ref="AK27">IF(AND(SUM(COUNTIF(AJ27,{"*leaching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leached*"}))&gt;0,ISNUMBER(FIND("%",AJ27))),"Include","Exclude")</f>
        <v>Exclude</v>
      </c>
      <c r="AL27" s="1"/>
      <c r="AM27" s="1" t="str" cm="1">
        <f t="array" ref="AM27">IF(AND(SUM(COUNTIF(AL27,{"*leaching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leached*"}))&gt;0,ISNUMBER(FIND("%",AL27))),"Include","Exclude")</f>
        <v>Exclude</v>
      </c>
      <c r="AN27" s="1"/>
      <c r="AO27" s="1" t="str" cm="1">
        <f t="array" ref="AO27">IF(AND(SUM(COUNTIF(AN27,{"*leaching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leached*"}))&gt;0,ISNUMBER(FIND("%",AN27))),"Include","Exclude")</f>
        <v>Exclude</v>
      </c>
      <c r="AP27" s="1"/>
      <c r="AQ27" s="1" t="str" cm="1">
        <f t="array" ref="AQ27">IF(AND(SUM(COUNTIF(AP27,{"*leaching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leached*"}))&gt;0,ISNUMBER(FIND("%",AP27))),"Include","Exclude")</f>
        <v>Exclude</v>
      </c>
      <c r="AR27" s="1"/>
      <c r="AS27" s="1" t="str" cm="1">
        <f t="array" ref="AS27">IF(AND(SUM(COUNTIF(AR27,{"*leaching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leached*"}))&gt;0,ISNUMBER(FIND("%",AR27))),"Include","Exclude")</f>
        <v>Exclude</v>
      </c>
      <c r="AT27" s="1"/>
      <c r="AU27" s="1" t="str" cm="1">
        <f t="array" ref="AU27">IF(AND(SUM(COUNTIF(AT27,{"*leaching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leached*"}))&gt;0,ISNUMBER(FIND("%",AT27))),"Include","Exclude")</f>
        <v>Exclude</v>
      </c>
      <c r="AV27" s="1"/>
      <c r="AW27" s="1" t="str" cm="1">
        <f t="array" ref="AW27">IF(AND(SUM(COUNTIF(AV27,{"*leaching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leached*"}))&gt;0,ISNUMBER(FIND("%",AV27))),"Include","Exclude")</f>
        <v>Exclude</v>
      </c>
      <c r="AX27" s="1"/>
      <c r="AY27" s="36" t="str" cm="1">
        <f t="array" ref="AY27">IF(AND(SUM(COUNTIF(AX27,{"*leaching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leached*"}))&gt;0,ISNUMBER(FIND("%",AX27))),"Include","Exclude")</f>
        <v>Exclude</v>
      </c>
      <c r="AZ27" s="21">
        <f t="shared" si="0"/>
        <v>1</v>
      </c>
      <c r="BA27" s="21" t="s">
        <v>1419</v>
      </c>
      <c r="BB27" s="21">
        <f t="shared" si="2"/>
        <v>2</v>
      </c>
      <c r="BC27" s="21" t="s">
        <v>3048</v>
      </c>
      <c r="BD27" s="21" t="s">
        <v>3011</v>
      </c>
      <c r="BE27" s="22">
        <v>0.93</v>
      </c>
      <c r="BF27" s="22">
        <v>0.2</v>
      </c>
      <c r="BG27" s="44">
        <f>VLOOKUP(BD27,'[1]To do list'!$A$2:$B$18,2,FALSE)</f>
        <v>13.9</v>
      </c>
      <c r="BH27" s="44">
        <v>0.45200000000000001</v>
      </c>
      <c r="BI27" s="44">
        <f>BE27*BF27*BH27*(Q27-20)*1000</f>
        <v>4203.6000000000004</v>
      </c>
      <c r="BJ27" s="59">
        <f>BF27*(1-BE27)*BG27*100</f>
        <v>19.459999999999987</v>
      </c>
      <c r="BK27" s="21" t="s">
        <v>709</v>
      </c>
      <c r="BL27" s="22">
        <v>0.91500000000000004</v>
      </c>
      <c r="BM27" s="22">
        <v>0.2</v>
      </c>
      <c r="BN27" s="44">
        <f>VLOOKUP(BK27,'[1]To do list'!$A$2:$B$18,2,FALSE)</f>
        <v>32.799999999999997</v>
      </c>
      <c r="BO27" s="44">
        <v>0.42</v>
      </c>
      <c r="BP27" s="44">
        <f>BL27*BM27*BO27*(Q27-20)*1000</f>
        <v>3843.0000000000005</v>
      </c>
      <c r="BQ27" s="59">
        <f>BM27*(1-BL27)*BN27*100</f>
        <v>55.759999999999977</v>
      </c>
      <c r="BR27" s="21" t="s">
        <v>3012</v>
      </c>
      <c r="BS27" s="22">
        <v>0.95499999999999996</v>
      </c>
      <c r="BT27" s="22">
        <v>0.1</v>
      </c>
      <c r="BU27" s="44">
        <f>VLOOKUP(BR27,'[1]To do list'!$A$2:$B$18,2,FALSE)</f>
        <v>1.82</v>
      </c>
      <c r="BV27" s="44">
        <v>0.48</v>
      </c>
      <c r="BW27" s="44">
        <f>BS27*BT27*BV27*(Q27-20)*1000</f>
        <v>2292</v>
      </c>
      <c r="BX27" s="59">
        <f>BT27*(1-BS27)*BU27*100</f>
        <v>0.81900000000000084</v>
      </c>
      <c r="BY27" s="21" t="s">
        <v>3013</v>
      </c>
      <c r="BZ27" s="22">
        <v>0.96599999999999997</v>
      </c>
      <c r="CA27" s="22">
        <v>0.1</v>
      </c>
      <c r="CB27" s="44">
        <f>VLOOKUP(BY27,'[1]To do list'!$A$2:$B$18,2,FALSE)</f>
        <v>83.5</v>
      </c>
      <c r="CC27" s="44">
        <v>4.2329999999999997</v>
      </c>
      <c r="CD27" s="44">
        <f>BZ27*CA27*CC27*(Q27-20)*1000</f>
        <v>20445.39</v>
      </c>
      <c r="CE27" s="59">
        <f>CA27*(1-BZ27)*CB27*100</f>
        <v>28.390000000000025</v>
      </c>
      <c r="CF27" s="21"/>
      <c r="CG27" s="21"/>
      <c r="CH27" s="21"/>
      <c r="CI27" s="21"/>
      <c r="CJ27" s="21"/>
      <c r="CK27" s="21"/>
      <c r="CL27" s="51"/>
      <c r="CM27" s="63">
        <f>SUM(BJ27,BQ27,BX27,CE27,CL27)/SUM(BF27,BM27,BT27,CA27,CH27)</f>
        <v>174.04833333333335</v>
      </c>
      <c r="CN27" s="70">
        <f>(BI27+BP27+BW27+CD27+CK27)/(BF27+BM27+BT27+CA27+CH27)</f>
        <v>51306.65</v>
      </c>
    </row>
    <row r="28" spans="1:92" hidden="1" x14ac:dyDescent="0.3">
      <c r="A28" s="40">
        <v>27</v>
      </c>
      <c r="B28" s="40" t="s">
        <v>700</v>
      </c>
      <c r="C28" s="61" t="s">
        <v>701</v>
      </c>
      <c r="D28" s="40" t="s">
        <v>87</v>
      </c>
      <c r="E28" s="40" t="b">
        <v>1</v>
      </c>
      <c r="F28" s="40" t="s">
        <v>702</v>
      </c>
      <c r="G28" s="40">
        <v>99.95</v>
      </c>
      <c r="H28" s="40" t="s">
        <v>611</v>
      </c>
      <c r="I28" s="40" t="s">
        <v>30</v>
      </c>
      <c r="J28" s="40" t="s">
        <v>612</v>
      </c>
      <c r="K28" s="40" t="s">
        <v>88</v>
      </c>
      <c r="L28" s="40" t="s">
        <v>613</v>
      </c>
      <c r="M28" s="40" t="s">
        <v>89</v>
      </c>
      <c r="N28" s="40" t="s">
        <v>614</v>
      </c>
      <c r="O28" s="40" t="s">
        <v>703</v>
      </c>
      <c r="P28" s="40" t="b">
        <v>1</v>
      </c>
      <c r="Q28" s="40">
        <v>600</v>
      </c>
      <c r="R28" s="1" t="b">
        <v>0</v>
      </c>
      <c r="S28" s="40">
        <v>27</v>
      </c>
      <c r="T28" s="1" t="s">
        <v>1441</v>
      </c>
      <c r="U28" s="1" t="str" cm="1">
        <f t="array" ref="U28">IF(AND(SUM(COUNTIF(T28,{"*leaching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leached*"}))&gt;0,ISNUMBER(FIND("%",T28))),"Include","Exclude")</f>
        <v>Exclude</v>
      </c>
      <c r="V28" s="1" t="s">
        <v>1442</v>
      </c>
      <c r="W28" s="1" t="str" cm="1">
        <f t="array" ref="W28">IF(AND(SUM(COUNTIF(V28,{"*leaching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leached*"}))&gt;0,ISNUMBER(FIND("%",V28))),"Include","Exclude")</f>
        <v>Exclude</v>
      </c>
      <c r="X28" s="1" t="s">
        <v>1443</v>
      </c>
      <c r="Y28" s="1" t="str" cm="1">
        <f t="array" ref="Y28">IF(AND(SUM(COUNTIF(X28,{"*leaching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leached*"}))&gt;0,ISNUMBER(FIND("%",X28))),"Include","Exclude")</f>
        <v>Exclude</v>
      </c>
      <c r="Z28" s="1" t="s">
        <v>1444</v>
      </c>
      <c r="AA28" s="1" t="str" cm="1">
        <f t="array" ref="AA28">IF(AND(SUM(COUNTIF(Z28,{"*leaching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leached*"}))&gt;0,ISNUMBER(FIND("%",Z28))),"Include","Exclude")</f>
        <v>Exclude</v>
      </c>
      <c r="AB28" s="1" t="s">
        <v>1445</v>
      </c>
      <c r="AC28" s="1" t="str" cm="1">
        <f t="array" ref="AC28">IF(AND(SUM(COUNTIF(AB28,{"*leaching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leached*"}))&gt;0,ISNUMBER(FIND("%",AB28))),"Include","Exclude")</f>
        <v>Exclude</v>
      </c>
      <c r="AD28" s="1" t="s">
        <v>1446</v>
      </c>
      <c r="AE28" s="1" t="str" cm="1">
        <f t="array" ref="AE28">IF(AND(SUM(COUNTIF(AD28,{"*leaching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leached*"}))&gt;0,ISNUMBER(FIND("%",AD28))),"Include","Exclude")</f>
        <v>Exclude</v>
      </c>
      <c r="AF28" s="1" t="s">
        <v>1447</v>
      </c>
      <c r="AG28" s="1" t="str" cm="1">
        <f t="array" ref="AG28">IF(AND(SUM(COUNTIF(AF28,{"*leaching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leached*"}))&gt;0,ISNUMBER(FIND("%",AF28))),"Include","Exclude")</f>
        <v>Exclude</v>
      </c>
      <c r="AH28" s="1" t="s">
        <v>1448</v>
      </c>
      <c r="AI28" s="1" t="str" cm="1">
        <f t="array" ref="AI28">IF(AND(SUM(COUNTIF(AH28,{"*leaching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leached*"}))&gt;0,ISNUMBER(FIND("%",AH28))),"Include","Exclude")</f>
        <v>Exclude</v>
      </c>
      <c r="AJ28" s="1" t="s">
        <v>1449</v>
      </c>
      <c r="AK28" s="1" t="str" cm="1">
        <f t="array" ref="AK28">IF(AND(SUM(COUNTIF(AJ28,{"*leaching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leached*"}))&gt;0,ISNUMBER(FIND("%",AJ28))),"Include","Exclude")</f>
        <v>Exclude</v>
      </c>
      <c r="AL28" s="1" t="s">
        <v>1450</v>
      </c>
      <c r="AM28" s="1" t="str" cm="1">
        <f t="array" ref="AM28">IF(AND(SUM(COUNTIF(AL28,{"*leaching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leached*"}))&gt;0,ISNUMBER(FIND("%",AL28))),"Include","Exclude")</f>
        <v>Exclude</v>
      </c>
      <c r="AN28" s="1" t="s">
        <v>1451</v>
      </c>
      <c r="AO28" s="1" t="str" cm="1">
        <f t="array" ref="AO28">IF(AND(SUM(COUNTIF(AN28,{"*leaching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leached*"}))&gt;0,ISNUMBER(FIND("%",AN28))),"Include","Exclude")</f>
        <v>Exclude</v>
      </c>
      <c r="AP28" s="1" t="s">
        <v>1452</v>
      </c>
      <c r="AQ28" s="1" t="str" cm="1">
        <f t="array" ref="AQ28">IF(AND(SUM(COUNTIF(AP28,{"*leaching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leached*"}))&gt;0,ISNUMBER(FIND("%",AP28))),"Include","Exclude")</f>
        <v>Exclude</v>
      </c>
      <c r="AR28" s="1" t="s">
        <v>1453</v>
      </c>
      <c r="AS28" s="1" t="str" cm="1">
        <f t="array" ref="AS28">IF(AND(SUM(COUNTIF(AR28,{"*leaching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leached*"}))&gt;0,ISNUMBER(FIND("%",AR28))),"Include","Exclude")</f>
        <v>Exclude</v>
      </c>
      <c r="AT28" s="1" t="s">
        <v>1454</v>
      </c>
      <c r="AU28" s="1" t="str" cm="1">
        <f t="array" ref="AU28">IF(AND(SUM(COUNTIF(AT28,{"*leaching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leached*"}))&gt;0,ISNUMBER(FIND("%",AT28))),"Include","Exclude")</f>
        <v>Exclude</v>
      </c>
      <c r="AV28" s="1" t="s">
        <v>1455</v>
      </c>
      <c r="AW28" s="1" t="str" cm="1">
        <f t="array" ref="AW28">IF(AND(SUM(COUNTIF(AV28,{"*leaching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leached*"}))&gt;0,ISNUMBER(FIND("%",AV28))),"Include","Exclude")</f>
        <v>Exclude</v>
      </c>
      <c r="AX28" s="1"/>
      <c r="AY28" s="1" t="str" cm="1">
        <f t="array" ref="AY28">IF(AND(SUM(COUNTIF(AX28,{"*leaching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leached*"}))&gt;0,ISNUMBER(FIND("%",AX28))),"Include","Exclude")</f>
        <v>Exclude</v>
      </c>
      <c r="AZ28" s="40">
        <f t="shared" si="0"/>
        <v>0</v>
      </c>
      <c r="BA28" s="40" t="s">
        <v>677</v>
      </c>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c r="CH28"/>
      <c r="CI28"/>
      <c r="CL28"/>
      <c r="CM28"/>
      <c r="CN28"/>
    </row>
    <row r="29" spans="1:92" s="23" customFormat="1" x14ac:dyDescent="0.3">
      <c r="A29" s="21">
        <v>28</v>
      </c>
      <c r="B29" s="21" t="s">
        <v>704</v>
      </c>
      <c r="C29" s="21" t="s">
        <v>705</v>
      </c>
      <c r="D29" s="21" t="s">
        <v>90</v>
      </c>
      <c r="E29" s="21" t="b">
        <v>1</v>
      </c>
      <c r="F29" s="21"/>
      <c r="G29" s="21"/>
      <c r="H29" s="21" t="s">
        <v>611</v>
      </c>
      <c r="I29" s="21" t="s">
        <v>10</v>
      </c>
      <c r="J29" s="21" t="s">
        <v>612</v>
      </c>
      <c r="K29" s="21" t="s">
        <v>91</v>
      </c>
      <c r="L29" s="21" t="s">
        <v>613</v>
      </c>
      <c r="M29" s="21" t="s">
        <v>92</v>
      </c>
      <c r="N29" s="21" t="s">
        <v>614</v>
      </c>
      <c r="O29" s="21" t="s">
        <v>706</v>
      </c>
      <c r="P29" s="21" t="b">
        <v>1</v>
      </c>
      <c r="Q29" s="21">
        <v>40</v>
      </c>
      <c r="R29" s="39" t="b">
        <v>1</v>
      </c>
      <c r="S29" s="21">
        <v>28</v>
      </c>
      <c r="T29" s="6" t="s">
        <v>1456</v>
      </c>
      <c r="U29" s="1" t="str" cm="1">
        <f t="array" ref="U29">IF(AND(SUM(COUNTIF(T29,{"*leaching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leached*"}))&gt;0,ISNUMBER(FIND("%",T29))),"Include","Exclude")</f>
        <v>Exclude</v>
      </c>
      <c r="V29" s="1" t="s">
        <v>1457</v>
      </c>
      <c r="W29" s="1" t="str" cm="1">
        <f t="array" ref="W29">IF(AND(SUM(COUNTIF(V29,{"*leaching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leached*"}))&gt;0,ISNUMBER(FIND("%",V29))),"Include","Exclude")</f>
        <v>Exclude</v>
      </c>
      <c r="X29" s="1" t="s">
        <v>1458</v>
      </c>
      <c r="Y29" s="1" t="str" cm="1">
        <f t="array" ref="Y29">IF(AND(SUM(COUNTIF(X29,{"*leaching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leached*"}))&gt;0,ISNUMBER(FIND("%",X29))),"Include","Exclude")</f>
        <v>Include</v>
      </c>
      <c r="Z29" s="1" t="s">
        <v>1459</v>
      </c>
      <c r="AA29" s="1" t="str" cm="1">
        <f t="array" ref="AA29">IF(AND(SUM(COUNTIF(Z29,{"*leaching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leached*"}))&gt;0,ISNUMBER(FIND("%",Z29))),"Include","Exclude")</f>
        <v>Exclude</v>
      </c>
      <c r="AB29" s="1" t="s">
        <v>1460</v>
      </c>
      <c r="AC29" s="1" t="str" cm="1">
        <f t="array" ref="AC29">IF(AND(SUM(COUNTIF(AB29,{"*leaching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leached*"}))&gt;0,ISNUMBER(FIND("%",AB29))),"Include","Exclude")</f>
        <v>Exclude</v>
      </c>
      <c r="AD29" s="1"/>
      <c r="AE29" s="1" t="str" cm="1">
        <f t="array" ref="AE29">IF(AND(SUM(COUNTIF(AD29,{"*leaching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leached*"}))&gt;0,ISNUMBER(FIND("%",AD29))),"Include","Exclude")</f>
        <v>Exclude</v>
      </c>
      <c r="AF29" s="1"/>
      <c r="AG29" s="1" t="str" cm="1">
        <f t="array" ref="AG29">IF(AND(SUM(COUNTIF(AF29,{"*leaching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leached*"}))&gt;0,ISNUMBER(FIND("%",AF29))),"Include","Exclude")</f>
        <v>Exclude</v>
      </c>
      <c r="AH29" s="1"/>
      <c r="AI29" s="1" t="str" cm="1">
        <f t="array" ref="AI29">IF(AND(SUM(COUNTIF(AH29,{"*leaching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leached*"}))&gt;0,ISNUMBER(FIND("%",AH29))),"Include","Exclude")</f>
        <v>Exclude</v>
      </c>
      <c r="AJ29" s="1"/>
      <c r="AK29" s="1" t="str" cm="1">
        <f t="array" ref="AK29">IF(AND(SUM(COUNTIF(AJ29,{"*leaching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leached*"}))&gt;0,ISNUMBER(FIND("%",AJ29))),"Include","Exclude")</f>
        <v>Exclude</v>
      </c>
      <c r="AL29" s="1"/>
      <c r="AM29" s="1" t="str" cm="1">
        <f t="array" ref="AM29">IF(AND(SUM(COUNTIF(AL29,{"*leaching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leached*"}))&gt;0,ISNUMBER(FIND("%",AL29))),"Include","Exclude")</f>
        <v>Exclude</v>
      </c>
      <c r="AN29" s="1"/>
      <c r="AO29" s="1" t="str" cm="1">
        <f t="array" ref="AO29">IF(AND(SUM(COUNTIF(AN29,{"*leaching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leached*"}))&gt;0,ISNUMBER(FIND("%",AN29))),"Include","Exclude")</f>
        <v>Exclude</v>
      </c>
      <c r="AP29" s="1"/>
      <c r="AQ29" s="1" t="str" cm="1">
        <f t="array" ref="AQ29">IF(AND(SUM(COUNTIF(AP29,{"*leaching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leached*"}))&gt;0,ISNUMBER(FIND("%",AP29))),"Include","Exclude")</f>
        <v>Exclude</v>
      </c>
      <c r="AR29" s="1"/>
      <c r="AS29" s="1" t="str" cm="1">
        <f t="array" ref="AS29">IF(AND(SUM(COUNTIF(AR29,{"*leaching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leached*"}))&gt;0,ISNUMBER(FIND("%",AR29))),"Include","Exclude")</f>
        <v>Exclude</v>
      </c>
      <c r="AT29" s="1"/>
      <c r="AU29" s="1" t="str" cm="1">
        <f t="array" ref="AU29">IF(AND(SUM(COUNTIF(AT29,{"*leaching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leached*"}))&gt;0,ISNUMBER(FIND("%",AT29))),"Include","Exclude")</f>
        <v>Exclude</v>
      </c>
      <c r="AV29" s="1"/>
      <c r="AW29" s="1" t="str" cm="1">
        <f t="array" ref="AW29">IF(AND(SUM(COUNTIF(AV29,{"*leaching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leached*"}))&gt;0,ISNUMBER(FIND("%",AV29))),"Include","Exclude")</f>
        <v>Exclude</v>
      </c>
      <c r="AX29" s="1"/>
      <c r="AY29" s="36" t="str" cm="1">
        <f t="array" ref="AY29">IF(AND(SUM(COUNTIF(AX29,{"*leaching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leached*"}))&gt;0,ISNUMBER(FIND("%",AX29))),"Include","Exclude")</f>
        <v>Exclude</v>
      </c>
      <c r="AZ29" s="21">
        <f t="shared" si="0"/>
        <v>1</v>
      </c>
      <c r="BA29" s="21" t="s">
        <v>1458</v>
      </c>
      <c r="BB29" s="21">
        <f>LEN(BA29) - LEN(SUBSTITUTE(BA29, "%", ""))</f>
        <v>4</v>
      </c>
      <c r="BC29" s="21" t="s">
        <v>3048</v>
      </c>
      <c r="BD29" s="21" t="s">
        <v>3011</v>
      </c>
      <c r="BE29" s="22">
        <v>0.90139999999999998</v>
      </c>
      <c r="BF29" s="22">
        <v>0.2</v>
      </c>
      <c r="BG29" s="44">
        <f>VLOOKUP(BD29,'[1]To do list'!$A$2:$B$18,2,FALSE)</f>
        <v>13.9</v>
      </c>
      <c r="BH29" s="44">
        <v>0.45200000000000001</v>
      </c>
      <c r="BI29" s="44">
        <f>BE29*BF29*BH29*(Q29-20)*1000</f>
        <v>1629.7311999999999</v>
      </c>
      <c r="BJ29" s="59">
        <f>BF29*(1-BE29)*BG29*100</f>
        <v>27.410800000000009</v>
      </c>
      <c r="BK29" s="21" t="s">
        <v>709</v>
      </c>
      <c r="BL29" s="22">
        <v>0.90580000000000005</v>
      </c>
      <c r="BM29" s="22">
        <v>0.2</v>
      </c>
      <c r="BN29" s="44">
        <f>VLOOKUP(BK29,'[1]To do list'!$A$2:$B$18,2,FALSE)</f>
        <v>32.799999999999997</v>
      </c>
      <c r="BO29" s="44">
        <v>0.42</v>
      </c>
      <c r="BP29" s="44">
        <f>BL29*BM29*BO29*(Q29-20)*1000</f>
        <v>1521.7440000000001</v>
      </c>
      <c r="BQ29" s="59">
        <f>BM29*(1-BL29)*BN29*100</f>
        <v>61.795199999999973</v>
      </c>
      <c r="BR29" s="21" t="s">
        <v>3012</v>
      </c>
      <c r="BS29" s="22">
        <v>0.98660000000000003</v>
      </c>
      <c r="BT29" s="22">
        <v>0.1</v>
      </c>
      <c r="BU29" s="44">
        <f>VLOOKUP(BR29,'[1]To do list'!$A$2:$B$18,2,FALSE)</f>
        <v>1.82</v>
      </c>
      <c r="BV29" s="44">
        <v>0.48</v>
      </c>
      <c r="BW29" s="44">
        <f>BS29*BT29*BV29*(Q29-20)*1000</f>
        <v>947.13600000000008</v>
      </c>
      <c r="BX29" s="59">
        <f>BT29*(1-BS29)*BU29*100</f>
        <v>0.24387999999999943</v>
      </c>
      <c r="BY29" s="21" t="s">
        <v>3013</v>
      </c>
      <c r="BZ29" s="22">
        <v>0.98529999999999995</v>
      </c>
      <c r="CA29" s="22">
        <v>0.1</v>
      </c>
      <c r="CB29" s="44">
        <f>VLOOKUP(BY29,'[1]To do list'!$A$2:$B$18,2,FALSE)</f>
        <v>83.5</v>
      </c>
      <c r="CC29" s="44">
        <v>4.2329999999999997</v>
      </c>
      <c r="CD29" s="44">
        <f>BZ29*CA29*CC29*(Q29-20)*1000</f>
        <v>8341.5497999999989</v>
      </c>
      <c r="CE29" s="59">
        <f>CA29*(1-BZ29)*CB29*100</f>
        <v>12.274500000000039</v>
      </c>
      <c r="CF29" s="21"/>
      <c r="CG29" s="21"/>
      <c r="CH29" s="21"/>
      <c r="CI29" s="21"/>
      <c r="CJ29" s="21"/>
      <c r="CK29" s="21"/>
      <c r="CL29" s="51"/>
      <c r="CM29" s="63">
        <f>SUM(BJ29,BQ29,BX29,CE29,CL29)/SUM(BF29,BM29,BT29,CA29,CH29)</f>
        <v>169.54063333333337</v>
      </c>
      <c r="CN29" s="70">
        <f>(BI29+BP29+BW29+CD29+CK29)/(BF29+BM29+BT29+CA29+CH29)</f>
        <v>20733.601666666669</v>
      </c>
    </row>
    <row r="30" spans="1:92" hidden="1" x14ac:dyDescent="0.3">
      <c r="A30" s="40">
        <v>29</v>
      </c>
      <c r="B30" s="40" t="s">
        <v>707</v>
      </c>
      <c r="C30" s="61" t="s">
        <v>708</v>
      </c>
      <c r="D30" s="40" t="s">
        <v>93</v>
      </c>
      <c r="E30" s="40" t="b">
        <v>1</v>
      </c>
      <c r="F30" s="40"/>
      <c r="G30" s="40"/>
      <c r="H30" s="40" t="s">
        <v>611</v>
      </c>
      <c r="I30" s="40" t="s">
        <v>10</v>
      </c>
      <c r="J30" s="40" t="s">
        <v>612</v>
      </c>
      <c r="K30" s="40" t="s">
        <v>91</v>
      </c>
      <c r="L30" s="40" t="s">
        <v>613</v>
      </c>
      <c r="M30" s="40" t="s">
        <v>94</v>
      </c>
      <c r="N30" s="40" t="s">
        <v>614</v>
      </c>
      <c r="O30" s="40" t="s">
        <v>709</v>
      </c>
      <c r="P30" s="40" t="b">
        <v>1</v>
      </c>
      <c r="Q30" s="40">
        <v>50</v>
      </c>
      <c r="R30" s="1" t="b">
        <v>1</v>
      </c>
      <c r="S30" s="40">
        <v>29</v>
      </c>
      <c r="T30" s="1" t="s">
        <v>1461</v>
      </c>
      <c r="U30" s="1" t="str" cm="1">
        <f t="array" ref="U30">IF(AND(SUM(COUNTIF(T30,{"*leaching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leached*"}))&gt;0,ISNUMBER(FIND("%",T30))),"Include","Exclude")</f>
        <v>Exclude</v>
      </c>
      <c r="V30" s="1" t="s">
        <v>1462</v>
      </c>
      <c r="W30" s="1" t="str" cm="1">
        <f t="array" ref="W30">IF(AND(SUM(COUNTIF(V30,{"*leaching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leached*"}))&gt;0,ISNUMBER(FIND("%",V30))),"Include","Exclude")</f>
        <v>Exclude</v>
      </c>
      <c r="X30" s="1" t="s">
        <v>1463</v>
      </c>
      <c r="Y30" s="1" t="str" cm="1">
        <f t="array" ref="Y30">IF(AND(SUM(COUNTIF(X30,{"*leaching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leached*"}))&gt;0,ISNUMBER(FIND("%",X30))),"Include","Exclude")</f>
        <v>Exclude</v>
      </c>
      <c r="Z30" s="1" t="s">
        <v>1464</v>
      </c>
      <c r="AA30" s="1" t="str" cm="1">
        <f t="array" ref="AA30">IF(AND(SUM(COUNTIF(Z30,{"*leaching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leached*"}))&gt;0,ISNUMBER(FIND("%",Z30))),"Include","Exclude")</f>
        <v>Exclude</v>
      </c>
      <c r="AB30" s="1" t="s">
        <v>1465</v>
      </c>
      <c r="AC30" s="1" t="str" cm="1">
        <f t="array" ref="AC30">IF(AND(SUM(COUNTIF(AB30,{"*leaching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leached*"}))&gt;0,ISNUMBER(FIND("%",AB30))),"Include","Exclude")</f>
        <v>Exclude</v>
      </c>
      <c r="AD30" s="1" t="s">
        <v>1466</v>
      </c>
      <c r="AE30" s="1" t="str" cm="1">
        <f t="array" ref="AE30">IF(AND(SUM(COUNTIF(AD30,{"*leaching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leached*"}))&gt;0,ISNUMBER(FIND("%",AD30))),"Include","Exclude")</f>
        <v>Exclude</v>
      </c>
      <c r="AF30" s="1"/>
      <c r="AG30" s="1" t="str" cm="1">
        <f t="array" ref="AG30">IF(AND(SUM(COUNTIF(AF30,{"*leaching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leached*"}))&gt;0,ISNUMBER(FIND("%",AF30))),"Include","Exclude")</f>
        <v>Exclude</v>
      </c>
      <c r="AH30" s="1"/>
      <c r="AI30" s="1" t="str" cm="1">
        <f t="array" ref="AI30">IF(AND(SUM(COUNTIF(AH30,{"*leaching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leached*"}))&gt;0,ISNUMBER(FIND("%",AH30))),"Include","Exclude")</f>
        <v>Exclude</v>
      </c>
      <c r="AJ30" s="1"/>
      <c r="AK30" s="1" t="str" cm="1">
        <f t="array" ref="AK30">IF(AND(SUM(COUNTIF(AJ30,{"*leaching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leached*"}))&gt;0,ISNUMBER(FIND("%",AJ30))),"Include","Exclude")</f>
        <v>Exclude</v>
      </c>
      <c r="AL30" s="1"/>
      <c r="AM30" s="1" t="str" cm="1">
        <f t="array" ref="AM30">IF(AND(SUM(COUNTIF(AL30,{"*leaching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leached*"}))&gt;0,ISNUMBER(FIND("%",AL30))),"Include","Exclude")</f>
        <v>Exclude</v>
      </c>
      <c r="AN30" s="1"/>
      <c r="AO30" s="1" t="str" cm="1">
        <f t="array" ref="AO30">IF(AND(SUM(COUNTIF(AN30,{"*leaching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leached*"}))&gt;0,ISNUMBER(FIND("%",AN30))),"Include","Exclude")</f>
        <v>Exclude</v>
      </c>
      <c r="AP30" s="1"/>
      <c r="AQ30" s="1" t="str" cm="1">
        <f t="array" ref="AQ30">IF(AND(SUM(COUNTIF(AP30,{"*leaching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leached*"}))&gt;0,ISNUMBER(FIND("%",AP30))),"Include","Exclude")</f>
        <v>Exclude</v>
      </c>
      <c r="AR30" s="1"/>
      <c r="AS30" s="1" t="str" cm="1">
        <f t="array" ref="AS30">IF(AND(SUM(COUNTIF(AR30,{"*leaching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leached*"}))&gt;0,ISNUMBER(FIND("%",AR30))),"Include","Exclude")</f>
        <v>Exclude</v>
      </c>
      <c r="AT30" s="1"/>
      <c r="AU30" s="1" t="str" cm="1">
        <f t="array" ref="AU30">IF(AND(SUM(COUNTIF(AT30,{"*leaching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leached*"}))&gt;0,ISNUMBER(FIND("%",AT30))),"Include","Exclude")</f>
        <v>Exclude</v>
      </c>
      <c r="AV30" s="1"/>
      <c r="AW30" s="1" t="str" cm="1">
        <f t="array" ref="AW30">IF(AND(SUM(COUNTIF(AV30,{"*leaching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leached*"}))&gt;0,ISNUMBER(FIND("%",AV30))),"Include","Exclude")</f>
        <v>Exclude</v>
      </c>
      <c r="AX30" s="1"/>
      <c r="AY30" s="1" t="str" cm="1">
        <f t="array" ref="AY30">IF(AND(SUM(COUNTIF(AX30,{"*leaching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leached*"}))&gt;0,ISNUMBER(FIND("%",AX30))),"Include","Exclude")</f>
        <v>Exclude</v>
      </c>
      <c r="AZ30" s="40">
        <f t="shared" si="0"/>
        <v>0</v>
      </c>
      <c r="BA30" s="40" t="s">
        <v>677</v>
      </c>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c r="CH30"/>
      <c r="CI30"/>
      <c r="CL30"/>
      <c r="CM30"/>
      <c r="CN30"/>
    </row>
    <row r="31" spans="1:92" s="23" customFormat="1" x14ac:dyDescent="0.3">
      <c r="A31" s="21">
        <v>108</v>
      </c>
      <c r="B31" s="21" t="s">
        <v>927</v>
      </c>
      <c r="C31" s="21" t="s">
        <v>928</v>
      </c>
      <c r="D31" s="21" t="s">
        <v>309</v>
      </c>
      <c r="E31" s="21" t="b">
        <v>1</v>
      </c>
      <c r="F31" s="21"/>
      <c r="G31" s="21"/>
      <c r="H31" s="21" t="s">
        <v>611</v>
      </c>
      <c r="I31" s="21" t="s">
        <v>10</v>
      </c>
      <c r="J31" s="21" t="s">
        <v>612</v>
      </c>
      <c r="K31" s="21" t="s">
        <v>310</v>
      </c>
      <c r="L31" s="21" t="s">
        <v>613</v>
      </c>
      <c r="M31" s="21" t="s">
        <v>311</v>
      </c>
      <c r="N31" s="21" t="s">
        <v>614</v>
      </c>
      <c r="O31" s="21" t="s">
        <v>929</v>
      </c>
      <c r="P31" s="21" t="b">
        <v>1</v>
      </c>
      <c r="Q31" s="21">
        <v>25</v>
      </c>
      <c r="R31" s="39" t="b">
        <v>0</v>
      </c>
      <c r="S31" s="21">
        <v>108</v>
      </c>
      <c r="T31" s="6" t="s">
        <v>2144</v>
      </c>
      <c r="U31" s="1" t="str" cm="1">
        <f t="array" ref="U31">IF(AND(SUM(COUNTIF(T31,{"*leaching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leached*"}))&gt;0,ISNUMBER(FIND("%",T31))),"Include","Exclude")</f>
        <v>Exclude</v>
      </c>
      <c r="V31" s="1" t="s">
        <v>2145</v>
      </c>
      <c r="W31" s="1" t="str" cm="1">
        <f t="array" ref="W31">IF(AND(SUM(COUNTIF(V31,{"*leaching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leached*"}))&gt;0,ISNUMBER(FIND("%",V31))),"Include","Exclude")</f>
        <v>Exclude</v>
      </c>
      <c r="X31" s="1" t="s">
        <v>2146</v>
      </c>
      <c r="Y31" s="1" t="str" cm="1">
        <f t="array" ref="Y31">IF(AND(SUM(COUNTIF(X31,{"*leaching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leached*"}))&gt;0,ISNUMBER(FIND("%",X31))),"Include","Exclude")</f>
        <v>Exclude</v>
      </c>
      <c r="Z31" s="1" t="s">
        <v>2147</v>
      </c>
      <c r="AA31" s="1" t="str" cm="1">
        <f t="array" ref="AA31">IF(AND(SUM(COUNTIF(Z31,{"*leaching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leached*"}))&gt;0,ISNUMBER(FIND("%",Z31))),"Include","Exclude")</f>
        <v>Exclude</v>
      </c>
      <c r="AB31" s="1" t="s">
        <v>2148</v>
      </c>
      <c r="AC31" s="1" t="str" cm="1">
        <f t="array" ref="AC31">IF(AND(SUM(COUNTIF(AB31,{"*leaching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leached*"}))&gt;0,ISNUMBER(FIND("%",AB31))),"Include","Exclude")</f>
        <v>Include</v>
      </c>
      <c r="AD31" s="1" t="s">
        <v>2149</v>
      </c>
      <c r="AE31" s="1" t="str" cm="1">
        <f t="array" ref="AE31">IF(AND(SUM(COUNTIF(AD31,{"*leaching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leached*"}))&gt;0,ISNUMBER(FIND("%",AD31))),"Include","Exclude")</f>
        <v>Exclude</v>
      </c>
      <c r="AF31" s="1" t="s">
        <v>2150</v>
      </c>
      <c r="AG31" s="1" t="str" cm="1">
        <f t="array" ref="AG31">IF(AND(SUM(COUNTIF(AF31,{"*leaching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leached*"}))&gt;0,ISNUMBER(FIND("%",AF31))),"Include","Exclude")</f>
        <v>Exclude</v>
      </c>
      <c r="AH31" s="1" t="s">
        <v>2151</v>
      </c>
      <c r="AI31" s="1" t="str" cm="1">
        <f t="array" ref="AI31">IF(AND(SUM(COUNTIF(AH31,{"*leaching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leached*"}))&gt;0,ISNUMBER(FIND("%",AH31))),"Include","Exclude")</f>
        <v>Exclude</v>
      </c>
      <c r="AJ31" s="1" t="s">
        <v>2152</v>
      </c>
      <c r="AK31" s="1" t="str" cm="1">
        <f t="array" ref="AK31">IF(AND(SUM(COUNTIF(AJ31,{"*leaching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leached*"}))&gt;0,ISNUMBER(FIND("%",AJ31))),"Include","Exclude")</f>
        <v>Exclude</v>
      </c>
      <c r="AL31" s="1"/>
      <c r="AM31" s="1" t="str" cm="1">
        <f t="array" ref="AM31">IF(AND(SUM(COUNTIF(AL31,{"*leaching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leached*"}))&gt;0,ISNUMBER(FIND("%",AL31))),"Include","Exclude")</f>
        <v>Exclude</v>
      </c>
      <c r="AN31" s="1"/>
      <c r="AO31" s="1" t="str" cm="1">
        <f t="array" ref="AO31">IF(AND(SUM(COUNTIF(AN31,{"*leaching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leached*"}))&gt;0,ISNUMBER(FIND("%",AN31))),"Include","Exclude")</f>
        <v>Exclude</v>
      </c>
      <c r="AP31" s="1"/>
      <c r="AQ31" s="1" t="str" cm="1">
        <f t="array" ref="AQ31">IF(AND(SUM(COUNTIF(AP31,{"*leaching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leached*"}))&gt;0,ISNUMBER(FIND("%",AP31))),"Include","Exclude")</f>
        <v>Exclude</v>
      </c>
      <c r="AR31" s="1"/>
      <c r="AS31" s="1" t="str" cm="1">
        <f t="array" ref="AS31">IF(AND(SUM(COUNTIF(AR31,{"*leaching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leached*"}))&gt;0,ISNUMBER(FIND("%",AR31))),"Include","Exclude")</f>
        <v>Exclude</v>
      </c>
      <c r="AT31" s="1"/>
      <c r="AU31" s="1" t="str" cm="1">
        <f t="array" ref="AU31">IF(AND(SUM(COUNTIF(AT31,{"*leaching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leached*"}))&gt;0,ISNUMBER(FIND("%",AT31))),"Include","Exclude")</f>
        <v>Exclude</v>
      </c>
      <c r="AV31" s="1"/>
      <c r="AW31" s="1" t="str" cm="1">
        <f t="array" ref="AW31">IF(AND(SUM(COUNTIF(AV31,{"*leaching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leached*"}))&gt;0,ISNUMBER(FIND("%",AV31))),"Include","Exclude")</f>
        <v>Exclude</v>
      </c>
      <c r="AX31" s="1"/>
      <c r="AY31" s="36" t="str" cm="1">
        <f t="array" ref="AY31">IF(AND(SUM(COUNTIF(AX31,{"*leaching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leached*"}))&gt;0,ISNUMBER(FIND("%",AX31))),"Include","Exclude")</f>
        <v>Exclude</v>
      </c>
      <c r="AZ31" s="21">
        <f t="shared" si="0"/>
        <v>1</v>
      </c>
      <c r="BA31" s="21" t="s">
        <v>2148</v>
      </c>
      <c r="BB31" s="21">
        <f>LEN(BA31) - LEN(SUBSTITUTE(BA31, "%", ""))</f>
        <v>4</v>
      </c>
      <c r="BC31" s="21" t="s">
        <v>3048</v>
      </c>
      <c r="BD31" s="21" t="s">
        <v>3011</v>
      </c>
      <c r="BE31" s="22">
        <v>0.998</v>
      </c>
      <c r="BF31" s="22">
        <v>0.2</v>
      </c>
      <c r="BG31" s="44">
        <f>VLOOKUP(BD31,'[1]To do list'!$A$2:$B$18,2,FALSE)</f>
        <v>13.9</v>
      </c>
      <c r="BH31" s="44">
        <v>0.45200000000000001</v>
      </c>
      <c r="BI31" s="44">
        <f t="shared" ref="BI31:BI34" si="8">BE31*BF31*BH31*(Q31-20)*1000</f>
        <v>451.096</v>
      </c>
      <c r="BJ31" s="59">
        <f>BF31*(1-BE31)*BG31*100</f>
        <v>0.5560000000000006</v>
      </c>
      <c r="BK31" s="21" t="s">
        <v>709</v>
      </c>
      <c r="BL31" s="22">
        <v>0.998</v>
      </c>
      <c r="BM31" s="22">
        <v>0.2</v>
      </c>
      <c r="BN31" s="44">
        <f>VLOOKUP(BK31,'[1]To do list'!$A$2:$B$18,2,FALSE)</f>
        <v>32.799999999999997</v>
      </c>
      <c r="BO31" s="44">
        <v>0.42</v>
      </c>
      <c r="BP31" s="44">
        <f t="shared" ref="BP31:BP34" si="9">BL31*BM31*BO31*(Q31-20)*1000</f>
        <v>419.15999999999997</v>
      </c>
      <c r="BQ31" s="59">
        <f>BM31*(1-BL31)*BN31*100</f>
        <v>1.3120000000000012</v>
      </c>
      <c r="BR31" s="21" t="s">
        <v>3012</v>
      </c>
      <c r="BS31" s="22">
        <v>0.998</v>
      </c>
      <c r="BT31" s="22">
        <v>0.1</v>
      </c>
      <c r="BU31" s="44">
        <f>VLOOKUP(BR31,'[1]To do list'!$A$2:$B$18,2,FALSE)</f>
        <v>1.82</v>
      </c>
      <c r="BV31" s="44">
        <v>0.48</v>
      </c>
      <c r="BW31" s="44">
        <f t="shared" ref="BW31:BW34" si="10">BS31*BT31*BV31*(Q31-20)*1000</f>
        <v>239.51999999999998</v>
      </c>
      <c r="BX31" s="59">
        <f>BT31*(1-BS31)*BU31*100</f>
        <v>3.6400000000000036E-2</v>
      </c>
      <c r="BY31" s="21" t="s">
        <v>3013</v>
      </c>
      <c r="BZ31" s="22">
        <v>0.999</v>
      </c>
      <c r="CA31" s="22">
        <v>0.1</v>
      </c>
      <c r="CB31" s="44">
        <f>VLOOKUP(BY31,'[1]To do list'!$A$2:$B$18,2,FALSE)</f>
        <v>83.5</v>
      </c>
      <c r="CC31" s="44">
        <v>4.2329999999999997</v>
      </c>
      <c r="CD31" s="44">
        <f t="shared" ref="CD31:CD34" si="11">BZ31*CA31*CC31*(Q31-20)*1000</f>
        <v>2114.3834999999999</v>
      </c>
      <c r="CE31" s="59">
        <f>CA31*(1-BZ31)*CB31*100</f>
        <v>0.83500000000000085</v>
      </c>
      <c r="CF31" s="21"/>
      <c r="CG31" s="21"/>
      <c r="CH31" s="21"/>
      <c r="CI31" s="21"/>
      <c r="CJ31" s="21"/>
      <c r="CK31" s="21"/>
      <c r="CL31" s="51"/>
      <c r="CM31" s="63">
        <f>SUM(BJ31,BQ31,BX31,CE31,CL31)/SUM(BF31,BM31,BT31,CA31,CH31)</f>
        <v>4.5656666666666714</v>
      </c>
      <c r="CN31" s="70">
        <f t="shared" ref="CN31:CN34" si="12">(BI31+BP31+BW31+CD31+CK31)/(BF31+BM31+BT31+CA31+CH31)</f>
        <v>5373.5991666666669</v>
      </c>
    </row>
    <row r="32" spans="1:92" s="23" customFormat="1" x14ac:dyDescent="0.3">
      <c r="A32" s="21">
        <v>131</v>
      </c>
      <c r="B32" s="21" t="s">
        <v>988</v>
      </c>
      <c r="C32" s="21" t="s">
        <v>989</v>
      </c>
      <c r="D32" s="21" t="s">
        <v>374</v>
      </c>
      <c r="E32" s="21" t="b">
        <v>1</v>
      </c>
      <c r="F32" s="21"/>
      <c r="G32" s="21"/>
      <c r="H32" s="21" t="s">
        <v>611</v>
      </c>
      <c r="I32" s="21" t="s">
        <v>10</v>
      </c>
      <c r="J32" s="21" t="s">
        <v>612</v>
      </c>
      <c r="K32" s="21" t="s">
        <v>375</v>
      </c>
      <c r="L32" s="21" t="s">
        <v>613</v>
      </c>
      <c r="M32" s="21" t="s">
        <v>376</v>
      </c>
      <c r="N32" s="21" t="s">
        <v>614</v>
      </c>
      <c r="O32" s="21" t="s">
        <v>990</v>
      </c>
      <c r="P32" s="21" t="b">
        <v>1</v>
      </c>
      <c r="Q32" s="21">
        <v>25</v>
      </c>
      <c r="R32" s="39" t="b">
        <v>1</v>
      </c>
      <c r="S32" s="21">
        <v>131</v>
      </c>
      <c r="T32" s="6" t="s">
        <v>2325</v>
      </c>
      <c r="U32" s="1" t="str" cm="1">
        <f t="array" ref="U32">IF(AND(SUM(COUNTIF(T32,{"*leaching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leached*"}))&gt;0,ISNUMBER(FIND("%",T32))),"Include","Exclude")</f>
        <v>Exclude</v>
      </c>
      <c r="V32" s="1" t="s">
        <v>2326</v>
      </c>
      <c r="W32" s="1" t="str" cm="1">
        <f t="array" ref="W32">IF(AND(SUM(COUNTIF(V32,{"*leaching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leached*"}))&gt;0,ISNUMBER(FIND("%",V32))),"Include","Exclude")</f>
        <v>Exclude</v>
      </c>
      <c r="X32" s="1" t="s">
        <v>2327</v>
      </c>
      <c r="Y32" s="1" t="str" cm="1">
        <f t="array" ref="Y32">IF(AND(SUM(COUNTIF(X32,{"*leaching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leached*"}))&gt;0,ISNUMBER(FIND("%",X32))),"Include","Exclude")</f>
        <v>Exclude</v>
      </c>
      <c r="Z32" s="1" t="s">
        <v>2328</v>
      </c>
      <c r="AA32" s="1" t="str" cm="1">
        <f t="array" ref="AA32">IF(AND(SUM(COUNTIF(Z32,{"*leaching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leached*"}))&gt;0,ISNUMBER(FIND("%",Z32))),"Include","Exclude")</f>
        <v>Include</v>
      </c>
      <c r="AB32" s="1" t="s">
        <v>2329</v>
      </c>
      <c r="AC32" s="1" t="str" cm="1">
        <f t="array" ref="AC32">IF(AND(SUM(COUNTIF(AB32,{"*leaching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leached*"}))&gt;0,ISNUMBER(FIND("%",AB32))),"Include","Exclude")</f>
        <v>Exclude</v>
      </c>
      <c r="AD32" s="1" t="s">
        <v>2330</v>
      </c>
      <c r="AE32" s="1" t="str" cm="1">
        <f t="array" ref="AE32">IF(AND(SUM(COUNTIF(AD32,{"*leaching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leached*"}))&gt;0,ISNUMBER(FIND("%",AD32))),"Include","Exclude")</f>
        <v>Exclude</v>
      </c>
      <c r="AF32" s="1" t="s">
        <v>2331</v>
      </c>
      <c r="AG32" s="1" t="str" cm="1">
        <f t="array" ref="AG32">IF(AND(SUM(COUNTIF(AF32,{"*leaching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leached*"}))&gt;0,ISNUMBER(FIND("%",AF32))),"Include","Exclude")</f>
        <v>Exclude</v>
      </c>
      <c r="AH32" s="1" t="s">
        <v>2332</v>
      </c>
      <c r="AI32" s="1" t="str" cm="1">
        <f t="array" ref="AI32">IF(AND(SUM(COUNTIF(AH32,{"*leaching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leached*"}))&gt;0,ISNUMBER(FIND("%",AH32))),"Include","Exclude")</f>
        <v>Exclude</v>
      </c>
      <c r="AJ32" s="1"/>
      <c r="AK32" s="1" t="str" cm="1">
        <f t="array" ref="AK32">IF(AND(SUM(COUNTIF(AJ32,{"*leaching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leached*"}))&gt;0,ISNUMBER(FIND("%",AJ32))),"Include","Exclude")</f>
        <v>Exclude</v>
      </c>
      <c r="AL32" s="1"/>
      <c r="AM32" s="1" t="str" cm="1">
        <f t="array" ref="AM32">IF(AND(SUM(COUNTIF(AL32,{"*leaching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leached*"}))&gt;0,ISNUMBER(FIND("%",AL32))),"Include","Exclude")</f>
        <v>Exclude</v>
      </c>
      <c r="AN32" s="1"/>
      <c r="AO32" s="1" t="str" cm="1">
        <f t="array" ref="AO32">IF(AND(SUM(COUNTIF(AN32,{"*leaching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leached*"}))&gt;0,ISNUMBER(FIND("%",AN32))),"Include","Exclude")</f>
        <v>Exclude</v>
      </c>
      <c r="AP32" s="1"/>
      <c r="AQ32" s="1" t="str" cm="1">
        <f t="array" ref="AQ32">IF(AND(SUM(COUNTIF(AP32,{"*leaching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leached*"}))&gt;0,ISNUMBER(FIND("%",AP32))),"Include","Exclude")</f>
        <v>Exclude</v>
      </c>
      <c r="AR32" s="1"/>
      <c r="AS32" s="1" t="str" cm="1">
        <f t="array" ref="AS32">IF(AND(SUM(COUNTIF(AR32,{"*leaching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leached*"}))&gt;0,ISNUMBER(FIND("%",AR32))),"Include","Exclude")</f>
        <v>Exclude</v>
      </c>
      <c r="AT32" s="1"/>
      <c r="AU32" s="1" t="str" cm="1">
        <f t="array" ref="AU32">IF(AND(SUM(COUNTIF(AT32,{"*leaching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leached*"}))&gt;0,ISNUMBER(FIND("%",AT32))),"Include","Exclude")</f>
        <v>Exclude</v>
      </c>
      <c r="AV32" s="1"/>
      <c r="AW32" s="1" t="str" cm="1">
        <f t="array" ref="AW32">IF(AND(SUM(COUNTIF(AV32,{"*leaching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leached*"}))&gt;0,ISNUMBER(FIND("%",AV32))),"Include","Exclude")</f>
        <v>Exclude</v>
      </c>
      <c r="AX32" s="1"/>
      <c r="AY32" s="36" t="str" cm="1">
        <f t="array" ref="AY32">IF(AND(SUM(COUNTIF(AX32,{"*leaching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leached*"}))&gt;0,ISNUMBER(FIND("%",AX32))),"Include","Exclude")</f>
        <v>Exclude</v>
      </c>
      <c r="AZ32" s="21">
        <f t="shared" si="0"/>
        <v>1</v>
      </c>
      <c r="BA32" s="21" t="s">
        <v>2328</v>
      </c>
      <c r="BB32" s="21">
        <f>LEN(BA32) - LEN(SUBSTITUTE(BA32, "%", ""))</f>
        <v>1</v>
      </c>
      <c r="BC32" s="21" t="s">
        <v>3048</v>
      </c>
      <c r="BD32" s="21" t="s">
        <v>3011</v>
      </c>
      <c r="BE32" s="22">
        <v>0.999</v>
      </c>
      <c r="BF32" s="22">
        <v>0.2</v>
      </c>
      <c r="BG32" s="44">
        <f>VLOOKUP(BD32,'[1]To do list'!$A$2:$B$18,2,FALSE)</f>
        <v>13.9</v>
      </c>
      <c r="BH32" s="44">
        <v>0.45200000000000001</v>
      </c>
      <c r="BI32" s="44">
        <f t="shared" si="8"/>
        <v>451.548</v>
      </c>
      <c r="BJ32" s="59">
        <f>BF32*(1-BE32)*BG32*100</f>
        <v>0.2780000000000003</v>
      </c>
      <c r="BK32" s="21" t="s">
        <v>709</v>
      </c>
      <c r="BL32" s="22">
        <v>0.999</v>
      </c>
      <c r="BM32" s="22">
        <v>0.2</v>
      </c>
      <c r="BN32" s="44">
        <f>VLOOKUP(BK32,'[1]To do list'!$A$2:$B$18,2,FALSE)</f>
        <v>32.799999999999997</v>
      </c>
      <c r="BO32" s="44">
        <v>0.42</v>
      </c>
      <c r="BP32" s="44">
        <f t="shared" si="9"/>
        <v>419.58</v>
      </c>
      <c r="BQ32" s="59">
        <f>BM32*(1-BL32)*BN32*100</f>
        <v>0.65600000000000058</v>
      </c>
      <c r="BR32" s="21" t="s">
        <v>3012</v>
      </c>
      <c r="BS32" s="22">
        <v>0.999</v>
      </c>
      <c r="BT32" s="22">
        <v>0.1</v>
      </c>
      <c r="BU32" s="44">
        <f>VLOOKUP(BR32,'[1]To do list'!$A$2:$B$18,2,FALSE)</f>
        <v>1.82</v>
      </c>
      <c r="BV32" s="44">
        <v>0.48</v>
      </c>
      <c r="BW32" s="44">
        <f t="shared" si="10"/>
        <v>239.76</v>
      </c>
      <c r="BX32" s="59">
        <f>BT32*(1-BS32)*BU32*100</f>
        <v>1.8200000000000018E-2</v>
      </c>
      <c r="BY32" s="21" t="s">
        <v>3013</v>
      </c>
      <c r="BZ32" s="22">
        <v>0.999</v>
      </c>
      <c r="CA32" s="22">
        <v>0.1</v>
      </c>
      <c r="CB32" s="44">
        <f>VLOOKUP(BY32,'[1]To do list'!$A$2:$B$18,2,FALSE)</f>
        <v>83.5</v>
      </c>
      <c r="CC32" s="44">
        <v>4.2329999999999997</v>
      </c>
      <c r="CD32" s="44">
        <f t="shared" si="11"/>
        <v>2114.3834999999999</v>
      </c>
      <c r="CE32" s="59">
        <f>CA32*(1-BZ32)*CB32*100</f>
        <v>0.83500000000000085</v>
      </c>
      <c r="CF32" s="21"/>
      <c r="CG32" s="21"/>
      <c r="CH32" s="21"/>
      <c r="CI32" s="21"/>
      <c r="CJ32" s="21"/>
      <c r="CK32" s="21"/>
      <c r="CL32" s="51"/>
      <c r="CM32" s="63">
        <f>SUM(BJ32,BQ32,BX32,CE32,CL32)/SUM(BF32,BM32,BT32,CA32,CH32)</f>
        <v>2.9786666666666695</v>
      </c>
      <c r="CN32" s="70">
        <f t="shared" si="12"/>
        <v>5375.4525000000003</v>
      </c>
    </row>
    <row r="33" spans="1:92" s="23" customFormat="1" x14ac:dyDescent="0.3">
      <c r="A33" s="21">
        <v>3</v>
      </c>
      <c r="B33" s="21" t="s">
        <v>620</v>
      </c>
      <c r="C33" s="21" t="s">
        <v>621</v>
      </c>
      <c r="D33" s="21" t="s">
        <v>13</v>
      </c>
      <c r="E33" s="21" t="b">
        <v>1</v>
      </c>
      <c r="F33" s="21" t="s">
        <v>622</v>
      </c>
      <c r="G33" s="21"/>
      <c r="H33" s="21" t="s">
        <v>611</v>
      </c>
      <c r="I33" s="21" t="s">
        <v>10</v>
      </c>
      <c r="J33" s="21" t="s">
        <v>612</v>
      </c>
      <c r="K33" s="21" t="s">
        <v>14</v>
      </c>
      <c r="L33" s="21" t="s">
        <v>613</v>
      </c>
      <c r="M33" s="21" t="s">
        <v>15</v>
      </c>
      <c r="N33" s="21" t="s">
        <v>614</v>
      </c>
      <c r="O33" s="21" t="s">
        <v>623</v>
      </c>
      <c r="P33" s="21" t="b">
        <v>1</v>
      </c>
      <c r="Q33" s="21">
        <v>350</v>
      </c>
      <c r="R33" s="39" t="b">
        <v>0</v>
      </c>
      <c r="S33" s="21">
        <v>3</v>
      </c>
      <c r="T33" s="6" t="s">
        <v>1227</v>
      </c>
      <c r="U33" s="1" t="str" cm="1">
        <f t="array" ref="U33">IF(AND(SUM(COUNTIF(T33,{"*leaching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leached*"}))&gt;0,ISNUMBER(FIND("%",T33))),"Include","Exclude")</f>
        <v>Exclude</v>
      </c>
      <c r="V33" s="1" t="s">
        <v>1228</v>
      </c>
      <c r="W33" s="1" t="str" cm="1">
        <f t="array" ref="W33">IF(AND(SUM(COUNTIF(V33,{"*leaching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leached*"}))&gt;0,ISNUMBER(FIND("%",V33))),"Include","Exclude")</f>
        <v>Exclude</v>
      </c>
      <c r="X33" s="1" t="s">
        <v>1229</v>
      </c>
      <c r="Y33" s="1" t="str" cm="1">
        <f t="array" ref="Y33">IF(AND(SUM(COUNTIF(X33,{"*leaching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leached*"}))&gt;0,ISNUMBER(FIND("%",X33))),"Include","Exclude")</f>
        <v>Include</v>
      </c>
      <c r="Z33" s="1" t="s">
        <v>1230</v>
      </c>
      <c r="AA33" s="1" t="str" cm="1">
        <f t="array" ref="AA33">IF(AND(SUM(COUNTIF(Z33,{"*leaching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leached*"}))&gt;0,ISNUMBER(FIND("%",Z33))),"Include","Exclude")</f>
        <v>Exclude</v>
      </c>
      <c r="AB33" s="1" t="s">
        <v>1231</v>
      </c>
      <c r="AC33" s="1" t="str" cm="1">
        <f t="array" ref="AC33">IF(AND(SUM(COUNTIF(AB33,{"*leaching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leached*"}))&gt;0,ISNUMBER(FIND("%",AB33))),"Include","Exclude")</f>
        <v>Exclude</v>
      </c>
      <c r="AD33" s="1" t="s">
        <v>1232</v>
      </c>
      <c r="AE33" s="1" t="str" cm="1">
        <f t="array" ref="AE33">IF(AND(SUM(COUNTIF(AD33,{"*leaching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leached*"}))&gt;0,ISNUMBER(FIND("%",AD33))),"Include","Exclude")</f>
        <v>Exclude</v>
      </c>
      <c r="AF33" s="1" t="s">
        <v>1233</v>
      </c>
      <c r="AG33" s="1" t="str" cm="1">
        <f t="array" ref="AG33">IF(AND(SUM(COUNTIF(AF33,{"*leaching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leached*"}))&gt;0,ISNUMBER(FIND("%",AF33))),"Include","Exclude")</f>
        <v>Exclude</v>
      </c>
      <c r="AH33" s="1" t="s">
        <v>1234</v>
      </c>
      <c r="AI33" s="1" t="str" cm="1">
        <f t="array" ref="AI33">IF(AND(SUM(COUNTIF(AH33,{"*leaching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leached*"}))&gt;0,ISNUMBER(FIND("%",AH33))),"Include","Exclude")</f>
        <v>Exclude</v>
      </c>
      <c r="AJ33" s="1" t="s">
        <v>1235</v>
      </c>
      <c r="AK33" s="1" t="str" cm="1">
        <f t="array" ref="AK33">IF(AND(SUM(COUNTIF(AJ33,{"*leaching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leached*"}))&gt;0,ISNUMBER(FIND("%",AJ33))),"Include","Exclude")</f>
        <v>Exclude</v>
      </c>
      <c r="AL33" s="1" t="s">
        <v>1236</v>
      </c>
      <c r="AM33" s="1" t="str" cm="1">
        <f t="array" ref="AM33">IF(AND(SUM(COUNTIF(AL33,{"*leaching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leached*"}))&gt;0,ISNUMBER(FIND("%",AL33))),"Include","Exclude")</f>
        <v>Exclude</v>
      </c>
      <c r="AN33" s="1" t="s">
        <v>1237</v>
      </c>
      <c r="AO33" s="1" t="str" cm="1">
        <f t="array" ref="AO33">IF(AND(SUM(COUNTIF(AN33,{"*leaching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leached*"}))&gt;0,ISNUMBER(FIND("%",AN33))),"Include","Exclude")</f>
        <v>Exclude</v>
      </c>
      <c r="AP33" s="1"/>
      <c r="AQ33" s="1" t="str" cm="1">
        <f t="array" ref="AQ33">IF(AND(SUM(COUNTIF(AP33,{"*leaching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leached*"}))&gt;0,ISNUMBER(FIND("%",AP33))),"Include","Exclude")</f>
        <v>Exclude</v>
      </c>
      <c r="AR33" s="1"/>
      <c r="AS33" s="1" t="str" cm="1">
        <f t="array" ref="AS33">IF(AND(SUM(COUNTIF(AR33,{"*leaching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leached*"}))&gt;0,ISNUMBER(FIND("%",AR33))),"Include","Exclude")</f>
        <v>Exclude</v>
      </c>
      <c r="AT33" s="1"/>
      <c r="AU33" s="1" t="str" cm="1">
        <f t="array" ref="AU33">IF(AND(SUM(COUNTIF(AT33,{"*leaching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leached*"}))&gt;0,ISNUMBER(FIND("%",AT33))),"Include","Exclude")</f>
        <v>Exclude</v>
      </c>
      <c r="AV33" s="1"/>
      <c r="AW33" s="1" t="str" cm="1">
        <f t="array" ref="AW33">IF(AND(SUM(COUNTIF(AV33,{"*leaching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leached*"}))&gt;0,ISNUMBER(FIND("%",AV33))),"Include","Exclude")</f>
        <v>Exclude</v>
      </c>
      <c r="AX33" s="1"/>
      <c r="AY33" s="36" t="str" cm="1">
        <f t="array" ref="AY33">IF(AND(SUM(COUNTIF(AX33,{"*leaching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leached*"}))&gt;0,ISNUMBER(FIND("%",AX33))),"Include","Exclude")</f>
        <v>Exclude</v>
      </c>
      <c r="AZ33" s="21">
        <f t="shared" si="0"/>
        <v>1</v>
      </c>
      <c r="BA33" s="21" t="s">
        <v>1229</v>
      </c>
      <c r="BB33" s="21">
        <f>LEN(BA33) - LEN(SUBSTITUTE(BA33, "%", ""))</f>
        <v>4</v>
      </c>
      <c r="BC33" s="21" t="s">
        <v>3048</v>
      </c>
      <c r="BD33" s="21" t="s">
        <v>3013</v>
      </c>
      <c r="BE33" s="22">
        <v>0.99429999999999996</v>
      </c>
      <c r="BF33" s="22">
        <v>0.1</v>
      </c>
      <c r="BG33" s="44">
        <f>VLOOKUP(BD33,'[1]To do list'!$A$2:$B$18,2,FALSE)</f>
        <v>83.5</v>
      </c>
      <c r="BH33" s="44">
        <v>4.2329999999999997</v>
      </c>
      <c r="BI33" s="44">
        <f t="shared" si="8"/>
        <v>138892.7727</v>
      </c>
      <c r="BJ33" s="59">
        <f>BF33*(1-BE33)*BG33*100</f>
        <v>4.759500000000032</v>
      </c>
      <c r="BK33" s="21" t="s">
        <v>3011</v>
      </c>
      <c r="BL33" s="22">
        <v>0.99870000000000003</v>
      </c>
      <c r="BM33" s="22">
        <v>0.2</v>
      </c>
      <c r="BN33" s="44">
        <f>VLOOKUP(BK33,'[1]To do list'!$A$2:$B$18,2,FALSE)</f>
        <v>13.9</v>
      </c>
      <c r="BO33" s="44">
        <v>0.45200000000000001</v>
      </c>
      <c r="BP33" s="44">
        <f t="shared" si="9"/>
        <v>29793.218400000005</v>
      </c>
      <c r="BQ33" s="59">
        <f>BM33*(1-BL33)*BN33*100</f>
        <v>0.36139999999999106</v>
      </c>
      <c r="BR33" s="21" t="s">
        <v>709</v>
      </c>
      <c r="BS33" s="22">
        <v>0.98880000000000001</v>
      </c>
      <c r="BT33" s="22">
        <v>0.2</v>
      </c>
      <c r="BU33" s="44">
        <f>VLOOKUP(BR33,'[1]To do list'!$A$2:$B$18,2,FALSE)</f>
        <v>32.799999999999997</v>
      </c>
      <c r="BV33" s="44">
        <v>0.42</v>
      </c>
      <c r="BW33" s="44">
        <f t="shared" si="10"/>
        <v>27409.536</v>
      </c>
      <c r="BX33" s="59">
        <f>BT33*(1-BS33)*BU33*100</f>
        <v>7.3471999999999911</v>
      </c>
      <c r="BY33" s="21" t="s">
        <v>3012</v>
      </c>
      <c r="BZ33" s="22">
        <v>0.9919</v>
      </c>
      <c r="CA33" s="22">
        <v>0.1</v>
      </c>
      <c r="CB33" s="44">
        <f>VLOOKUP(BY33,'[1]To do list'!$A$2:$B$18,2,FALSE)</f>
        <v>1.82</v>
      </c>
      <c r="CC33" s="44">
        <v>0.48</v>
      </c>
      <c r="CD33" s="44">
        <f t="shared" si="11"/>
        <v>15711.696</v>
      </c>
      <c r="CE33" s="59">
        <f>CA33*(1-BZ33)*CB33*100</f>
        <v>0.14741999999999994</v>
      </c>
      <c r="CF33" s="21"/>
      <c r="CG33" s="21"/>
      <c r="CH33" s="21"/>
      <c r="CI33" s="21"/>
      <c r="CJ33" s="21"/>
      <c r="CK33" s="21"/>
      <c r="CL33" s="51"/>
      <c r="CM33" s="63">
        <f>SUM(BJ33,BQ33,BX33,CE33,CL33)/SUM(BF33,BM33,BT33,CA33,CH33)</f>
        <v>21.02586666666669</v>
      </c>
      <c r="CN33" s="70">
        <f t="shared" si="12"/>
        <v>353012.03850000002</v>
      </c>
    </row>
    <row r="34" spans="1:92" s="23" customFormat="1" x14ac:dyDescent="0.3">
      <c r="A34" s="21">
        <v>6</v>
      </c>
      <c r="B34" s="21" t="s">
        <v>632</v>
      </c>
      <c r="C34" s="21" t="s">
        <v>633</v>
      </c>
      <c r="D34" s="21" t="s">
        <v>23</v>
      </c>
      <c r="E34" s="21" t="b">
        <v>1</v>
      </c>
      <c r="F34" s="21" t="s">
        <v>634</v>
      </c>
      <c r="G34" s="21"/>
      <c r="H34" s="21" t="s">
        <v>611</v>
      </c>
      <c r="I34" s="21" t="s">
        <v>10</v>
      </c>
      <c r="J34" s="21" t="s">
        <v>612</v>
      </c>
      <c r="K34" s="21" t="s">
        <v>24</v>
      </c>
      <c r="L34" s="21" t="s">
        <v>613</v>
      </c>
      <c r="M34" s="21" t="s">
        <v>25</v>
      </c>
      <c r="N34" s="21" t="s">
        <v>614</v>
      </c>
      <c r="O34" s="21" t="s">
        <v>635</v>
      </c>
      <c r="P34" s="21" t="b">
        <v>1</v>
      </c>
      <c r="Q34" s="21">
        <v>40</v>
      </c>
      <c r="R34" s="39" t="b">
        <v>0</v>
      </c>
      <c r="S34" s="21">
        <v>6</v>
      </c>
      <c r="T34" s="6" t="s">
        <v>1259</v>
      </c>
      <c r="U34" s="1" t="str" cm="1">
        <f t="array" ref="U34">IF(AND(SUM(COUNTIF(T34,{"*leaching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leached*"}))&gt;0,ISNUMBER(FIND("%",T34))),"Include","Exclude")</f>
        <v>Exclude</v>
      </c>
      <c r="V34" s="1" t="s">
        <v>1260</v>
      </c>
      <c r="W34" s="1" t="str" cm="1">
        <f t="array" ref="W34">IF(AND(SUM(COUNTIF(V34,{"*leaching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leached*"}))&gt;0,ISNUMBER(FIND("%",V34))),"Include","Exclude")</f>
        <v>Exclude</v>
      </c>
      <c r="X34" s="1" t="s">
        <v>1261</v>
      </c>
      <c r="Y34" s="1" t="str" cm="1">
        <f t="array" ref="Y34">IF(AND(SUM(COUNTIF(X34,{"*leaching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leached*"}))&gt;0,ISNUMBER(FIND("%",X34))),"Include","Exclude")</f>
        <v>Exclude</v>
      </c>
      <c r="Z34" s="1" t="s">
        <v>1262</v>
      </c>
      <c r="AA34" s="1" t="str" cm="1">
        <f t="array" ref="AA34">IF(AND(SUM(COUNTIF(Z34,{"*leaching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leached*"}))&gt;0,ISNUMBER(FIND("%",Z34))),"Include","Exclude")</f>
        <v>Exclude</v>
      </c>
      <c r="AB34" s="1" t="s">
        <v>1263</v>
      </c>
      <c r="AC34" s="1" t="str" cm="1">
        <f t="array" ref="AC34">IF(AND(SUM(COUNTIF(AB34,{"*leaching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leached*"}))&gt;0,ISNUMBER(FIND("%",AB34))),"Include","Exclude")</f>
        <v>Include</v>
      </c>
      <c r="AD34" s="1" t="s">
        <v>1264</v>
      </c>
      <c r="AE34" s="1" t="str" cm="1">
        <f t="array" ref="AE34">IF(AND(SUM(COUNTIF(AD34,{"*leaching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leached*"}))&gt;0,ISNUMBER(FIND("%",AD34))),"Include","Exclude")</f>
        <v>Exclude</v>
      </c>
      <c r="AF34" s="1" t="s">
        <v>1265</v>
      </c>
      <c r="AG34" s="1" t="str" cm="1">
        <f t="array" ref="AG34">IF(AND(SUM(COUNTIF(AF34,{"*leaching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leached*"}))&gt;0,ISNUMBER(FIND("%",AF34))),"Include","Exclude")</f>
        <v>Exclude</v>
      </c>
      <c r="AH34" s="1" t="s">
        <v>1266</v>
      </c>
      <c r="AI34" s="1" t="str" cm="1">
        <f t="array" ref="AI34">IF(AND(SUM(COUNTIF(AH34,{"*leaching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leached*"}))&gt;0,ISNUMBER(FIND("%",AH34))),"Include","Exclude")</f>
        <v>Exclude</v>
      </c>
      <c r="AJ34" s="1" t="s">
        <v>1267</v>
      </c>
      <c r="AK34" s="1" t="str" cm="1">
        <f t="array" ref="AK34">IF(AND(SUM(COUNTIF(AJ34,{"*leaching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leached*"}))&gt;0,ISNUMBER(FIND("%",AJ34))),"Include","Exclude")</f>
        <v>Exclude</v>
      </c>
      <c r="AL34" s="1"/>
      <c r="AM34" s="1" t="str" cm="1">
        <f t="array" ref="AM34">IF(AND(SUM(COUNTIF(AL34,{"*leaching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leached*"}))&gt;0,ISNUMBER(FIND("%",AL34))),"Include","Exclude")</f>
        <v>Exclude</v>
      </c>
      <c r="AN34" s="1"/>
      <c r="AO34" s="1" t="str" cm="1">
        <f t="array" ref="AO34">IF(AND(SUM(COUNTIF(AN34,{"*leaching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leached*"}))&gt;0,ISNUMBER(FIND("%",AN34))),"Include","Exclude")</f>
        <v>Exclude</v>
      </c>
      <c r="AP34" s="1"/>
      <c r="AQ34" s="1" t="str" cm="1">
        <f t="array" ref="AQ34">IF(AND(SUM(COUNTIF(AP34,{"*leaching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leached*"}))&gt;0,ISNUMBER(FIND("%",AP34))),"Include","Exclude")</f>
        <v>Exclude</v>
      </c>
      <c r="AR34" s="1"/>
      <c r="AS34" s="1" t="str" cm="1">
        <f t="array" ref="AS34">IF(AND(SUM(COUNTIF(AR34,{"*leaching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leached*"}))&gt;0,ISNUMBER(FIND("%",AR34))),"Include","Exclude")</f>
        <v>Exclude</v>
      </c>
      <c r="AT34" s="1"/>
      <c r="AU34" s="1" t="str" cm="1">
        <f t="array" ref="AU34">IF(AND(SUM(COUNTIF(AT34,{"*leaching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leached*"}))&gt;0,ISNUMBER(FIND("%",AT34))),"Include","Exclude")</f>
        <v>Exclude</v>
      </c>
      <c r="AV34" s="1"/>
      <c r="AW34" s="1" t="str" cm="1">
        <f t="array" ref="AW34">IF(AND(SUM(COUNTIF(AV34,{"*leaching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leached*"}))&gt;0,ISNUMBER(FIND("%",AV34))),"Include","Exclude")</f>
        <v>Exclude</v>
      </c>
      <c r="AX34" s="1"/>
      <c r="AY34" s="36" t="str" cm="1">
        <f t="array" ref="AY34">IF(AND(SUM(COUNTIF(AX34,{"*leaching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leached*"}))&gt;0,ISNUMBER(FIND("%",AX34))),"Include","Exclude")</f>
        <v>Exclude</v>
      </c>
      <c r="AZ34" s="21">
        <f t="shared" si="0"/>
        <v>1</v>
      </c>
      <c r="BA34" s="21" t="s">
        <v>1263</v>
      </c>
      <c r="BB34" s="21">
        <f>LEN(BA34) - LEN(SUBSTITUTE(BA34, "%", ""))</f>
        <v>2</v>
      </c>
      <c r="BC34" s="21" t="s">
        <v>3048</v>
      </c>
      <c r="BD34" s="21" t="s">
        <v>3013</v>
      </c>
      <c r="BE34" s="22">
        <v>0.997</v>
      </c>
      <c r="BF34" s="22">
        <v>0.1</v>
      </c>
      <c r="BG34" s="44">
        <f>VLOOKUP(BD34,'[1]To do list'!$A$2:$B$18,2,FALSE)</f>
        <v>83.5</v>
      </c>
      <c r="BH34" s="44">
        <v>4.2329999999999997</v>
      </c>
      <c r="BI34" s="44">
        <f t="shared" si="8"/>
        <v>8440.6020000000008</v>
      </c>
      <c r="BJ34" s="59">
        <f>BF34*(1-BE34)*BG34*100</f>
        <v>2.5050000000000026</v>
      </c>
      <c r="BK34" s="21" t="s">
        <v>3011</v>
      </c>
      <c r="BL34" s="22">
        <v>0.997</v>
      </c>
      <c r="BM34" s="22">
        <v>0.2</v>
      </c>
      <c r="BN34" s="44">
        <f>VLOOKUP(BK34,'[1]To do list'!$A$2:$B$18,2,FALSE)</f>
        <v>13.9</v>
      </c>
      <c r="BO34" s="44">
        <v>0.45200000000000001</v>
      </c>
      <c r="BP34" s="44">
        <f t="shared" si="9"/>
        <v>1802.5760000000002</v>
      </c>
      <c r="BQ34" s="59">
        <f>BM34*(1-BL34)*BN34*100</f>
        <v>0.83400000000000085</v>
      </c>
      <c r="BR34" s="21" t="s">
        <v>709</v>
      </c>
      <c r="BS34" s="22">
        <v>0.997</v>
      </c>
      <c r="BT34" s="22">
        <v>0.2</v>
      </c>
      <c r="BU34" s="44">
        <f>VLOOKUP(BR34,'[1]To do list'!$A$2:$B$18,2,FALSE)</f>
        <v>32.799999999999997</v>
      </c>
      <c r="BV34" s="44">
        <v>0.42</v>
      </c>
      <c r="BW34" s="44">
        <f t="shared" si="10"/>
        <v>1674.96</v>
      </c>
      <c r="BX34" s="59">
        <f>BT34*(1-BS34)*BU34*100</f>
        <v>1.9680000000000017</v>
      </c>
      <c r="BY34" s="21" t="s">
        <v>3012</v>
      </c>
      <c r="BZ34" s="22">
        <v>0.997</v>
      </c>
      <c r="CA34" s="22">
        <v>0.1</v>
      </c>
      <c r="CB34" s="44">
        <f>VLOOKUP(BY34,'[1]To do list'!$A$2:$B$18,2,FALSE)</f>
        <v>1.82</v>
      </c>
      <c r="CC34" s="44">
        <v>0.48</v>
      </c>
      <c r="CD34" s="44">
        <f t="shared" si="11"/>
        <v>957.12000000000012</v>
      </c>
      <c r="CE34" s="59">
        <f>CA34*(1-BZ34)*CB34*100</f>
        <v>5.4600000000000058E-2</v>
      </c>
      <c r="CF34" s="21"/>
      <c r="CG34" s="21"/>
      <c r="CH34" s="21"/>
      <c r="CI34" s="21"/>
      <c r="CJ34" s="21"/>
      <c r="CK34" s="21"/>
      <c r="CL34" s="51"/>
      <c r="CM34" s="63">
        <f>SUM(BJ34,BQ34,BX34,CE34,CL34)/SUM(BF34,BM34,BT34,CA34,CH34)</f>
        <v>8.9360000000000088</v>
      </c>
      <c r="CN34" s="70">
        <f t="shared" si="12"/>
        <v>21458.76333333334</v>
      </c>
    </row>
    <row r="35" spans="1:92" hidden="1" x14ac:dyDescent="0.3">
      <c r="A35" s="40">
        <v>34</v>
      </c>
      <c r="B35" s="40" t="s">
        <v>722</v>
      </c>
      <c r="C35" s="61" t="s">
        <v>723</v>
      </c>
      <c r="D35" s="40" t="s">
        <v>106</v>
      </c>
      <c r="E35" s="40" t="b">
        <v>1</v>
      </c>
      <c r="F35" s="40"/>
      <c r="G35" s="40"/>
      <c r="H35" s="40" t="s">
        <v>611</v>
      </c>
      <c r="I35" s="40" t="s">
        <v>10</v>
      </c>
      <c r="J35" s="40" t="s">
        <v>612</v>
      </c>
      <c r="K35" s="40" t="s">
        <v>107</v>
      </c>
      <c r="L35" s="40" t="s">
        <v>613</v>
      </c>
      <c r="M35" s="40" t="s">
        <v>108</v>
      </c>
      <c r="N35" s="40" t="s">
        <v>614</v>
      </c>
      <c r="O35" s="40" t="s">
        <v>724</v>
      </c>
      <c r="P35" s="40" t="b">
        <v>1</v>
      </c>
      <c r="Q35" s="40">
        <v>500</v>
      </c>
      <c r="R35" s="1" t="b">
        <v>0</v>
      </c>
      <c r="S35" s="40">
        <v>34</v>
      </c>
      <c r="T35" s="1" t="s">
        <v>1501</v>
      </c>
      <c r="U35" s="1" t="str" cm="1">
        <f t="array" ref="U35">IF(AND(SUM(COUNTIF(T35,{"*leaching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leached*"}))&gt;0,ISNUMBER(FIND("%",T35))),"Include","Exclude")</f>
        <v>Exclude</v>
      </c>
      <c r="V35" s="1" t="s">
        <v>1502</v>
      </c>
      <c r="W35" s="1" t="str" cm="1">
        <f t="array" ref="W35">IF(AND(SUM(COUNTIF(V35,{"*leaching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leached*"}))&gt;0,ISNUMBER(FIND("%",V35))),"Include","Exclude")</f>
        <v>Exclude</v>
      </c>
      <c r="X35" s="1" t="s">
        <v>1503</v>
      </c>
      <c r="Y35" s="1" t="str" cm="1">
        <f t="array" ref="Y35">IF(AND(SUM(COUNTIF(X35,{"*leaching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leached*"}))&gt;0,ISNUMBER(FIND("%",X35))),"Include","Exclude")</f>
        <v>Exclude</v>
      </c>
      <c r="Z35" s="1" t="s">
        <v>1504</v>
      </c>
      <c r="AA35" s="1" t="str" cm="1">
        <f t="array" ref="AA35">IF(AND(SUM(COUNTIF(Z35,{"*leaching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leached*"}))&gt;0,ISNUMBER(FIND("%",Z35))),"Include","Exclude")</f>
        <v>Exclude</v>
      </c>
      <c r="AB35" s="1" t="s">
        <v>1505</v>
      </c>
      <c r="AC35" s="1" t="str" cm="1">
        <f t="array" ref="AC35">IF(AND(SUM(COUNTIF(AB35,{"*leaching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leached*"}))&gt;0,ISNUMBER(FIND("%",AB35))),"Include","Exclude")</f>
        <v>Exclude</v>
      </c>
      <c r="AD35" s="1" t="s">
        <v>1506</v>
      </c>
      <c r="AE35" s="1" t="str" cm="1">
        <f t="array" ref="AE35">IF(AND(SUM(COUNTIF(AD35,{"*leaching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leached*"}))&gt;0,ISNUMBER(FIND("%",AD35))),"Include","Exclude")</f>
        <v>Exclude</v>
      </c>
      <c r="AF35" s="1" t="s">
        <v>1507</v>
      </c>
      <c r="AG35" s="1" t="str" cm="1">
        <f t="array" ref="AG35">IF(AND(SUM(COUNTIF(AF35,{"*leaching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leached*"}))&gt;0,ISNUMBER(FIND("%",AF35))),"Include","Exclude")</f>
        <v>Exclude</v>
      </c>
      <c r="AH35" s="1" t="s">
        <v>1508</v>
      </c>
      <c r="AI35" s="1" t="str" cm="1">
        <f t="array" ref="AI35">IF(AND(SUM(COUNTIF(AH35,{"*leaching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leached*"}))&gt;0,ISNUMBER(FIND("%",AH35))),"Include","Exclude")</f>
        <v>Exclude</v>
      </c>
      <c r="AJ35" s="1" t="s">
        <v>1509</v>
      </c>
      <c r="AK35" s="1" t="str" cm="1">
        <f t="array" ref="AK35">IF(AND(SUM(COUNTIF(AJ35,{"*leaching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leached*"}))&gt;0,ISNUMBER(FIND("%",AJ35))),"Include","Exclude")</f>
        <v>Exclude</v>
      </c>
      <c r="AL35" s="1" t="s">
        <v>1510</v>
      </c>
      <c r="AM35" s="1" t="str" cm="1">
        <f t="array" ref="AM35">IF(AND(SUM(COUNTIF(AL35,{"*leaching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leached*"}))&gt;0,ISNUMBER(FIND("%",AL35))),"Include","Exclude")</f>
        <v>Exclude</v>
      </c>
      <c r="AN35" s="1"/>
      <c r="AO35" s="1" t="str" cm="1">
        <f t="array" ref="AO35">IF(AND(SUM(COUNTIF(AN35,{"*leaching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leached*"}))&gt;0,ISNUMBER(FIND("%",AN35))),"Include","Exclude")</f>
        <v>Exclude</v>
      </c>
      <c r="AP35" s="1"/>
      <c r="AQ35" s="1" t="str" cm="1">
        <f t="array" ref="AQ35">IF(AND(SUM(COUNTIF(AP35,{"*leaching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leached*"}))&gt;0,ISNUMBER(FIND("%",AP35))),"Include","Exclude")</f>
        <v>Exclude</v>
      </c>
      <c r="AR35" s="1"/>
      <c r="AS35" s="1" t="str" cm="1">
        <f t="array" ref="AS35">IF(AND(SUM(COUNTIF(AR35,{"*leaching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leached*"}))&gt;0,ISNUMBER(FIND("%",AR35))),"Include","Exclude")</f>
        <v>Exclude</v>
      </c>
      <c r="AT35" s="1"/>
      <c r="AU35" s="1" t="str" cm="1">
        <f t="array" ref="AU35">IF(AND(SUM(COUNTIF(AT35,{"*leaching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leached*"}))&gt;0,ISNUMBER(FIND("%",AT35))),"Include","Exclude")</f>
        <v>Exclude</v>
      </c>
      <c r="AV35" s="1"/>
      <c r="AW35" s="1" t="str" cm="1">
        <f t="array" ref="AW35">IF(AND(SUM(COUNTIF(AV35,{"*leaching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leached*"}))&gt;0,ISNUMBER(FIND("%",AV35))),"Include","Exclude")</f>
        <v>Exclude</v>
      </c>
      <c r="AX35" s="1"/>
      <c r="AY35" s="1" t="str" cm="1">
        <f t="array" ref="AY35">IF(AND(SUM(COUNTIF(AX35,{"*leaching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leached*"}))&gt;0,ISNUMBER(FIND("%",AX35))),"Include","Exclude")</f>
        <v>Exclude</v>
      </c>
      <c r="AZ35" s="40">
        <f t="shared" si="0"/>
        <v>0</v>
      </c>
      <c r="BA35" s="40" t="s">
        <v>677</v>
      </c>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c r="CH35"/>
      <c r="CI35"/>
      <c r="CL35"/>
      <c r="CM35"/>
      <c r="CN35"/>
    </row>
    <row r="36" spans="1:92" s="23" customFormat="1" x14ac:dyDescent="0.3">
      <c r="A36" s="21">
        <v>37</v>
      </c>
      <c r="B36" s="21" t="s">
        <v>731</v>
      </c>
      <c r="C36" s="21" t="s">
        <v>732</v>
      </c>
      <c r="D36" s="21" t="s">
        <v>115</v>
      </c>
      <c r="E36" s="21" t="b">
        <v>1</v>
      </c>
      <c r="F36" s="21"/>
      <c r="G36" s="21"/>
      <c r="H36" s="21" t="s">
        <v>611</v>
      </c>
      <c r="I36" s="21" t="s">
        <v>10</v>
      </c>
      <c r="J36" s="21" t="s">
        <v>612</v>
      </c>
      <c r="K36" s="21" t="s">
        <v>116</v>
      </c>
      <c r="L36" s="21" t="s">
        <v>613</v>
      </c>
      <c r="M36" s="21" t="s">
        <v>117</v>
      </c>
      <c r="N36" s="21" t="s">
        <v>614</v>
      </c>
      <c r="O36" s="21" t="s">
        <v>733</v>
      </c>
      <c r="P36" s="21" t="b">
        <v>1</v>
      </c>
      <c r="Q36" s="21">
        <v>650</v>
      </c>
      <c r="R36" s="39" t="b">
        <v>0</v>
      </c>
      <c r="S36" s="21">
        <v>37</v>
      </c>
      <c r="T36" s="6" t="s">
        <v>1530</v>
      </c>
      <c r="U36" s="1" t="str" cm="1">
        <f t="array" ref="U36">IF(AND(SUM(COUNTIF(T36,{"*leaching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leached*"}))&gt;0,ISNUMBER(FIND("%",T36))),"Include","Exclude")</f>
        <v>Exclude</v>
      </c>
      <c r="V36" s="1" t="s">
        <v>1531</v>
      </c>
      <c r="W36" s="1" t="str" cm="1">
        <f t="array" ref="W36">IF(AND(SUM(COUNTIF(V36,{"*leaching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leached*"}))&gt;0,ISNUMBER(FIND("%",V36))),"Include","Exclude")</f>
        <v>Exclude</v>
      </c>
      <c r="X36" s="1" t="s">
        <v>1532</v>
      </c>
      <c r="Y36" s="1" t="str" cm="1">
        <f t="array" ref="Y36">IF(AND(SUM(COUNTIF(X36,{"*leaching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leached*"}))&gt;0,ISNUMBER(FIND("%",X36))),"Include","Exclude")</f>
        <v>Exclude</v>
      </c>
      <c r="Z36" s="1" t="s">
        <v>1533</v>
      </c>
      <c r="AA36" s="1" t="str" cm="1">
        <f t="array" ref="AA36">IF(AND(SUM(COUNTIF(Z36,{"*leaching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leached*"}))&gt;0,ISNUMBER(FIND("%",Z36))),"Include","Exclude")</f>
        <v>Exclude</v>
      </c>
      <c r="AB36" s="1" t="s">
        <v>1534</v>
      </c>
      <c r="AC36" s="1" t="str" cm="1">
        <f t="array" ref="AC36">IF(AND(SUM(COUNTIF(AB36,{"*leaching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leached*"}))&gt;0,ISNUMBER(FIND("%",AB36))),"Include","Exclude")</f>
        <v>Exclude</v>
      </c>
      <c r="AD36" s="1" t="s">
        <v>1535</v>
      </c>
      <c r="AE36" s="1" t="str" cm="1">
        <f t="array" ref="AE36">IF(AND(SUM(COUNTIF(AD36,{"*leaching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leached*"}))&gt;0,ISNUMBER(FIND("%",AD36))),"Include","Exclude")</f>
        <v>Exclude</v>
      </c>
      <c r="AF36" s="1" t="s">
        <v>1536</v>
      </c>
      <c r="AG36" s="1" t="str" cm="1">
        <f t="array" ref="AG36">IF(AND(SUM(COUNTIF(AF36,{"*leaching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leached*"}))&gt;0,ISNUMBER(FIND("%",AF36))),"Include","Exclude")</f>
        <v>Exclude</v>
      </c>
      <c r="AH36" s="1" t="s">
        <v>1537</v>
      </c>
      <c r="AI36" s="1" t="str" cm="1">
        <f t="array" ref="AI36">IF(AND(SUM(COUNTIF(AH36,{"*leaching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leached*"}))&gt;0,ISNUMBER(FIND("%",AH36))),"Include","Exclude")</f>
        <v>Include</v>
      </c>
      <c r="AJ36" s="1" t="s">
        <v>1538</v>
      </c>
      <c r="AK36" s="1" t="str" cm="1">
        <f t="array" ref="AK36">IF(AND(SUM(COUNTIF(AJ36,{"*leaching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leached*"}))&gt;0,ISNUMBER(FIND("%",AJ36))),"Include","Exclude")</f>
        <v>Exclude</v>
      </c>
      <c r="AL36" s="1" t="s">
        <v>1539</v>
      </c>
      <c r="AM36" s="1" t="str" cm="1">
        <f t="array" ref="AM36">IF(AND(SUM(COUNTIF(AL36,{"*leaching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leached*"}))&gt;0,ISNUMBER(FIND("%",AL36))),"Include","Exclude")</f>
        <v>Exclude</v>
      </c>
      <c r="AN36" s="1"/>
      <c r="AO36" s="1" t="str" cm="1">
        <f t="array" ref="AO36">IF(AND(SUM(COUNTIF(AN36,{"*leaching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leached*"}))&gt;0,ISNUMBER(FIND("%",AN36))),"Include","Exclude")</f>
        <v>Exclude</v>
      </c>
      <c r="AP36" s="1"/>
      <c r="AQ36" s="1" t="str" cm="1">
        <f t="array" ref="AQ36">IF(AND(SUM(COUNTIF(AP36,{"*leaching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leached*"}))&gt;0,ISNUMBER(FIND("%",AP36))),"Include","Exclude")</f>
        <v>Exclude</v>
      </c>
      <c r="AR36" s="1"/>
      <c r="AS36" s="1" t="str" cm="1">
        <f t="array" ref="AS36">IF(AND(SUM(COUNTIF(AR36,{"*leaching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leached*"}))&gt;0,ISNUMBER(FIND("%",AR36))),"Include","Exclude")</f>
        <v>Exclude</v>
      </c>
      <c r="AT36" s="1"/>
      <c r="AU36" s="1" t="str" cm="1">
        <f t="array" ref="AU36">IF(AND(SUM(COUNTIF(AT36,{"*leaching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leached*"}))&gt;0,ISNUMBER(FIND("%",AT36))),"Include","Exclude")</f>
        <v>Exclude</v>
      </c>
      <c r="AV36" s="1"/>
      <c r="AW36" s="1" t="str" cm="1">
        <f t="array" ref="AW36">IF(AND(SUM(COUNTIF(AV36,{"*leaching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leached*"}))&gt;0,ISNUMBER(FIND("%",AV36))),"Include","Exclude")</f>
        <v>Exclude</v>
      </c>
      <c r="AX36" s="1"/>
      <c r="AY36" s="36" t="str" cm="1">
        <f t="array" ref="AY36">IF(AND(SUM(COUNTIF(AX36,{"*leaching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leached*"}))&gt;0,ISNUMBER(FIND("%",AX36))),"Include","Exclude")</f>
        <v>Exclude</v>
      </c>
      <c r="AZ36" s="21">
        <f t="shared" si="0"/>
        <v>1</v>
      </c>
      <c r="BA36" s="21" t="s">
        <v>1537</v>
      </c>
      <c r="BB36" s="21">
        <f>LEN(BA36) - LEN(SUBSTITUTE(BA36, "%", ""))</f>
        <v>4</v>
      </c>
      <c r="BC36" s="21" t="s">
        <v>3048</v>
      </c>
      <c r="BD36" s="21" t="s">
        <v>3013</v>
      </c>
      <c r="BE36" s="22">
        <v>0.99939999999999996</v>
      </c>
      <c r="BF36" s="22">
        <v>0.1</v>
      </c>
      <c r="BG36" s="44">
        <f>VLOOKUP(BD36,'[1]To do list'!$A$2:$B$18,2,FALSE)</f>
        <v>83.5</v>
      </c>
      <c r="BH36" s="44">
        <v>4.2329999999999997</v>
      </c>
      <c r="BI36" s="44">
        <f t="shared" ref="BI36:BI38" si="13">BE36*BF36*BH36*(Q36-20)*1000</f>
        <v>266518.9926</v>
      </c>
      <c r="BJ36" s="59">
        <f>BF36*(1-BE36)*BG36*100</f>
        <v>0.50100000000003753</v>
      </c>
      <c r="BK36" s="21" t="s">
        <v>3011</v>
      </c>
      <c r="BL36" s="22">
        <v>0.99199999999999999</v>
      </c>
      <c r="BM36" s="22">
        <v>0.2</v>
      </c>
      <c r="BN36" s="44">
        <f>VLOOKUP(BK36,'[1]To do list'!$A$2:$B$18,2,FALSE)</f>
        <v>13.9</v>
      </c>
      <c r="BO36" s="44">
        <v>0.45200000000000001</v>
      </c>
      <c r="BP36" s="44">
        <f t="shared" ref="BP36:BP38" si="14">BL36*BM36*BO36*(Q36-20)*1000</f>
        <v>56496.384000000005</v>
      </c>
      <c r="BQ36" s="59">
        <f>BM36*(1-BL36)*BN36*100</f>
        <v>2.2240000000000024</v>
      </c>
      <c r="BR36" s="21" t="s">
        <v>709</v>
      </c>
      <c r="BS36" s="22">
        <v>0.995</v>
      </c>
      <c r="BT36" s="22">
        <v>0.2</v>
      </c>
      <c r="BU36" s="44">
        <f>VLOOKUP(BR36,'[1]To do list'!$A$2:$B$18,2,FALSE)</f>
        <v>32.799999999999997</v>
      </c>
      <c r="BV36" s="44">
        <v>0.42</v>
      </c>
      <c r="BW36" s="44">
        <f t="shared" ref="BW36:BW38" si="15">BS36*BT36*BV36*(Q36-20)*1000</f>
        <v>52655.4</v>
      </c>
      <c r="BX36" s="59">
        <f>BT36*(1-BS36)*BU36*100</f>
        <v>3.2800000000000025</v>
      </c>
      <c r="BY36" s="21" t="s">
        <v>3012</v>
      </c>
      <c r="BZ36" s="22">
        <v>0.99650000000000005</v>
      </c>
      <c r="CA36" s="22">
        <v>0.1</v>
      </c>
      <c r="CB36" s="44">
        <f>VLOOKUP(BY36,'[1]To do list'!$A$2:$B$18,2,FALSE)</f>
        <v>1.82</v>
      </c>
      <c r="CC36" s="44">
        <v>0.48</v>
      </c>
      <c r="CD36" s="44">
        <f t="shared" ref="CD36:CD38" si="16">BZ36*CA36*CC36*(Q36-20)*1000</f>
        <v>30134.160000000003</v>
      </c>
      <c r="CE36" s="59">
        <f>CA36*(1-BZ36)*CB36*100</f>
        <v>6.3699999999999049E-2</v>
      </c>
      <c r="CF36" s="21"/>
      <c r="CG36" s="21"/>
      <c r="CH36" s="21"/>
      <c r="CI36" s="21"/>
      <c r="CJ36" s="21"/>
      <c r="CK36" s="21"/>
      <c r="CL36" s="51"/>
      <c r="CM36" s="63">
        <f>SUM(BJ36,BQ36,BX36,CE36,CL36)/SUM(BF36,BM36,BT36,CA36,CH36)</f>
        <v>10.114500000000069</v>
      </c>
      <c r="CN36" s="70">
        <f t="shared" ref="CN36:CN38" si="17">(BI36+BP36+BW36+CD36+CK36)/(BF36+BM36+BT36+CA36+CH36)</f>
        <v>676341.5610000001</v>
      </c>
    </row>
    <row r="37" spans="1:92" s="23" customFormat="1" x14ac:dyDescent="0.3">
      <c r="A37" s="21">
        <v>54</v>
      </c>
      <c r="B37" s="21" t="s">
        <v>778</v>
      </c>
      <c r="C37" s="21" t="s">
        <v>779</v>
      </c>
      <c r="D37" s="21" t="s">
        <v>164</v>
      </c>
      <c r="E37" s="21" t="b">
        <v>1</v>
      </c>
      <c r="F37" s="21"/>
      <c r="G37" s="21"/>
      <c r="H37" s="21" t="s">
        <v>611</v>
      </c>
      <c r="I37" s="21" t="s">
        <v>10</v>
      </c>
      <c r="J37" s="21" t="s">
        <v>612</v>
      </c>
      <c r="K37" s="21" t="s">
        <v>24</v>
      </c>
      <c r="L37" s="21" t="s">
        <v>613</v>
      </c>
      <c r="M37" s="21" t="s">
        <v>165</v>
      </c>
      <c r="N37" s="21" t="s">
        <v>614</v>
      </c>
      <c r="O37" s="21" t="s">
        <v>780</v>
      </c>
      <c r="P37" s="21" t="b">
        <v>1</v>
      </c>
      <c r="Q37" s="21">
        <v>80</v>
      </c>
      <c r="R37" s="39" t="b">
        <v>0</v>
      </c>
      <c r="S37" s="21">
        <v>54</v>
      </c>
      <c r="T37" s="6" t="s">
        <v>1690</v>
      </c>
      <c r="U37" s="1" t="str" cm="1">
        <f t="array" ref="U37">IF(AND(SUM(COUNTIF(T37,{"*leaching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leached*"}))&gt;0,ISNUMBER(FIND("%",T37))),"Include","Exclude")</f>
        <v>Exclude</v>
      </c>
      <c r="V37" s="1" t="s">
        <v>1691</v>
      </c>
      <c r="W37" s="1" t="str" cm="1">
        <f t="array" ref="W37">IF(AND(SUM(COUNTIF(V37,{"*leaching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leached*"}))&gt;0,ISNUMBER(FIND("%",V37))),"Include","Exclude")</f>
        <v>Exclude</v>
      </c>
      <c r="X37" s="1" t="s">
        <v>1692</v>
      </c>
      <c r="Y37" s="1" t="str" cm="1">
        <f t="array" ref="Y37">IF(AND(SUM(COUNTIF(X37,{"*leaching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leached*"}))&gt;0,ISNUMBER(FIND("%",X37))),"Include","Exclude")</f>
        <v>Exclude</v>
      </c>
      <c r="Z37" s="1" t="s">
        <v>1693</v>
      </c>
      <c r="AA37" s="1" t="str" cm="1">
        <f t="array" ref="AA37">IF(AND(SUM(COUNTIF(Z37,{"*leaching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leached*"}))&gt;0,ISNUMBER(FIND("%",Z37))),"Include","Exclude")</f>
        <v>Exclude</v>
      </c>
      <c r="AB37" s="1" t="s">
        <v>1694</v>
      </c>
      <c r="AC37" s="1" t="str" cm="1">
        <f t="array" ref="AC37">IF(AND(SUM(COUNTIF(AB37,{"*leaching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leached*"}))&gt;0,ISNUMBER(FIND("%",AB37))),"Include","Exclude")</f>
        <v>Exclude</v>
      </c>
      <c r="AD37" s="1" t="s">
        <v>1695</v>
      </c>
      <c r="AE37" s="1" t="str" cm="1">
        <f t="array" ref="AE37">IF(AND(SUM(COUNTIF(AD37,{"*leaching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leached*"}))&gt;0,ISNUMBER(FIND("%",AD37))),"Include","Exclude")</f>
        <v>Exclude</v>
      </c>
      <c r="AF37" s="1" t="s">
        <v>1696</v>
      </c>
      <c r="AG37" s="1" t="str" cm="1">
        <f t="array" ref="AG37">IF(AND(SUM(COUNTIF(AF37,{"*leaching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leached*"}))&gt;0,ISNUMBER(FIND("%",AF37))),"Include","Exclude")</f>
        <v>Include</v>
      </c>
      <c r="AH37" s="1" t="s">
        <v>1697</v>
      </c>
      <c r="AI37" s="1" t="str" cm="1">
        <f t="array" ref="AI37">IF(AND(SUM(COUNTIF(AH37,{"*leaching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leached*"}))&gt;0,ISNUMBER(FIND("%",AH37))),"Include","Exclude")</f>
        <v>Include</v>
      </c>
      <c r="AJ37" s="1" t="s">
        <v>1698</v>
      </c>
      <c r="AK37" s="1" t="str" cm="1">
        <f t="array" ref="AK37">IF(AND(SUM(COUNTIF(AJ37,{"*leaching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leached*"}))&gt;0,ISNUMBER(FIND("%",AJ37))),"Include","Exclude")</f>
        <v>Exclude</v>
      </c>
      <c r="AL37" s="1" t="s">
        <v>1699</v>
      </c>
      <c r="AM37" s="1" t="str" cm="1">
        <f t="array" ref="AM37">IF(AND(SUM(COUNTIF(AL37,{"*leaching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leached*"}))&gt;0,ISNUMBER(FIND("%",AL37))),"Include","Exclude")</f>
        <v>Exclude</v>
      </c>
      <c r="AN37" s="1"/>
      <c r="AO37" s="1" t="str" cm="1">
        <f t="array" ref="AO37">IF(AND(SUM(COUNTIF(AN37,{"*leaching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leached*"}))&gt;0,ISNUMBER(FIND("%",AN37))),"Include","Exclude")</f>
        <v>Exclude</v>
      </c>
      <c r="AP37" s="1"/>
      <c r="AQ37" s="1" t="str" cm="1">
        <f t="array" ref="AQ37">IF(AND(SUM(COUNTIF(AP37,{"*leaching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leached*"}))&gt;0,ISNUMBER(FIND("%",AP37))),"Include","Exclude")</f>
        <v>Exclude</v>
      </c>
      <c r="AR37" s="1"/>
      <c r="AS37" s="1" t="str" cm="1">
        <f t="array" ref="AS37">IF(AND(SUM(COUNTIF(AR37,{"*leaching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leached*"}))&gt;0,ISNUMBER(FIND("%",AR37))),"Include","Exclude")</f>
        <v>Exclude</v>
      </c>
      <c r="AT37" s="1"/>
      <c r="AU37" s="1" t="str" cm="1">
        <f t="array" ref="AU37">IF(AND(SUM(COUNTIF(AT37,{"*leaching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leached*"}))&gt;0,ISNUMBER(FIND("%",AT37))),"Include","Exclude")</f>
        <v>Exclude</v>
      </c>
      <c r="AV37" s="1"/>
      <c r="AW37" s="1" t="str" cm="1">
        <f t="array" ref="AW37">IF(AND(SUM(COUNTIF(AV37,{"*leaching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leached*"}))&gt;0,ISNUMBER(FIND("%",AV37))),"Include","Exclude")</f>
        <v>Exclude</v>
      </c>
      <c r="AX37" s="1"/>
      <c r="AY37" s="36" t="str" cm="1">
        <f t="array" ref="AY37">IF(AND(SUM(COUNTIF(AX37,{"*leaching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leached*"}))&gt;0,ISNUMBER(FIND("%",AX37))),"Include","Exclude")</f>
        <v>Exclude</v>
      </c>
      <c r="AZ37" s="21">
        <f t="shared" si="0"/>
        <v>2</v>
      </c>
      <c r="BA37" s="21" t="s">
        <v>1700</v>
      </c>
      <c r="BB37" s="21">
        <f>LEN(BA37) - LEN(SUBSTITUTE(BA37, "%", ""))</f>
        <v>2</v>
      </c>
      <c r="BC37" s="21" t="s">
        <v>3048</v>
      </c>
      <c r="BD37" s="21" t="s">
        <v>3015</v>
      </c>
      <c r="BE37" s="22">
        <v>0.99099999999999999</v>
      </c>
      <c r="BF37" s="22">
        <v>0.1</v>
      </c>
      <c r="BG37" s="44">
        <f>VLOOKUP(BD37,'[1]To do list'!$A$2:$B$18,2,FALSE)</f>
        <v>6</v>
      </c>
      <c r="BH37" s="44">
        <v>0.38500000000000001</v>
      </c>
      <c r="BI37" s="44">
        <f t="shared" si="13"/>
        <v>2289.2100000000005</v>
      </c>
      <c r="BJ37" s="59">
        <f>BF37*(1-BE37)*BG37*100</f>
        <v>0.54000000000000059</v>
      </c>
      <c r="BK37" s="21" t="s">
        <v>3011</v>
      </c>
      <c r="BL37" s="24">
        <v>0.04</v>
      </c>
      <c r="BM37" s="22">
        <v>0.2</v>
      </c>
      <c r="BN37" s="44">
        <f>VLOOKUP(BK37,'[1]To do list'!$A$2:$B$18,2,FALSE)</f>
        <v>13.9</v>
      </c>
      <c r="BO37" s="44">
        <v>0.45200000000000001</v>
      </c>
      <c r="BP37" s="44">
        <f t="shared" si="14"/>
        <v>216.96</v>
      </c>
      <c r="BQ37" s="59">
        <f>BM37*(1-BL37)*BN37*100</f>
        <v>266.88</v>
      </c>
      <c r="BR37" s="21" t="s">
        <v>709</v>
      </c>
      <c r="BS37" s="24">
        <v>0.04</v>
      </c>
      <c r="BT37" s="22">
        <v>0.2</v>
      </c>
      <c r="BU37" s="44">
        <f>VLOOKUP(BR37,'[1]To do list'!$A$2:$B$18,2,FALSE)</f>
        <v>32.799999999999997</v>
      </c>
      <c r="BV37" s="44">
        <v>0.42</v>
      </c>
      <c r="BW37" s="44">
        <f t="shared" si="15"/>
        <v>201.6</v>
      </c>
      <c r="BX37" s="59">
        <f>BT37*(1-BS37)*BU37*100</f>
        <v>629.75999999999988</v>
      </c>
      <c r="BY37" s="21" t="s">
        <v>3012</v>
      </c>
      <c r="BZ37" s="24">
        <v>0.04</v>
      </c>
      <c r="CA37" s="22">
        <v>0.1</v>
      </c>
      <c r="CB37" s="44">
        <f>VLOOKUP(BY37,'[1]To do list'!$A$2:$B$18,2,FALSE)</f>
        <v>1.82</v>
      </c>
      <c r="CC37" s="44">
        <v>0.48</v>
      </c>
      <c r="CD37" s="44">
        <f t="shared" si="16"/>
        <v>115.2</v>
      </c>
      <c r="CE37" s="59">
        <f>CA37*(1-BZ37)*CB37*100</f>
        <v>17.472000000000001</v>
      </c>
      <c r="CF37" s="21"/>
      <c r="CG37" s="21"/>
      <c r="CH37" s="21"/>
      <c r="CI37" s="21"/>
      <c r="CJ37" s="21"/>
      <c r="CK37" s="21"/>
      <c r="CL37" s="51"/>
      <c r="CM37" s="63">
        <f>SUM(BJ37,BQ37,BX37,CE37,CL37)/SUM(BF37,BM37,BT37,CA37,CH37)</f>
        <v>1524.4199999999998</v>
      </c>
      <c r="CN37" s="70">
        <f t="shared" si="17"/>
        <v>4704.9500000000007</v>
      </c>
    </row>
    <row r="38" spans="1:92" s="23" customFormat="1" x14ac:dyDescent="0.3">
      <c r="A38" s="21">
        <v>60</v>
      </c>
      <c r="B38" s="21" t="s">
        <v>796</v>
      </c>
      <c r="C38" s="21" t="s">
        <v>797</v>
      </c>
      <c r="D38" s="21" t="s">
        <v>180</v>
      </c>
      <c r="E38" s="21" t="b">
        <v>1</v>
      </c>
      <c r="F38" s="21"/>
      <c r="G38" s="21"/>
      <c r="H38" s="21" t="s">
        <v>611</v>
      </c>
      <c r="I38" s="21" t="s">
        <v>10</v>
      </c>
      <c r="J38" s="21" t="s">
        <v>612</v>
      </c>
      <c r="K38" s="21" t="s">
        <v>176</v>
      </c>
      <c r="L38" s="21" t="s">
        <v>613</v>
      </c>
      <c r="M38" s="21" t="s">
        <v>181</v>
      </c>
      <c r="N38" s="21" t="s">
        <v>614</v>
      </c>
      <c r="O38" s="21" t="s">
        <v>733</v>
      </c>
      <c r="P38" s="21" t="b">
        <v>1</v>
      </c>
      <c r="Q38" s="21">
        <v>118</v>
      </c>
      <c r="R38" s="39" t="b">
        <v>0</v>
      </c>
      <c r="S38" s="21">
        <v>60</v>
      </c>
      <c r="T38" s="6" t="s">
        <v>1748</v>
      </c>
      <c r="U38" s="1" t="str" cm="1">
        <f t="array" ref="U38">IF(AND(SUM(COUNTIF(T38,{"*leaching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leached*"}))&gt;0,ISNUMBER(FIND("%",T38))),"Include","Exclude")</f>
        <v>Exclude</v>
      </c>
      <c r="V38" s="1" t="s">
        <v>1749</v>
      </c>
      <c r="W38" s="1" t="str" cm="1">
        <f t="array" ref="W38">IF(AND(SUM(COUNTIF(V38,{"*leaching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leached*"}))&gt;0,ISNUMBER(FIND("%",V38))),"Include","Exclude")</f>
        <v>Exclude</v>
      </c>
      <c r="X38" s="1" t="s">
        <v>1750</v>
      </c>
      <c r="Y38" s="1" t="str" cm="1">
        <f t="array" ref="Y38">IF(AND(SUM(COUNTIF(X38,{"*leaching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leached*"}))&gt;0,ISNUMBER(FIND("%",X38))),"Include","Exclude")</f>
        <v>Exclude</v>
      </c>
      <c r="Z38" s="1" t="s">
        <v>1751</v>
      </c>
      <c r="AA38" s="1" t="str" cm="1">
        <f t="array" ref="AA38">IF(AND(SUM(COUNTIF(Z38,{"*leaching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leached*"}))&gt;0,ISNUMBER(FIND("%",Z38))),"Include","Exclude")</f>
        <v>Exclude</v>
      </c>
      <c r="AB38" s="1" t="s">
        <v>1752</v>
      </c>
      <c r="AC38" s="1" t="str" cm="1">
        <f t="array" ref="AC38">IF(AND(SUM(COUNTIF(AB38,{"*leaching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leached*"}))&gt;0,ISNUMBER(FIND("%",AB38))),"Include","Exclude")</f>
        <v>Exclude</v>
      </c>
      <c r="AD38" s="1" t="s">
        <v>1753</v>
      </c>
      <c r="AE38" s="1" t="str" cm="1">
        <f t="array" ref="AE38">IF(AND(SUM(COUNTIF(AD38,{"*leaching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leached*"}))&gt;0,ISNUMBER(FIND("%",AD38))),"Include","Exclude")</f>
        <v>Include</v>
      </c>
      <c r="AF38" s="1" t="s">
        <v>1754</v>
      </c>
      <c r="AG38" s="1" t="str" cm="1">
        <f t="array" ref="AG38">IF(AND(SUM(COUNTIF(AF38,{"*leaching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leached*"}))&gt;0,ISNUMBER(FIND("%",AF38))),"Include","Exclude")</f>
        <v>Exclude</v>
      </c>
      <c r="AH38" s="1" t="s">
        <v>1755</v>
      </c>
      <c r="AI38" s="1" t="str" cm="1">
        <f t="array" ref="AI38">IF(AND(SUM(COUNTIF(AH38,{"*leaching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leached*"}))&gt;0,ISNUMBER(FIND("%",AH38))),"Include","Exclude")</f>
        <v>Exclude</v>
      </c>
      <c r="AJ38" s="1" t="s">
        <v>1756</v>
      </c>
      <c r="AK38" s="1" t="str" cm="1">
        <f t="array" ref="AK38">IF(AND(SUM(COUNTIF(AJ38,{"*leaching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leached*"}))&gt;0,ISNUMBER(FIND("%",AJ38))),"Include","Exclude")</f>
        <v>Include</v>
      </c>
      <c r="AL38" s="1" t="s">
        <v>1757</v>
      </c>
      <c r="AM38" s="1" t="str" cm="1">
        <f t="array" ref="AM38">IF(AND(SUM(COUNTIF(AL38,{"*leaching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leached*"}))&gt;0,ISNUMBER(FIND("%",AL38))),"Include","Exclude")</f>
        <v>Exclude</v>
      </c>
      <c r="AN38" s="1" t="s">
        <v>1758</v>
      </c>
      <c r="AO38" s="1" t="str" cm="1">
        <f t="array" ref="AO38">IF(AND(SUM(COUNTIF(AN38,{"*leaching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leached*"}))&gt;0,ISNUMBER(FIND("%",AN38))),"Include","Exclude")</f>
        <v>Exclude</v>
      </c>
      <c r="AP38" s="1"/>
      <c r="AQ38" s="1" t="str" cm="1">
        <f t="array" ref="AQ38">IF(AND(SUM(COUNTIF(AP38,{"*leaching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leached*"}))&gt;0,ISNUMBER(FIND("%",AP38))),"Include","Exclude")</f>
        <v>Exclude</v>
      </c>
      <c r="AR38" s="1"/>
      <c r="AS38" s="1" t="str" cm="1">
        <f t="array" ref="AS38">IF(AND(SUM(COUNTIF(AR38,{"*leaching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leached*"}))&gt;0,ISNUMBER(FIND("%",AR38))),"Include","Exclude")</f>
        <v>Exclude</v>
      </c>
      <c r="AT38" s="1"/>
      <c r="AU38" s="1" t="str" cm="1">
        <f t="array" ref="AU38">IF(AND(SUM(COUNTIF(AT38,{"*leaching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leached*"}))&gt;0,ISNUMBER(FIND("%",AT38))),"Include","Exclude")</f>
        <v>Exclude</v>
      </c>
      <c r="AV38" s="1"/>
      <c r="AW38" s="1" t="str" cm="1">
        <f t="array" ref="AW38">IF(AND(SUM(COUNTIF(AV38,{"*leaching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leached*"}))&gt;0,ISNUMBER(FIND("%",AV38))),"Include","Exclude")</f>
        <v>Exclude</v>
      </c>
      <c r="AX38" s="1"/>
      <c r="AY38" s="36" t="str" cm="1">
        <f t="array" ref="AY38">IF(AND(SUM(COUNTIF(AX38,{"*leaching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leached*"}))&gt;0,ISNUMBER(FIND("%",AX38))),"Include","Exclude")</f>
        <v>Exclude</v>
      </c>
      <c r="AZ38" s="21">
        <f t="shared" si="0"/>
        <v>2</v>
      </c>
      <c r="BA38" s="21" t="s">
        <v>1759</v>
      </c>
      <c r="BB38" s="21">
        <f>LEN(BA38) - LEN(SUBSTITUTE(BA38, "%", ""))</f>
        <v>5</v>
      </c>
      <c r="BC38" s="21" t="s">
        <v>3004</v>
      </c>
      <c r="BD38" s="21" t="s">
        <v>3013</v>
      </c>
      <c r="BE38" s="22">
        <v>0.99199999999999999</v>
      </c>
      <c r="BF38" s="22">
        <v>0.1</v>
      </c>
      <c r="BG38" s="44">
        <f>VLOOKUP(BD38,'[1]To do list'!$A$2:$B$18,2,FALSE)</f>
        <v>83.5</v>
      </c>
      <c r="BH38" s="44">
        <v>4.2329999999999997</v>
      </c>
      <c r="BI38" s="44">
        <f t="shared" si="13"/>
        <v>41151.532800000001</v>
      </c>
      <c r="BJ38" s="59">
        <f>BF38*(1-BE38)*BG38*100</f>
        <v>6.6800000000000068</v>
      </c>
      <c r="BK38" s="21" t="s">
        <v>3011</v>
      </c>
      <c r="BL38" s="22">
        <v>0.96099999999999997</v>
      </c>
      <c r="BM38" s="22">
        <v>0.2</v>
      </c>
      <c r="BN38" s="44">
        <f>VLOOKUP(BK38,'[1]To do list'!$A$2:$B$18,2,FALSE)</f>
        <v>13.9</v>
      </c>
      <c r="BO38" s="44">
        <v>0.45200000000000001</v>
      </c>
      <c r="BP38" s="44">
        <f t="shared" si="14"/>
        <v>8513.6912000000011</v>
      </c>
      <c r="BQ38" s="59">
        <f>BM38*(1-BL38)*BN38*100</f>
        <v>10.842000000000009</v>
      </c>
      <c r="BR38" s="21" t="s">
        <v>709</v>
      </c>
      <c r="BS38" s="22">
        <v>0.95199999999999996</v>
      </c>
      <c r="BT38" s="22">
        <v>0.2</v>
      </c>
      <c r="BU38" s="44">
        <f>VLOOKUP(BR38,'[1]To do list'!$A$2:$B$18,2,FALSE)</f>
        <v>32.799999999999997</v>
      </c>
      <c r="BV38" s="44">
        <v>0.42</v>
      </c>
      <c r="BW38" s="44">
        <f t="shared" si="15"/>
        <v>7836.8639999999996</v>
      </c>
      <c r="BX38" s="59">
        <f>BT38*(1-BS38)*BU38*100</f>
        <v>31.488000000000028</v>
      </c>
      <c r="BY38" s="21" t="s">
        <v>3012</v>
      </c>
      <c r="BZ38" s="22">
        <v>0.97799999999999998</v>
      </c>
      <c r="CA38" s="22">
        <v>0.1</v>
      </c>
      <c r="CB38" s="44">
        <f>VLOOKUP(BY38,'[1]To do list'!$A$2:$B$18,2,FALSE)</f>
        <v>1.82</v>
      </c>
      <c r="CC38" s="44">
        <v>0.48</v>
      </c>
      <c r="CD38" s="44">
        <f t="shared" si="16"/>
        <v>4600.5119999999997</v>
      </c>
      <c r="CE38" s="59">
        <f>CA38*(1-BZ38)*CB38*100</f>
        <v>0.40040000000000031</v>
      </c>
      <c r="CF38" s="21"/>
      <c r="CG38" s="21"/>
      <c r="CH38" s="21"/>
      <c r="CI38" s="21"/>
      <c r="CJ38" s="21"/>
      <c r="CK38" s="21"/>
      <c r="CL38" s="51"/>
      <c r="CM38" s="63">
        <f>SUM(BJ38,BQ38,BX38,CE38,CL38)/SUM(BF38,BM38,BT38,CA38,CH38)</f>
        <v>82.35066666666674</v>
      </c>
      <c r="CN38" s="70">
        <f t="shared" si="17"/>
        <v>103504.33333333334</v>
      </c>
    </row>
    <row r="39" spans="1:92" hidden="1" x14ac:dyDescent="0.3">
      <c r="A39" s="40">
        <v>38</v>
      </c>
      <c r="B39" s="40" t="s">
        <v>734</v>
      </c>
      <c r="C39" s="61" t="s">
        <v>735</v>
      </c>
      <c r="D39" s="40" t="s">
        <v>118</v>
      </c>
      <c r="E39" s="40" t="b">
        <v>1</v>
      </c>
      <c r="F39" s="40"/>
      <c r="G39" s="40"/>
      <c r="H39" s="40" t="s">
        <v>611</v>
      </c>
      <c r="I39" s="40" t="s">
        <v>10</v>
      </c>
      <c r="J39" s="40" t="s">
        <v>612</v>
      </c>
      <c r="K39" s="40" t="s">
        <v>88</v>
      </c>
      <c r="L39" s="40" t="s">
        <v>613</v>
      </c>
      <c r="M39" s="40" t="s">
        <v>119</v>
      </c>
      <c r="N39" s="40" t="s">
        <v>614</v>
      </c>
      <c r="O39" s="40" t="s">
        <v>736</v>
      </c>
      <c r="P39" s="40" t="b">
        <v>1</v>
      </c>
      <c r="Q39" s="40">
        <v>500</v>
      </c>
      <c r="R39" s="1" t="b">
        <v>0</v>
      </c>
      <c r="S39" s="40">
        <v>38</v>
      </c>
      <c r="T39" s="1" t="s">
        <v>1540</v>
      </c>
      <c r="U39" s="1" t="str" cm="1">
        <f t="array" ref="U39">IF(AND(SUM(COUNTIF(T39,{"*leaching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leached*"}))&gt;0,ISNUMBER(FIND("%",T39))),"Include","Exclude")</f>
        <v>Exclude</v>
      </c>
      <c r="V39" s="1" t="s">
        <v>1541</v>
      </c>
      <c r="W39" s="1" t="str" cm="1">
        <f t="array" ref="W39">IF(AND(SUM(COUNTIF(V39,{"*leaching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leached*"}))&gt;0,ISNUMBER(FIND("%",V39))),"Include","Exclude")</f>
        <v>Exclude</v>
      </c>
      <c r="X39" s="1" t="s">
        <v>1542</v>
      </c>
      <c r="Y39" s="1" t="str" cm="1">
        <f t="array" ref="Y39">IF(AND(SUM(COUNTIF(X39,{"*leaching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leached*"}))&gt;0,ISNUMBER(FIND("%",X39))),"Include","Exclude")</f>
        <v>Exclude</v>
      </c>
      <c r="Z39" s="1" t="s">
        <v>1543</v>
      </c>
      <c r="AA39" s="1" t="str" cm="1">
        <f t="array" ref="AA39">IF(AND(SUM(COUNTIF(Z39,{"*leaching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leached*"}))&gt;0,ISNUMBER(FIND("%",Z39))),"Include","Exclude")</f>
        <v>Exclude</v>
      </c>
      <c r="AB39" s="1" t="s">
        <v>1544</v>
      </c>
      <c r="AC39" s="1" t="str" cm="1">
        <f t="array" ref="AC39">IF(AND(SUM(COUNTIF(AB39,{"*leaching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leached*"}))&gt;0,ISNUMBER(FIND("%",AB39))),"Include","Exclude")</f>
        <v>Exclude</v>
      </c>
      <c r="AD39" s="1" t="s">
        <v>1545</v>
      </c>
      <c r="AE39" s="1" t="str" cm="1">
        <f t="array" ref="AE39">IF(AND(SUM(COUNTIF(AD39,{"*leaching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leached*"}))&gt;0,ISNUMBER(FIND("%",AD39))),"Include","Exclude")</f>
        <v>Exclude</v>
      </c>
      <c r="AF39" s="1" t="s">
        <v>1546</v>
      </c>
      <c r="AG39" s="1" t="str" cm="1">
        <f t="array" ref="AG39">IF(AND(SUM(COUNTIF(AF39,{"*leaching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leached*"}))&gt;0,ISNUMBER(FIND("%",AF39))),"Include","Exclude")</f>
        <v>Exclude</v>
      </c>
      <c r="AH39" s="1" t="s">
        <v>1547</v>
      </c>
      <c r="AI39" s="1" t="str" cm="1">
        <f t="array" ref="AI39">IF(AND(SUM(COUNTIF(AH39,{"*leaching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leached*"}))&gt;0,ISNUMBER(FIND("%",AH39))),"Include","Exclude")</f>
        <v>Exclude</v>
      </c>
      <c r="AJ39" s="1" t="s">
        <v>1548</v>
      </c>
      <c r="AK39" s="1" t="str" cm="1">
        <f t="array" ref="AK39">IF(AND(SUM(COUNTIF(AJ39,{"*leaching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leached*"}))&gt;0,ISNUMBER(FIND("%",AJ39))),"Include","Exclude")</f>
        <v>Exclude</v>
      </c>
      <c r="AL39" s="1"/>
      <c r="AM39" s="1" t="str" cm="1">
        <f t="array" ref="AM39">IF(AND(SUM(COUNTIF(AL39,{"*leaching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leached*"}))&gt;0,ISNUMBER(FIND("%",AL39))),"Include","Exclude")</f>
        <v>Exclude</v>
      </c>
      <c r="AN39" s="1"/>
      <c r="AO39" s="1" t="str" cm="1">
        <f t="array" ref="AO39">IF(AND(SUM(COUNTIF(AN39,{"*leaching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leached*"}))&gt;0,ISNUMBER(FIND("%",AN39))),"Include","Exclude")</f>
        <v>Exclude</v>
      </c>
      <c r="AP39" s="1"/>
      <c r="AQ39" s="1" t="str" cm="1">
        <f t="array" ref="AQ39">IF(AND(SUM(COUNTIF(AP39,{"*leaching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leached*"}))&gt;0,ISNUMBER(FIND("%",AP39))),"Include","Exclude")</f>
        <v>Exclude</v>
      </c>
      <c r="AR39" s="1"/>
      <c r="AS39" s="1" t="str" cm="1">
        <f t="array" ref="AS39">IF(AND(SUM(COUNTIF(AR39,{"*leaching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leached*"}))&gt;0,ISNUMBER(FIND("%",AR39))),"Include","Exclude")</f>
        <v>Exclude</v>
      </c>
      <c r="AT39" s="1"/>
      <c r="AU39" s="1" t="str" cm="1">
        <f t="array" ref="AU39">IF(AND(SUM(COUNTIF(AT39,{"*leaching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leached*"}))&gt;0,ISNUMBER(FIND("%",AT39))),"Include","Exclude")</f>
        <v>Exclude</v>
      </c>
      <c r="AV39" s="1"/>
      <c r="AW39" s="1" t="str" cm="1">
        <f t="array" ref="AW39">IF(AND(SUM(COUNTIF(AV39,{"*leaching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leached*"}))&gt;0,ISNUMBER(FIND("%",AV39))),"Include","Exclude")</f>
        <v>Exclude</v>
      </c>
      <c r="AX39" s="1"/>
      <c r="AY39" s="1" t="str" cm="1">
        <f t="array" ref="AY39">IF(AND(SUM(COUNTIF(AX39,{"*leaching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leached*"}))&gt;0,ISNUMBER(FIND("%",AX39))),"Include","Exclude")</f>
        <v>Exclude</v>
      </c>
      <c r="AZ39" s="40">
        <f t="shared" si="0"/>
        <v>0</v>
      </c>
      <c r="BA39" s="40" t="s">
        <v>677</v>
      </c>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c r="CH39"/>
      <c r="CI39"/>
      <c r="CL39"/>
      <c r="CM39"/>
      <c r="CN39"/>
    </row>
    <row r="40" spans="1:92" hidden="1" x14ac:dyDescent="0.3">
      <c r="A40" s="1">
        <v>39</v>
      </c>
      <c r="B40" s="1" t="s">
        <v>737</v>
      </c>
      <c r="C40" s="2" t="s">
        <v>738</v>
      </c>
      <c r="D40" s="1" t="s">
        <v>120</v>
      </c>
      <c r="E40" s="1" t="b">
        <v>1</v>
      </c>
      <c r="H40" s="1" t="s">
        <v>611</v>
      </c>
      <c r="I40" s="1" t="s">
        <v>10</v>
      </c>
      <c r="J40" s="1" t="s">
        <v>612</v>
      </c>
      <c r="K40" s="1" t="s">
        <v>121</v>
      </c>
      <c r="L40" s="1" t="s">
        <v>613</v>
      </c>
      <c r="M40" s="1" t="s">
        <v>122</v>
      </c>
      <c r="N40" s="1" t="s">
        <v>614</v>
      </c>
      <c r="O40" s="1" t="s">
        <v>739</v>
      </c>
      <c r="P40" s="1" t="b">
        <v>1</v>
      </c>
      <c r="Q40" s="1">
        <v>1000</v>
      </c>
      <c r="R40" s="1" t="b">
        <v>0</v>
      </c>
      <c r="S40" s="1">
        <v>39</v>
      </c>
      <c r="T40" s="1" t="s">
        <v>1549</v>
      </c>
      <c r="U40" s="1" t="str" cm="1">
        <f t="array" ref="U40">IF(AND(SUM(COUNTIF(T40,{"*leaching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leached*"}))&gt;0,ISNUMBER(FIND("%",T40))),"Include","Exclude")</f>
        <v>Exclude</v>
      </c>
      <c r="V40" s="1" t="s">
        <v>1550</v>
      </c>
      <c r="W40" s="1" t="str" cm="1">
        <f t="array" ref="W40">IF(AND(SUM(COUNTIF(V40,{"*leaching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leached*"}))&gt;0,ISNUMBER(FIND("%",V40))),"Include","Exclude")</f>
        <v>Exclude</v>
      </c>
      <c r="X40" s="1" t="s">
        <v>1551</v>
      </c>
      <c r="Y40" s="1" t="str" cm="1">
        <f t="array" ref="Y40">IF(AND(SUM(COUNTIF(X40,{"*leaching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leached*"}))&gt;0,ISNUMBER(FIND("%",X40))),"Include","Exclude")</f>
        <v>Exclude</v>
      </c>
      <c r="Z40" s="1" t="s">
        <v>1552</v>
      </c>
      <c r="AA40" s="1" t="str" cm="1">
        <f t="array" ref="AA40">IF(AND(SUM(COUNTIF(Z40,{"*leaching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leached*"}))&gt;0,ISNUMBER(FIND("%",Z40))),"Include","Exclude")</f>
        <v>Exclude</v>
      </c>
      <c r="AB40" s="1" t="s">
        <v>1553</v>
      </c>
      <c r="AC40" s="1" t="str" cm="1">
        <f t="array" ref="AC40">IF(AND(SUM(COUNTIF(AB40,{"*leaching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leached*"}))&gt;0,ISNUMBER(FIND("%",AB40))),"Include","Exclude")</f>
        <v>Exclude</v>
      </c>
      <c r="AD40" s="1" t="s">
        <v>1554</v>
      </c>
      <c r="AE40" s="1" t="str" cm="1">
        <f t="array" ref="AE40">IF(AND(SUM(COUNTIF(AD40,{"*leaching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leached*"}))&gt;0,ISNUMBER(FIND("%",AD40))),"Include","Exclude")</f>
        <v>Exclude</v>
      </c>
      <c r="AF40" s="1" t="s">
        <v>1555</v>
      </c>
      <c r="AG40" s="1" t="str" cm="1">
        <f t="array" ref="AG40">IF(AND(SUM(COUNTIF(AF40,{"*leaching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leached*"}))&gt;0,ISNUMBER(FIND("%",AF40))),"Include","Exclude")</f>
        <v>Exclude</v>
      </c>
      <c r="AH40" s="1" t="s">
        <v>1556</v>
      </c>
      <c r="AI40" s="1" t="str" cm="1">
        <f t="array" ref="AI40">IF(AND(SUM(COUNTIF(AH40,{"*leaching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leached*"}))&gt;0,ISNUMBER(FIND("%",AH40))),"Include","Exclude")</f>
        <v>Exclude</v>
      </c>
      <c r="AJ40" s="1" t="s">
        <v>1557</v>
      </c>
      <c r="AK40" s="1" t="str" cm="1">
        <f t="array" ref="AK40">IF(AND(SUM(COUNTIF(AJ40,{"*leaching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leached*"}))&gt;0,ISNUMBER(FIND("%",AJ40))),"Include","Exclude")</f>
        <v>Exclude</v>
      </c>
      <c r="AL40" s="1" t="s">
        <v>1558</v>
      </c>
      <c r="AM40" s="1" t="str" cm="1">
        <f t="array" ref="AM40">IF(AND(SUM(COUNTIF(AL40,{"*leaching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leached*"}))&gt;0,ISNUMBER(FIND("%",AL40))),"Include","Exclude")</f>
        <v>Exclude</v>
      </c>
      <c r="AN40" s="1" t="s">
        <v>1559</v>
      </c>
      <c r="AO40" s="1" t="str" cm="1">
        <f t="array" ref="AO40">IF(AND(SUM(COUNTIF(AN40,{"*leaching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leached*"}))&gt;0,ISNUMBER(FIND("%",AN40))),"Include","Exclude")</f>
        <v>Exclude</v>
      </c>
      <c r="AP40" s="1" t="s">
        <v>1560</v>
      </c>
      <c r="AQ40" s="1" t="str" cm="1">
        <f t="array" ref="AQ40">IF(AND(SUM(COUNTIF(AP40,{"*leaching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leached*"}))&gt;0,ISNUMBER(FIND("%",AP40))),"Include","Exclude")</f>
        <v>Exclude</v>
      </c>
      <c r="AR40" s="1"/>
      <c r="AS40" s="1" t="str" cm="1">
        <f t="array" ref="AS40">IF(AND(SUM(COUNTIF(AR40,{"*leaching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leached*"}))&gt;0,ISNUMBER(FIND("%",AR40))),"Include","Exclude")</f>
        <v>Exclude</v>
      </c>
      <c r="AT40" s="1"/>
      <c r="AU40" s="1" t="str" cm="1">
        <f t="array" ref="AU40">IF(AND(SUM(COUNTIF(AT40,{"*leaching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leached*"}))&gt;0,ISNUMBER(FIND("%",AT40))),"Include","Exclude")</f>
        <v>Exclude</v>
      </c>
      <c r="AV40" s="1"/>
      <c r="AW40" s="1" t="str" cm="1">
        <f t="array" ref="AW40">IF(AND(SUM(COUNTIF(AV40,{"*leaching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leached*"}))&gt;0,ISNUMBER(FIND("%",AV40))),"Include","Exclude")</f>
        <v>Exclude</v>
      </c>
      <c r="AX40" s="1"/>
      <c r="AY40" s="1" t="str" cm="1">
        <f t="array" ref="AY40">IF(AND(SUM(COUNTIF(AX40,{"*leaching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leached*"}))&gt;0,ISNUMBER(FIND("%",AX40))),"Include","Exclude")</f>
        <v>Exclude</v>
      </c>
      <c r="AZ40" s="1">
        <f t="shared" si="0"/>
        <v>0</v>
      </c>
      <c r="BA40" s="1" t="s">
        <v>677</v>
      </c>
      <c r="BG40" s="1"/>
      <c r="BH40" s="1"/>
      <c r="BI40" s="1"/>
      <c r="BJ40" s="1"/>
      <c r="BN40" s="1"/>
      <c r="BO40" s="1"/>
      <c r="BP40" s="1"/>
      <c r="BQ40" s="1"/>
      <c r="BX40" s="1"/>
      <c r="CE40" s="1"/>
      <c r="CG40"/>
      <c r="CH40"/>
      <c r="CI40"/>
      <c r="CL40"/>
      <c r="CM40"/>
      <c r="CN40"/>
    </row>
    <row r="41" spans="1:92" hidden="1" x14ac:dyDescent="0.3">
      <c r="A41" s="1">
        <v>40</v>
      </c>
      <c r="B41" s="1" t="s">
        <v>740</v>
      </c>
      <c r="C41" s="2" t="s">
        <v>741</v>
      </c>
      <c r="D41" s="1" t="s">
        <v>123</v>
      </c>
      <c r="E41" s="1" t="b">
        <v>1</v>
      </c>
      <c r="H41" s="1" t="s">
        <v>611</v>
      </c>
      <c r="I41" s="1" t="s">
        <v>10</v>
      </c>
      <c r="J41" s="1" t="s">
        <v>612</v>
      </c>
      <c r="K41" s="1" t="s">
        <v>124</v>
      </c>
      <c r="L41" s="1" t="s">
        <v>613</v>
      </c>
      <c r="M41" s="1" t="s">
        <v>125</v>
      </c>
      <c r="N41" s="1" t="s">
        <v>614</v>
      </c>
      <c r="O41" s="1" t="s">
        <v>742</v>
      </c>
      <c r="P41" s="1" t="b">
        <v>1</v>
      </c>
      <c r="Q41" s="1">
        <v>80</v>
      </c>
      <c r="R41" s="1" t="b">
        <v>1</v>
      </c>
      <c r="S41" s="1">
        <v>40</v>
      </c>
      <c r="T41" s="1" t="s">
        <v>1561</v>
      </c>
      <c r="U41" s="1" t="str" cm="1">
        <f t="array" ref="U41">IF(AND(SUM(COUNTIF(T41,{"*leaching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leached*"}))&gt;0,ISNUMBER(FIND("%",T41))),"Include","Exclude")</f>
        <v>Exclude</v>
      </c>
      <c r="V41" s="1" t="s">
        <v>1562</v>
      </c>
      <c r="W41" s="1" t="str" cm="1">
        <f t="array" ref="W41">IF(AND(SUM(COUNTIF(V41,{"*leaching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leached*"}))&gt;0,ISNUMBER(FIND("%",V41))),"Include","Exclude")</f>
        <v>Exclude</v>
      </c>
      <c r="X41" s="1" t="s">
        <v>1563</v>
      </c>
      <c r="Y41" s="1" t="str" cm="1">
        <f t="array" ref="Y41">IF(AND(SUM(COUNTIF(X41,{"*leaching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leached*"}))&gt;0,ISNUMBER(FIND("%",X41))),"Include","Exclude")</f>
        <v>Exclude</v>
      </c>
      <c r="Z41" s="1" t="s">
        <v>1564</v>
      </c>
      <c r="AA41" s="1" t="str" cm="1">
        <f t="array" ref="AA41">IF(AND(SUM(COUNTIF(Z41,{"*leaching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leached*"}))&gt;0,ISNUMBER(FIND("%",Z41))),"Include","Exclude")</f>
        <v>Exclude</v>
      </c>
      <c r="AB41" s="1" t="s">
        <v>1565</v>
      </c>
      <c r="AC41" s="1" t="str" cm="1">
        <f t="array" ref="AC41">IF(AND(SUM(COUNTIF(AB41,{"*leaching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leached*"}))&gt;0,ISNUMBER(FIND("%",AB41))),"Include","Exclude")</f>
        <v>Exclude</v>
      </c>
      <c r="AD41" s="1" t="s">
        <v>1566</v>
      </c>
      <c r="AE41" s="1" t="str" cm="1">
        <f t="array" ref="AE41">IF(AND(SUM(COUNTIF(AD41,{"*leaching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leached*"}))&gt;0,ISNUMBER(FIND("%",AD41))),"Include","Exclude")</f>
        <v>Include</v>
      </c>
      <c r="AF41" s="1" t="s">
        <v>1567</v>
      </c>
      <c r="AG41" s="1" t="str" cm="1">
        <f t="array" ref="AG41">IF(AND(SUM(COUNTIF(AF41,{"*leaching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leached*"}))&gt;0,ISNUMBER(FIND("%",AF41))),"Include","Exclude")</f>
        <v>Exclude</v>
      </c>
      <c r="AH41" s="1" t="s">
        <v>1568</v>
      </c>
      <c r="AI41" s="1" t="str" cm="1">
        <f t="array" ref="AI41">IF(AND(SUM(COUNTIF(AH41,{"*leaching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leached*"}))&gt;0,ISNUMBER(FIND("%",AH41))),"Include","Exclude")</f>
        <v>Exclude</v>
      </c>
      <c r="AJ41" s="1" t="s">
        <v>1569</v>
      </c>
      <c r="AK41" s="1" t="str" cm="1">
        <f t="array" ref="AK41">IF(AND(SUM(COUNTIF(AJ41,{"*leaching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leached*"}))&gt;0,ISNUMBER(FIND("%",AJ41))),"Include","Exclude")</f>
        <v>Exclude</v>
      </c>
      <c r="AL41" s="1"/>
      <c r="AM41" s="1" t="str" cm="1">
        <f t="array" ref="AM41">IF(AND(SUM(COUNTIF(AL41,{"*leaching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leached*"}))&gt;0,ISNUMBER(FIND("%",AL41))),"Include","Exclude")</f>
        <v>Exclude</v>
      </c>
      <c r="AN41" s="1"/>
      <c r="AO41" s="1" t="str" cm="1">
        <f t="array" ref="AO41">IF(AND(SUM(COUNTIF(AN41,{"*leaching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leached*"}))&gt;0,ISNUMBER(FIND("%",AN41))),"Include","Exclude")</f>
        <v>Exclude</v>
      </c>
      <c r="AP41" s="1"/>
      <c r="AQ41" s="1" t="str" cm="1">
        <f t="array" ref="AQ41">IF(AND(SUM(COUNTIF(AP41,{"*leaching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leached*"}))&gt;0,ISNUMBER(FIND("%",AP41))),"Include","Exclude")</f>
        <v>Exclude</v>
      </c>
      <c r="AR41" s="1"/>
      <c r="AS41" s="1" t="str" cm="1">
        <f t="array" ref="AS41">IF(AND(SUM(COUNTIF(AR41,{"*leaching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leached*"}))&gt;0,ISNUMBER(FIND("%",AR41))),"Include","Exclude")</f>
        <v>Exclude</v>
      </c>
      <c r="AT41" s="1"/>
      <c r="AU41" s="1" t="str" cm="1">
        <f t="array" ref="AU41">IF(AND(SUM(COUNTIF(AT41,{"*leaching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leached*"}))&gt;0,ISNUMBER(FIND("%",AT41))),"Include","Exclude")</f>
        <v>Exclude</v>
      </c>
      <c r="AV41" s="1"/>
      <c r="AW41" s="1" t="str" cm="1">
        <f t="array" ref="AW41">IF(AND(SUM(COUNTIF(AV41,{"*leaching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leached*"}))&gt;0,ISNUMBER(FIND("%",AV41))),"Include","Exclude")</f>
        <v>Exclude</v>
      </c>
      <c r="AX41" s="1"/>
      <c r="AY41" s="1" t="str" cm="1">
        <f t="array" ref="AY41">IF(AND(SUM(COUNTIF(AX41,{"*leaching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leached*"}))&gt;0,ISNUMBER(FIND("%",AX41))),"Include","Exclude")</f>
        <v>Exclude</v>
      </c>
      <c r="AZ41" s="1">
        <f t="shared" si="0"/>
        <v>1</v>
      </c>
      <c r="BA41" s="1" t="s">
        <v>1566</v>
      </c>
      <c r="BB41" s="1">
        <f>LEN(BA41) - LEN(SUBSTITUTE(BA41, "%", ""))</f>
        <v>3</v>
      </c>
      <c r="BC41" s="1" t="s">
        <v>2991</v>
      </c>
      <c r="BG41" s="1"/>
      <c r="BH41" s="1"/>
      <c r="BI41" s="1"/>
      <c r="BJ41" s="1"/>
      <c r="BN41" s="1"/>
      <c r="BO41" s="1"/>
      <c r="BP41" s="1"/>
      <c r="BQ41" s="1"/>
      <c r="BX41" s="1"/>
      <c r="CE41" s="1"/>
      <c r="CG41"/>
      <c r="CH41"/>
      <c r="CI41"/>
      <c r="CL41"/>
      <c r="CM41"/>
      <c r="CN41"/>
    </row>
    <row r="42" spans="1:92" hidden="1" x14ac:dyDescent="0.3">
      <c r="A42" s="1">
        <v>41</v>
      </c>
      <c r="B42" s="1" t="s">
        <v>743</v>
      </c>
      <c r="C42" s="2" t="s">
        <v>744</v>
      </c>
      <c r="D42" s="1" t="s">
        <v>126</v>
      </c>
      <c r="E42" s="1" t="b">
        <v>1</v>
      </c>
      <c r="H42" s="1" t="s">
        <v>611</v>
      </c>
      <c r="I42" s="1" t="s">
        <v>10</v>
      </c>
      <c r="J42" s="1" t="s">
        <v>612</v>
      </c>
      <c r="K42" s="1" t="s">
        <v>127</v>
      </c>
      <c r="L42" s="1" t="s">
        <v>613</v>
      </c>
      <c r="M42" s="1" t="s">
        <v>128</v>
      </c>
      <c r="N42" s="1" t="s">
        <v>614</v>
      </c>
      <c r="O42" s="1" t="s">
        <v>745</v>
      </c>
      <c r="P42" s="1" t="b">
        <v>1</v>
      </c>
      <c r="Q42" s="1">
        <v>550</v>
      </c>
      <c r="R42" s="1" t="b">
        <v>0</v>
      </c>
      <c r="S42" s="1">
        <v>41</v>
      </c>
      <c r="T42" s="1" t="s">
        <v>1570</v>
      </c>
      <c r="U42" s="1" t="str" cm="1">
        <f t="array" ref="U42">IF(AND(SUM(COUNTIF(T42,{"*leaching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leached*"}))&gt;0,ISNUMBER(FIND("%",T42))),"Include","Exclude")</f>
        <v>Exclude</v>
      </c>
      <c r="V42" s="1" t="s">
        <v>1571</v>
      </c>
      <c r="W42" s="1" t="str" cm="1">
        <f t="array" ref="W42">IF(AND(SUM(COUNTIF(V42,{"*leaching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leached*"}))&gt;0,ISNUMBER(FIND("%",V42))),"Include","Exclude")</f>
        <v>Exclude</v>
      </c>
      <c r="X42" s="1" t="s">
        <v>1572</v>
      </c>
      <c r="Y42" s="1" t="str" cm="1">
        <f t="array" ref="Y42">IF(AND(SUM(COUNTIF(X42,{"*leaching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leached*"}))&gt;0,ISNUMBER(FIND("%",X42))),"Include","Exclude")</f>
        <v>Exclude</v>
      </c>
      <c r="Z42" s="1" t="s">
        <v>1573</v>
      </c>
      <c r="AA42" s="1" t="str" cm="1">
        <f t="array" ref="AA42">IF(AND(SUM(COUNTIF(Z42,{"*leaching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leached*"}))&gt;0,ISNUMBER(FIND("%",Z42))),"Include","Exclude")</f>
        <v>Exclude</v>
      </c>
      <c r="AB42" s="1" t="s">
        <v>1574</v>
      </c>
      <c r="AC42" s="1" t="str" cm="1">
        <f t="array" ref="AC42">IF(AND(SUM(COUNTIF(AB42,{"*leaching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leached*"}))&gt;0,ISNUMBER(FIND("%",AB42))),"Include","Exclude")</f>
        <v>Exclude</v>
      </c>
      <c r="AD42" s="1" t="s">
        <v>1575</v>
      </c>
      <c r="AE42" s="1" t="str" cm="1">
        <f t="array" ref="AE42">IF(AND(SUM(COUNTIF(AD42,{"*leaching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leached*"}))&gt;0,ISNUMBER(FIND("%",AD42))),"Include","Exclude")</f>
        <v>Include</v>
      </c>
      <c r="AF42" s="1" t="s">
        <v>1576</v>
      </c>
      <c r="AG42" s="1" t="str" cm="1">
        <f t="array" ref="AG42">IF(AND(SUM(COUNTIF(AF42,{"*leaching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leached*"}))&gt;0,ISNUMBER(FIND("%",AF42))),"Include","Exclude")</f>
        <v>Exclude</v>
      </c>
      <c r="AH42" s="1" t="s">
        <v>1577</v>
      </c>
      <c r="AI42" s="1" t="str" cm="1">
        <f t="array" ref="AI42">IF(AND(SUM(COUNTIF(AH42,{"*leaching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leached*"}))&gt;0,ISNUMBER(FIND("%",AH42))),"Include","Exclude")</f>
        <v>Exclude</v>
      </c>
      <c r="AJ42" s="1" t="s">
        <v>1578</v>
      </c>
      <c r="AK42" s="1" t="str" cm="1">
        <f t="array" ref="AK42">IF(AND(SUM(COUNTIF(AJ42,{"*leaching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leached*"}))&gt;0,ISNUMBER(FIND("%",AJ42))),"Include","Exclude")</f>
        <v>Exclude</v>
      </c>
      <c r="AL42" s="1" t="s">
        <v>1579</v>
      </c>
      <c r="AM42" s="1" t="str" cm="1">
        <f t="array" ref="AM42">IF(AND(SUM(COUNTIF(AL42,{"*leaching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leached*"}))&gt;0,ISNUMBER(FIND("%",AL42))),"Include","Exclude")</f>
        <v>Exclude</v>
      </c>
      <c r="AN42" s="1" t="s">
        <v>1580</v>
      </c>
      <c r="AO42" s="1" t="str" cm="1">
        <f t="array" ref="AO42">IF(AND(SUM(COUNTIF(AN42,{"*leaching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leached*"}))&gt;0,ISNUMBER(FIND("%",AN42))),"Include","Exclude")</f>
        <v>Exclude</v>
      </c>
      <c r="AP42" s="1"/>
      <c r="AQ42" s="1" t="str" cm="1">
        <f t="array" ref="AQ42">IF(AND(SUM(COUNTIF(AP42,{"*leaching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leached*"}))&gt;0,ISNUMBER(FIND("%",AP42))),"Include","Exclude")</f>
        <v>Exclude</v>
      </c>
      <c r="AR42" s="1"/>
      <c r="AS42" s="1" t="str" cm="1">
        <f t="array" ref="AS42">IF(AND(SUM(COUNTIF(AR42,{"*leaching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leached*"}))&gt;0,ISNUMBER(FIND("%",AR42))),"Include","Exclude")</f>
        <v>Exclude</v>
      </c>
      <c r="AT42" s="1"/>
      <c r="AU42" s="1" t="str" cm="1">
        <f t="array" ref="AU42">IF(AND(SUM(COUNTIF(AT42,{"*leaching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leached*"}))&gt;0,ISNUMBER(FIND("%",AT42))),"Include","Exclude")</f>
        <v>Exclude</v>
      </c>
      <c r="AV42" s="1"/>
      <c r="AW42" s="1" t="str" cm="1">
        <f t="array" ref="AW42">IF(AND(SUM(COUNTIF(AV42,{"*leaching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leached*"}))&gt;0,ISNUMBER(FIND("%",AV42))),"Include","Exclude")</f>
        <v>Exclude</v>
      </c>
      <c r="AX42" s="1"/>
      <c r="AY42" s="1" t="str" cm="1">
        <f t="array" ref="AY42">IF(AND(SUM(COUNTIF(AX42,{"*leaching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leached*"}))&gt;0,ISNUMBER(FIND("%",AX42))),"Include","Exclude")</f>
        <v>Exclude</v>
      </c>
      <c r="AZ42" s="1">
        <f t="shared" si="0"/>
        <v>1</v>
      </c>
      <c r="BA42" s="1" t="s">
        <v>1575</v>
      </c>
      <c r="BB42" s="1">
        <f>LEN(BA42) - LEN(SUBSTITUTE(BA42, "%", ""))</f>
        <v>2</v>
      </c>
      <c r="BC42" s="1" t="s">
        <v>2991</v>
      </c>
      <c r="BG42" s="1"/>
      <c r="BH42" s="1"/>
      <c r="BI42" s="1"/>
      <c r="BJ42" s="1"/>
      <c r="BN42" s="1"/>
      <c r="BO42" s="1"/>
      <c r="BP42" s="1"/>
      <c r="BQ42" s="1"/>
      <c r="BX42" s="1"/>
      <c r="CE42" s="1"/>
      <c r="CG42"/>
      <c r="CH42"/>
      <c r="CI42"/>
      <c r="CL42"/>
      <c r="CM42"/>
      <c r="CN42"/>
    </row>
    <row r="43" spans="1:92" s="23" customFormat="1" x14ac:dyDescent="0.3">
      <c r="A43" s="21">
        <v>68</v>
      </c>
      <c r="B43" s="21" t="s">
        <v>818</v>
      </c>
      <c r="C43" s="21" t="s">
        <v>819</v>
      </c>
      <c r="D43" s="21" t="s">
        <v>200</v>
      </c>
      <c r="E43" s="21" t="b">
        <v>1</v>
      </c>
      <c r="F43" s="21"/>
      <c r="G43" s="21"/>
      <c r="H43" s="21" t="s">
        <v>611</v>
      </c>
      <c r="I43" s="21" t="s">
        <v>10</v>
      </c>
      <c r="J43" s="21" t="s">
        <v>612</v>
      </c>
      <c r="K43" s="21" t="s">
        <v>201</v>
      </c>
      <c r="L43" s="21" t="s">
        <v>613</v>
      </c>
      <c r="M43" s="21" t="s">
        <v>202</v>
      </c>
      <c r="N43" s="21" t="s">
        <v>614</v>
      </c>
      <c r="O43" s="21" t="s">
        <v>733</v>
      </c>
      <c r="P43" s="21" t="b">
        <v>1</v>
      </c>
      <c r="Q43" s="21">
        <v>450</v>
      </c>
      <c r="R43" s="39" t="b">
        <v>0</v>
      </c>
      <c r="S43" s="21">
        <v>68</v>
      </c>
      <c r="T43" s="6" t="s">
        <v>1818</v>
      </c>
      <c r="U43" s="1" t="str" cm="1">
        <f t="array" ref="U43">IF(AND(SUM(COUNTIF(T43,{"*leaching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leached*"}))&gt;0,ISNUMBER(FIND("%",T43))),"Include","Exclude")</f>
        <v>Exclude</v>
      </c>
      <c r="V43" s="1" t="s">
        <v>1819</v>
      </c>
      <c r="W43" s="1" t="str" cm="1">
        <f t="array" ref="W43">IF(AND(SUM(COUNTIF(V43,{"*leaching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leached*"}))&gt;0,ISNUMBER(FIND("%",V43))),"Include","Exclude")</f>
        <v>Exclude</v>
      </c>
      <c r="X43" s="1" t="s">
        <v>1820</v>
      </c>
      <c r="Y43" s="1" t="str" cm="1">
        <f t="array" ref="Y43">IF(AND(SUM(COUNTIF(X43,{"*leaching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leached*"}))&gt;0,ISNUMBER(FIND("%",X43))),"Include","Exclude")</f>
        <v>Exclude</v>
      </c>
      <c r="Z43" s="1" t="s">
        <v>1821</v>
      </c>
      <c r="AA43" s="1" t="str" cm="1">
        <f t="array" ref="AA43">IF(AND(SUM(COUNTIF(Z43,{"*leaching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leached*"}))&gt;0,ISNUMBER(FIND("%",Z43))),"Include","Exclude")</f>
        <v>Exclude</v>
      </c>
      <c r="AB43" s="1" t="s">
        <v>1822</v>
      </c>
      <c r="AC43" s="1" t="str" cm="1">
        <f t="array" ref="AC43">IF(AND(SUM(COUNTIF(AB43,{"*leaching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leached*"}))&gt;0,ISNUMBER(FIND("%",AB43))),"Include","Exclude")</f>
        <v>Include</v>
      </c>
      <c r="AD43" s="1" t="s">
        <v>1823</v>
      </c>
      <c r="AE43" s="1" t="str" cm="1">
        <f t="array" ref="AE43">IF(AND(SUM(COUNTIF(AD43,{"*leaching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leached*"}))&gt;0,ISNUMBER(FIND("%",AD43))),"Include","Exclude")</f>
        <v>Exclude</v>
      </c>
      <c r="AF43" s="1" t="s">
        <v>1824</v>
      </c>
      <c r="AG43" s="1" t="str" cm="1">
        <f t="array" ref="AG43">IF(AND(SUM(COUNTIF(AF43,{"*leaching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leached*"}))&gt;0,ISNUMBER(FIND("%",AF43))),"Include","Exclude")</f>
        <v>Exclude</v>
      </c>
      <c r="AH43" s="1" t="s">
        <v>1825</v>
      </c>
      <c r="AI43" s="1" t="str" cm="1">
        <f t="array" ref="AI43">IF(AND(SUM(COUNTIF(AH43,{"*leaching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leached*"}))&gt;0,ISNUMBER(FIND("%",AH43))),"Include","Exclude")</f>
        <v>Exclude</v>
      </c>
      <c r="AJ43" s="1" t="s">
        <v>1826</v>
      </c>
      <c r="AK43" s="1" t="str" cm="1">
        <f t="array" ref="AK43">IF(AND(SUM(COUNTIF(AJ43,{"*leaching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leached*"}))&gt;0,ISNUMBER(FIND("%",AJ43))),"Include","Exclude")</f>
        <v>Exclude</v>
      </c>
      <c r="AL43" s="1" t="s">
        <v>1827</v>
      </c>
      <c r="AM43" s="1" t="str" cm="1">
        <f t="array" ref="AM43">IF(AND(SUM(COUNTIF(AL43,{"*leaching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leached*"}))&gt;0,ISNUMBER(FIND("%",AL43))),"Include","Exclude")</f>
        <v>Exclude</v>
      </c>
      <c r="AN43" s="1" t="s">
        <v>1828</v>
      </c>
      <c r="AO43" s="1" t="str" cm="1">
        <f t="array" ref="AO43">IF(AND(SUM(COUNTIF(AN43,{"*leaching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leached*"}))&gt;0,ISNUMBER(FIND("%",AN43))),"Include","Exclude")</f>
        <v>Exclude</v>
      </c>
      <c r="AP43" s="1"/>
      <c r="AQ43" s="1" t="str" cm="1">
        <f t="array" ref="AQ43">IF(AND(SUM(COUNTIF(AP43,{"*leaching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leached*"}))&gt;0,ISNUMBER(FIND("%",AP43))),"Include","Exclude")</f>
        <v>Exclude</v>
      </c>
      <c r="AR43" s="1"/>
      <c r="AS43" s="1" t="str" cm="1">
        <f t="array" ref="AS43">IF(AND(SUM(COUNTIF(AR43,{"*leaching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leached*"}))&gt;0,ISNUMBER(FIND("%",AR43))),"Include","Exclude")</f>
        <v>Exclude</v>
      </c>
      <c r="AT43" s="1"/>
      <c r="AU43" s="1" t="str" cm="1">
        <f t="array" ref="AU43">IF(AND(SUM(COUNTIF(AT43,{"*leaching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leached*"}))&gt;0,ISNUMBER(FIND("%",AT43))),"Include","Exclude")</f>
        <v>Exclude</v>
      </c>
      <c r="AV43" s="1"/>
      <c r="AW43" s="1" t="str" cm="1">
        <f t="array" ref="AW43">IF(AND(SUM(COUNTIF(AV43,{"*leaching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leached*"}))&gt;0,ISNUMBER(FIND("%",AV43))),"Include","Exclude")</f>
        <v>Exclude</v>
      </c>
      <c r="AX43" s="1"/>
      <c r="AY43" s="36" t="str" cm="1">
        <f t="array" ref="AY43">IF(AND(SUM(COUNTIF(AX43,{"*leaching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leached*"}))&gt;0,ISNUMBER(FIND("%",AX43))),"Include","Exclude")</f>
        <v>Exclude</v>
      </c>
      <c r="AZ43" s="21">
        <f t="shared" si="0"/>
        <v>1</v>
      </c>
      <c r="BA43" s="21" t="s">
        <v>1822</v>
      </c>
      <c r="BB43" s="21">
        <f>LEN(BA43) - LEN(SUBSTITUTE(BA43, "%", ""))</f>
        <v>1</v>
      </c>
      <c r="BC43" s="21" t="s">
        <v>2996</v>
      </c>
      <c r="BD43" s="21" t="s">
        <v>3013</v>
      </c>
      <c r="BE43" s="22">
        <v>0.99990000000000001</v>
      </c>
      <c r="BF43" s="22">
        <v>0.1</v>
      </c>
      <c r="BG43" s="44">
        <f>VLOOKUP(BD43,'[1]To do list'!$A$2:$B$18,2,FALSE)</f>
        <v>83.5</v>
      </c>
      <c r="BH43" s="44">
        <v>4.2329999999999997</v>
      </c>
      <c r="BI43" s="44">
        <f t="shared" ref="BI43:BI45" si="18">BE43*BF43*BH43*(Q43-20)*1000</f>
        <v>182000.79810000001</v>
      </c>
      <c r="BJ43" s="59">
        <f>BF43*(1-BE43)*BG43*100</f>
        <v>8.3499999999990804E-2</v>
      </c>
      <c r="BK43" s="21" t="s">
        <v>3011</v>
      </c>
      <c r="BL43" s="22">
        <v>0.99990000000000001</v>
      </c>
      <c r="BM43" s="22">
        <v>0.2</v>
      </c>
      <c r="BN43" s="44">
        <f>VLOOKUP(BK43,'[1]To do list'!$A$2:$B$18,2,FALSE)</f>
        <v>13.9</v>
      </c>
      <c r="BO43" s="44">
        <v>0.45200000000000001</v>
      </c>
      <c r="BP43" s="44">
        <f t="shared" ref="BP43:BP45" si="19">BL43*BM43*BO43*(Q43-20)*1000</f>
        <v>38868.112800000003</v>
      </c>
      <c r="BQ43" s="59">
        <f>BM43*(1-BL43)*BN43*100</f>
        <v>2.7799999999996942E-2</v>
      </c>
      <c r="BR43" s="21" t="s">
        <v>709</v>
      </c>
      <c r="BS43" s="22">
        <v>0.99990000000000001</v>
      </c>
      <c r="BT43" s="22">
        <v>0.2</v>
      </c>
      <c r="BU43" s="44">
        <f>VLOOKUP(BR43,'[1]To do list'!$A$2:$B$18,2,FALSE)</f>
        <v>32.799999999999997</v>
      </c>
      <c r="BV43" s="44">
        <v>0.42</v>
      </c>
      <c r="BW43" s="44">
        <f t="shared" ref="BW43:BW45" si="20">BS43*BT43*BV43*(Q43-20)*1000</f>
        <v>36116.387999999999</v>
      </c>
      <c r="BX43" s="59">
        <f>BT43*(1-BS43)*BU43*100</f>
        <v>6.5599999999992775E-2</v>
      </c>
      <c r="BY43" s="21" t="s">
        <v>3012</v>
      </c>
      <c r="BZ43" s="22">
        <v>0.99990000000000001</v>
      </c>
      <c r="CA43" s="22">
        <v>0.1</v>
      </c>
      <c r="CB43" s="44">
        <f>VLOOKUP(BY43,'[1]To do list'!$A$2:$B$18,2,FALSE)</f>
        <v>1.82</v>
      </c>
      <c r="CC43" s="44">
        <v>0.48</v>
      </c>
      <c r="CD43" s="44">
        <f t="shared" ref="CD43:CD45" si="21">BZ43*CA43*CC43*(Q43-20)*1000</f>
        <v>20637.936000000002</v>
      </c>
      <c r="CE43" s="59">
        <f>CA43*(1-BZ43)*CB43*100</f>
        <v>1.8199999999997999E-3</v>
      </c>
      <c r="CF43" s="21"/>
      <c r="CG43" s="21"/>
      <c r="CH43" s="21"/>
      <c r="CI43" s="21"/>
      <c r="CJ43" s="21"/>
      <c r="CK43" s="21"/>
      <c r="CL43" s="51"/>
      <c r="CM43" s="63">
        <f>SUM(BJ43,BQ43,BX43,CE43,CL43)/SUM(BF43,BM43,BT43,CA43,CH43)</f>
        <v>0.29786666666663386</v>
      </c>
      <c r="CN43" s="70">
        <f t="shared" ref="CN43:CN45" si="22">(BI43+BP43+BW43+CD43+CK43)/(BF43+BM43+BT43+CA43+CH43)</f>
        <v>462705.39150000009</v>
      </c>
    </row>
    <row r="44" spans="1:92" s="23" customFormat="1" x14ac:dyDescent="0.3">
      <c r="A44" s="21">
        <v>84</v>
      </c>
      <c r="B44" s="21" t="s">
        <v>862</v>
      </c>
      <c r="C44" s="21" t="s">
        <v>863</v>
      </c>
      <c r="D44" s="21" t="s">
        <v>246</v>
      </c>
      <c r="E44" s="21" t="b">
        <v>1</v>
      </c>
      <c r="F44" s="21"/>
      <c r="G44" s="21"/>
      <c r="H44" s="21" t="s">
        <v>611</v>
      </c>
      <c r="I44" s="21" t="s">
        <v>10</v>
      </c>
      <c r="J44" s="21" t="s">
        <v>612</v>
      </c>
      <c r="K44" s="21" t="s">
        <v>247</v>
      </c>
      <c r="L44" s="21" t="s">
        <v>613</v>
      </c>
      <c r="M44" s="21" t="s">
        <v>248</v>
      </c>
      <c r="N44" s="21" t="s">
        <v>614</v>
      </c>
      <c r="O44" s="21" t="s">
        <v>864</v>
      </c>
      <c r="P44" s="21" t="b">
        <v>1</v>
      </c>
      <c r="Q44" s="21">
        <v>650</v>
      </c>
      <c r="R44" s="39" t="b">
        <v>0</v>
      </c>
      <c r="S44" s="21">
        <v>84</v>
      </c>
      <c r="T44" s="6" t="s">
        <v>1948</v>
      </c>
      <c r="U44" s="1" t="str" cm="1">
        <f t="array" ref="U44">IF(AND(SUM(COUNTIF(T44,{"*leaching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leached*"}))&gt;0,ISNUMBER(FIND("%",T44))),"Include","Exclude")</f>
        <v>Exclude</v>
      </c>
      <c r="V44" s="1" t="s">
        <v>1949</v>
      </c>
      <c r="W44" s="1" t="str" cm="1">
        <f t="array" ref="W44">IF(AND(SUM(COUNTIF(V44,{"*leaching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leached*"}))&gt;0,ISNUMBER(FIND("%",V44))),"Include","Exclude")</f>
        <v>Exclude</v>
      </c>
      <c r="X44" s="1" t="s">
        <v>1950</v>
      </c>
      <c r="Y44" s="1" t="str" cm="1">
        <f t="array" ref="Y44">IF(AND(SUM(COUNTIF(X44,{"*leaching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leached*"}))&gt;0,ISNUMBER(FIND("%",X44))),"Include","Exclude")</f>
        <v>Exclude</v>
      </c>
      <c r="Z44" s="1" t="s">
        <v>1951</v>
      </c>
      <c r="AA44" s="1" t="str" cm="1">
        <f t="array" ref="AA44">IF(AND(SUM(COUNTIF(Z44,{"*leaching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leached*"}))&gt;0,ISNUMBER(FIND("%",Z44))),"Include","Exclude")</f>
        <v>Exclude</v>
      </c>
      <c r="AB44" s="1" t="s">
        <v>1952</v>
      </c>
      <c r="AC44" s="1" t="str" cm="1">
        <f t="array" ref="AC44">IF(AND(SUM(COUNTIF(AB44,{"*leaching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leached*"}))&gt;0,ISNUMBER(FIND("%",AB44))),"Include","Exclude")</f>
        <v>Include</v>
      </c>
      <c r="AD44" s="1"/>
      <c r="AE44" s="1" t="str" cm="1">
        <f t="array" ref="AE44">IF(AND(SUM(COUNTIF(AD44,{"*leaching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leached*"}))&gt;0,ISNUMBER(FIND("%",AD44))),"Include","Exclude")</f>
        <v>Exclude</v>
      </c>
      <c r="AF44" s="1"/>
      <c r="AG44" s="1" t="str" cm="1">
        <f t="array" ref="AG44">IF(AND(SUM(COUNTIF(AF44,{"*leaching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leached*"}))&gt;0,ISNUMBER(FIND("%",AF44))),"Include","Exclude")</f>
        <v>Exclude</v>
      </c>
      <c r="AH44" s="1"/>
      <c r="AI44" s="1" t="str" cm="1">
        <f t="array" ref="AI44">IF(AND(SUM(COUNTIF(AH44,{"*leaching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leached*"}))&gt;0,ISNUMBER(FIND("%",AH44))),"Include","Exclude")</f>
        <v>Exclude</v>
      </c>
      <c r="AJ44" s="1"/>
      <c r="AK44" s="1" t="str" cm="1">
        <f t="array" ref="AK44">IF(AND(SUM(COUNTIF(AJ44,{"*leaching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leached*"}))&gt;0,ISNUMBER(FIND("%",AJ44))),"Include","Exclude")</f>
        <v>Exclude</v>
      </c>
      <c r="AL44" s="1"/>
      <c r="AM44" s="1" t="str" cm="1">
        <f t="array" ref="AM44">IF(AND(SUM(COUNTIF(AL44,{"*leaching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leached*"}))&gt;0,ISNUMBER(FIND("%",AL44))),"Include","Exclude")</f>
        <v>Exclude</v>
      </c>
      <c r="AN44" s="1"/>
      <c r="AO44" s="1" t="str" cm="1">
        <f t="array" ref="AO44">IF(AND(SUM(COUNTIF(AN44,{"*leaching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leached*"}))&gt;0,ISNUMBER(FIND("%",AN44))),"Include","Exclude")</f>
        <v>Exclude</v>
      </c>
      <c r="AP44" s="1"/>
      <c r="AQ44" s="1" t="str" cm="1">
        <f t="array" ref="AQ44">IF(AND(SUM(COUNTIF(AP44,{"*leaching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leached*"}))&gt;0,ISNUMBER(FIND("%",AP44))),"Include","Exclude")</f>
        <v>Exclude</v>
      </c>
      <c r="AR44" s="1"/>
      <c r="AS44" s="1" t="str" cm="1">
        <f t="array" ref="AS44">IF(AND(SUM(COUNTIF(AR44,{"*leaching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leached*"}))&gt;0,ISNUMBER(FIND("%",AR44))),"Include","Exclude")</f>
        <v>Exclude</v>
      </c>
      <c r="AT44" s="1"/>
      <c r="AU44" s="1" t="str" cm="1">
        <f t="array" ref="AU44">IF(AND(SUM(COUNTIF(AT44,{"*leaching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leached*"}))&gt;0,ISNUMBER(FIND("%",AT44))),"Include","Exclude")</f>
        <v>Exclude</v>
      </c>
      <c r="AV44" s="1"/>
      <c r="AW44" s="1" t="str" cm="1">
        <f t="array" ref="AW44">IF(AND(SUM(COUNTIF(AV44,{"*leaching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leached*"}))&gt;0,ISNUMBER(FIND("%",AV44))),"Include","Exclude")</f>
        <v>Exclude</v>
      </c>
      <c r="AX44" s="1"/>
      <c r="AY44" s="36" t="str" cm="1">
        <f t="array" ref="AY44">IF(AND(SUM(COUNTIF(AX44,{"*leaching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leached*"}))&gt;0,ISNUMBER(FIND("%",AX44))),"Include","Exclude")</f>
        <v>Exclude</v>
      </c>
      <c r="AZ44" s="21">
        <f t="shared" si="0"/>
        <v>1</v>
      </c>
      <c r="BA44" s="21" t="s">
        <v>1952</v>
      </c>
      <c r="BB44" s="21">
        <f>LEN(BA44) - LEN(SUBSTITUTE(BA44, "%", ""))</f>
        <v>4</v>
      </c>
      <c r="BC44" s="21" t="s">
        <v>2996</v>
      </c>
      <c r="BD44" s="21" t="s">
        <v>3013</v>
      </c>
      <c r="BE44" s="22">
        <v>0.95569999999999999</v>
      </c>
      <c r="BF44" s="22">
        <v>0.1</v>
      </c>
      <c r="BG44" s="44">
        <f>VLOOKUP(BD44,'[1]To do list'!$A$2:$B$18,2,FALSE)</f>
        <v>83.5</v>
      </c>
      <c r="BH44" s="44">
        <v>4.2329999999999997</v>
      </c>
      <c r="BI44" s="44">
        <f t="shared" si="18"/>
        <v>254865.12029999998</v>
      </c>
      <c r="BJ44" s="59">
        <f>BF44*(1-BE44)*BG44*100</f>
        <v>36.990500000000004</v>
      </c>
      <c r="BK44" s="21" t="s">
        <v>3011</v>
      </c>
      <c r="BL44" s="22">
        <v>0.96440000000000003</v>
      </c>
      <c r="BM44" s="22">
        <v>0.2</v>
      </c>
      <c r="BN44" s="44">
        <f>VLOOKUP(BK44,'[1]To do list'!$A$2:$B$18,2,FALSE)</f>
        <v>13.9</v>
      </c>
      <c r="BO44" s="44">
        <v>0.45200000000000001</v>
      </c>
      <c r="BP44" s="44">
        <f t="shared" si="19"/>
        <v>54924.508800000003</v>
      </c>
      <c r="BQ44" s="59">
        <f>BM44*(1-BL44)*BN44*100</f>
        <v>9.8967999999999918</v>
      </c>
      <c r="BR44" s="21" t="s">
        <v>709</v>
      </c>
      <c r="BS44" s="22">
        <v>0.94879999999999998</v>
      </c>
      <c r="BT44" s="22">
        <v>0.2</v>
      </c>
      <c r="BU44" s="44">
        <f>VLOOKUP(BR44,'[1]To do list'!$A$2:$B$18,2,FALSE)</f>
        <v>32.799999999999997</v>
      </c>
      <c r="BV44" s="44">
        <v>0.42</v>
      </c>
      <c r="BW44" s="44">
        <f t="shared" si="20"/>
        <v>50210.495999999999</v>
      </c>
      <c r="BX44" s="59">
        <f>BT44*(1-BS44)*BU44*100</f>
        <v>33.587200000000017</v>
      </c>
      <c r="BY44" s="21" t="s">
        <v>3012</v>
      </c>
      <c r="BZ44" s="22">
        <v>0.94979999999999998</v>
      </c>
      <c r="CA44" s="22">
        <v>0.1</v>
      </c>
      <c r="CB44" s="44">
        <f>VLOOKUP(BY44,'[1]To do list'!$A$2:$B$18,2,FALSE)</f>
        <v>1.82</v>
      </c>
      <c r="CC44" s="44">
        <v>0.48</v>
      </c>
      <c r="CD44" s="44">
        <f t="shared" si="21"/>
        <v>28721.952000000001</v>
      </c>
      <c r="CE44" s="59">
        <f>CA44*(1-BZ44)*CB44*100</f>
        <v>0.91364000000000045</v>
      </c>
      <c r="CF44" s="21"/>
      <c r="CG44" s="21"/>
      <c r="CH44" s="21"/>
      <c r="CI44" s="21"/>
      <c r="CJ44" s="21"/>
      <c r="CK44" s="21"/>
      <c r="CL44" s="51"/>
      <c r="CM44" s="63">
        <f>SUM(BJ44,BQ44,BX44,CE44,CL44)/SUM(BF44,BM44,BT44,CA44,CH44)</f>
        <v>135.64690000000002</v>
      </c>
      <c r="CN44" s="70">
        <f t="shared" si="22"/>
        <v>647870.12849999988</v>
      </c>
    </row>
    <row r="45" spans="1:92" s="23" customFormat="1" x14ac:dyDescent="0.3">
      <c r="A45" s="21">
        <v>136</v>
      </c>
      <c r="B45" s="21" t="s">
        <v>1001</v>
      </c>
      <c r="C45" s="21" t="s">
        <v>1002</v>
      </c>
      <c r="D45" s="21" t="s">
        <v>389</v>
      </c>
      <c r="E45" s="21" t="b">
        <v>1</v>
      </c>
      <c r="F45" s="21"/>
      <c r="G45" s="21"/>
      <c r="H45" s="21" t="s">
        <v>611</v>
      </c>
      <c r="I45" s="21" t="s">
        <v>10</v>
      </c>
      <c r="J45" s="21" t="s">
        <v>612</v>
      </c>
      <c r="K45" s="21" t="s">
        <v>390</v>
      </c>
      <c r="L45" s="21" t="s">
        <v>613</v>
      </c>
      <c r="M45" s="21" t="s">
        <v>391</v>
      </c>
      <c r="N45" s="21" t="s">
        <v>614</v>
      </c>
      <c r="O45" s="21" t="s">
        <v>1003</v>
      </c>
      <c r="P45" s="21" t="b">
        <v>1</v>
      </c>
      <c r="Q45" s="21">
        <v>100</v>
      </c>
      <c r="R45" s="39" t="b">
        <v>1</v>
      </c>
      <c r="S45" s="21">
        <v>136</v>
      </c>
      <c r="T45" s="6" t="s">
        <v>2371</v>
      </c>
      <c r="U45" s="1" t="str" cm="1">
        <f t="array" ref="U45">IF(AND(SUM(COUNTIF(T45,{"*leaching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leached*"}))&gt;0,ISNUMBER(FIND("%",T45))),"Include","Exclude")</f>
        <v>Exclude</v>
      </c>
      <c r="V45" s="1" t="s">
        <v>2372</v>
      </c>
      <c r="W45" s="1" t="str" cm="1">
        <f t="array" ref="W45">IF(AND(SUM(COUNTIF(V45,{"*leaching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leached*"}))&gt;0,ISNUMBER(FIND("%",V45))),"Include","Exclude")</f>
        <v>Include</v>
      </c>
      <c r="X45" s="1" t="s">
        <v>2373</v>
      </c>
      <c r="Y45" s="1" t="str" cm="1">
        <f t="array" ref="Y45">IF(AND(SUM(COUNTIF(X45,{"*leaching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leached*"}))&gt;0,ISNUMBER(FIND("%",X45))),"Include","Exclude")</f>
        <v>Exclude</v>
      </c>
      <c r="Z45" s="1" t="s">
        <v>2374</v>
      </c>
      <c r="AA45" s="1" t="str" cm="1">
        <f t="array" ref="AA45">IF(AND(SUM(COUNTIF(Z45,{"*leaching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leached*"}))&gt;0,ISNUMBER(FIND("%",Z45))),"Include","Exclude")</f>
        <v>Exclude</v>
      </c>
      <c r="AB45" s="1" t="s">
        <v>2375</v>
      </c>
      <c r="AC45" s="1" t="str" cm="1">
        <f t="array" ref="AC45">IF(AND(SUM(COUNTIF(AB45,{"*leaching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leached*"}))&gt;0,ISNUMBER(FIND("%",AB45))),"Include","Exclude")</f>
        <v>Exclude</v>
      </c>
      <c r="AD45" s="1" t="s">
        <v>2376</v>
      </c>
      <c r="AE45" s="1" t="str" cm="1">
        <f t="array" ref="AE45">IF(AND(SUM(COUNTIF(AD45,{"*leaching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leached*"}))&gt;0,ISNUMBER(FIND("%",AD45))),"Include","Exclude")</f>
        <v>Exclude</v>
      </c>
      <c r="AF45" s="1" t="s">
        <v>2377</v>
      </c>
      <c r="AG45" s="1" t="str" cm="1">
        <f t="array" ref="AG45">IF(AND(SUM(COUNTIF(AF45,{"*leaching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leached*"}))&gt;0,ISNUMBER(FIND("%",AF45))),"Include","Exclude")</f>
        <v>Exclude</v>
      </c>
      <c r="AH45" s="1"/>
      <c r="AI45" s="1" t="str" cm="1">
        <f t="array" ref="AI45">IF(AND(SUM(COUNTIF(AH45,{"*leaching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leached*"}))&gt;0,ISNUMBER(FIND("%",AH45))),"Include","Exclude")</f>
        <v>Exclude</v>
      </c>
      <c r="AJ45" s="1"/>
      <c r="AK45" s="1" t="str" cm="1">
        <f t="array" ref="AK45">IF(AND(SUM(COUNTIF(AJ45,{"*leaching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leached*"}))&gt;0,ISNUMBER(FIND("%",AJ45))),"Include","Exclude")</f>
        <v>Exclude</v>
      </c>
      <c r="AL45" s="1"/>
      <c r="AM45" s="1" t="str" cm="1">
        <f t="array" ref="AM45">IF(AND(SUM(COUNTIF(AL45,{"*leaching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leached*"}))&gt;0,ISNUMBER(FIND("%",AL45))),"Include","Exclude")</f>
        <v>Exclude</v>
      </c>
      <c r="AN45" s="1"/>
      <c r="AO45" s="1" t="str" cm="1">
        <f t="array" ref="AO45">IF(AND(SUM(COUNTIF(AN45,{"*leaching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leached*"}))&gt;0,ISNUMBER(FIND("%",AN45))),"Include","Exclude")</f>
        <v>Exclude</v>
      </c>
      <c r="AP45" s="1"/>
      <c r="AQ45" s="1" t="str" cm="1">
        <f t="array" ref="AQ45">IF(AND(SUM(COUNTIF(AP45,{"*leaching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leached*"}))&gt;0,ISNUMBER(FIND("%",AP45))),"Include","Exclude")</f>
        <v>Exclude</v>
      </c>
      <c r="AR45" s="1"/>
      <c r="AS45" s="1" t="str" cm="1">
        <f t="array" ref="AS45">IF(AND(SUM(COUNTIF(AR45,{"*leaching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leached*"}))&gt;0,ISNUMBER(FIND("%",AR45))),"Include","Exclude")</f>
        <v>Exclude</v>
      </c>
      <c r="AT45" s="1"/>
      <c r="AU45" s="1" t="str" cm="1">
        <f t="array" ref="AU45">IF(AND(SUM(COUNTIF(AT45,{"*leaching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leached*"}))&gt;0,ISNUMBER(FIND("%",AT45))),"Include","Exclude")</f>
        <v>Exclude</v>
      </c>
      <c r="AV45" s="1"/>
      <c r="AW45" s="1" t="str" cm="1">
        <f t="array" ref="AW45">IF(AND(SUM(COUNTIF(AV45,{"*leaching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leached*"}))&gt;0,ISNUMBER(FIND("%",AV45))),"Include","Exclude")</f>
        <v>Exclude</v>
      </c>
      <c r="AX45" s="1"/>
      <c r="AY45" s="36" t="str" cm="1">
        <f t="array" ref="AY45">IF(AND(SUM(COUNTIF(AX45,{"*leaching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leached*"}))&gt;0,ISNUMBER(FIND("%",AX45))),"Include","Exclude")</f>
        <v>Exclude</v>
      </c>
      <c r="AZ45" s="21">
        <f t="shared" si="0"/>
        <v>1</v>
      </c>
      <c r="BA45" s="21" t="s">
        <v>2372</v>
      </c>
      <c r="BB45" s="21">
        <f>LEN(BA45) - LEN(SUBSTITUTE(BA45, "%", ""))</f>
        <v>4</v>
      </c>
      <c r="BC45" s="21" t="s">
        <v>3048</v>
      </c>
      <c r="BD45" s="21" t="s">
        <v>3013</v>
      </c>
      <c r="BE45" s="22">
        <v>0.97099999999999997</v>
      </c>
      <c r="BF45" s="22">
        <v>0.1</v>
      </c>
      <c r="BG45" s="44">
        <f>VLOOKUP(BD45,'[1]To do list'!$A$2:$B$18,2,FALSE)</f>
        <v>83.5</v>
      </c>
      <c r="BH45" s="44">
        <v>4.2329999999999997</v>
      </c>
      <c r="BI45" s="44">
        <f t="shared" si="18"/>
        <v>32881.944000000003</v>
      </c>
      <c r="BJ45" s="59">
        <f>BF45*(1-BE45)*BG45*100</f>
        <v>24.215000000000021</v>
      </c>
      <c r="BK45" s="21" t="s">
        <v>3011</v>
      </c>
      <c r="BL45" s="24">
        <v>0.94</v>
      </c>
      <c r="BM45" s="22">
        <v>0.2</v>
      </c>
      <c r="BN45" s="44">
        <f>VLOOKUP(BK45,'[1]To do list'!$A$2:$B$18,2,FALSE)</f>
        <v>13.9</v>
      </c>
      <c r="BO45" s="44">
        <v>0.45200000000000001</v>
      </c>
      <c r="BP45" s="44">
        <f t="shared" si="19"/>
        <v>6798.08</v>
      </c>
      <c r="BQ45" s="59">
        <f>BM45*(1-BL45)*BN45*100</f>
        <v>16.680000000000014</v>
      </c>
      <c r="BR45" s="21" t="s">
        <v>709</v>
      </c>
      <c r="BS45" s="22">
        <v>0.876</v>
      </c>
      <c r="BT45" s="22">
        <v>0.2</v>
      </c>
      <c r="BU45" s="44">
        <f>VLOOKUP(BR45,'[1]To do list'!$A$2:$B$18,2,FALSE)</f>
        <v>32.799999999999997</v>
      </c>
      <c r="BV45" s="44">
        <v>0.42</v>
      </c>
      <c r="BW45" s="44">
        <f t="shared" si="20"/>
        <v>5886.72</v>
      </c>
      <c r="BX45" s="59">
        <f>BT45*(1-BS45)*BU45*100</f>
        <v>81.344000000000008</v>
      </c>
      <c r="BY45" s="21" t="s">
        <v>3012</v>
      </c>
      <c r="BZ45" s="22">
        <v>0.93799999999999994</v>
      </c>
      <c r="CA45" s="22">
        <v>0.1</v>
      </c>
      <c r="CB45" s="44">
        <f>VLOOKUP(BY45,'[1]To do list'!$A$2:$B$18,2,FALSE)</f>
        <v>1.82</v>
      </c>
      <c r="CC45" s="44">
        <v>0.48</v>
      </c>
      <c r="CD45" s="44">
        <f t="shared" si="21"/>
        <v>3601.9199999999996</v>
      </c>
      <c r="CE45" s="59">
        <f>CA45*(1-BZ45)*CB45*100</f>
        <v>1.1284000000000012</v>
      </c>
      <c r="CF45" s="21"/>
      <c r="CG45" s="21"/>
      <c r="CH45" s="21"/>
      <c r="CI45" s="21"/>
      <c r="CJ45" s="21"/>
      <c r="CK45" s="21"/>
      <c r="CL45" s="51"/>
      <c r="CM45" s="63">
        <f>SUM(BJ45,BQ45,BX45,CE45,CL45)/SUM(BF45,BM45,BT45,CA45,CH45)</f>
        <v>205.61233333333342</v>
      </c>
      <c r="CN45" s="70">
        <f t="shared" si="22"/>
        <v>81947.773333333345</v>
      </c>
    </row>
    <row r="46" spans="1:92" hidden="1" x14ac:dyDescent="0.3">
      <c r="A46" s="40">
        <v>45</v>
      </c>
      <c r="B46" s="40" t="s">
        <v>754</v>
      </c>
      <c r="C46" s="61" t="s">
        <v>755</v>
      </c>
      <c r="D46" s="40" t="s">
        <v>138</v>
      </c>
      <c r="E46" s="40" t="b">
        <v>1</v>
      </c>
      <c r="F46" s="40"/>
      <c r="G46" s="40"/>
      <c r="H46" s="40" t="s">
        <v>611</v>
      </c>
      <c r="I46" s="40" t="s">
        <v>10</v>
      </c>
      <c r="J46" s="40" t="s">
        <v>612</v>
      </c>
      <c r="K46" s="40" t="s">
        <v>139</v>
      </c>
      <c r="L46" s="40" t="s">
        <v>613</v>
      </c>
      <c r="M46" s="40" t="s">
        <v>140</v>
      </c>
      <c r="N46" s="40" t="s">
        <v>614</v>
      </c>
      <c r="O46" s="40" t="s">
        <v>756</v>
      </c>
      <c r="P46" s="40" t="b">
        <v>1</v>
      </c>
      <c r="Q46" s="40">
        <v>100</v>
      </c>
      <c r="R46" s="1" t="b">
        <v>1</v>
      </c>
      <c r="S46" s="40">
        <v>45</v>
      </c>
      <c r="T46" s="1" t="s">
        <v>1605</v>
      </c>
      <c r="U46" s="1" t="str" cm="1">
        <f t="array" ref="U46">IF(AND(SUM(COUNTIF(T46,{"*leaching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leached*"}))&gt;0,ISNUMBER(FIND("%",T46))),"Include","Exclude")</f>
        <v>Exclude</v>
      </c>
      <c r="V46" s="1" t="s">
        <v>1606</v>
      </c>
      <c r="W46" s="1" t="str" cm="1">
        <f t="array" ref="W46">IF(AND(SUM(COUNTIF(V46,{"*leaching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leached*"}))&gt;0,ISNUMBER(FIND("%",V46))),"Include","Exclude")</f>
        <v>Exclude</v>
      </c>
      <c r="X46" s="1" t="s">
        <v>1607</v>
      </c>
      <c r="Y46" s="1" t="str" cm="1">
        <f t="array" ref="Y46">IF(AND(SUM(COUNTIF(X46,{"*leaching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leached*"}))&gt;0,ISNUMBER(FIND("%",X46))),"Include","Exclude")</f>
        <v>Exclude</v>
      </c>
      <c r="Z46" s="1" t="s">
        <v>1608</v>
      </c>
      <c r="AA46" s="1" t="str" cm="1">
        <f t="array" ref="AA46">IF(AND(SUM(COUNTIF(Z46,{"*leaching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leached*"}))&gt;0,ISNUMBER(FIND("%",Z46))),"Include","Exclude")</f>
        <v>Exclude</v>
      </c>
      <c r="AB46" s="1" t="s">
        <v>1609</v>
      </c>
      <c r="AC46" s="1" t="str" cm="1">
        <f t="array" ref="AC46">IF(AND(SUM(COUNTIF(AB46,{"*leaching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leached*"}))&gt;0,ISNUMBER(FIND("%",AB46))),"Include","Exclude")</f>
        <v>Exclude</v>
      </c>
      <c r="AD46" s="1" t="s">
        <v>1610</v>
      </c>
      <c r="AE46" s="1" t="str" cm="1">
        <f t="array" ref="AE46">IF(AND(SUM(COUNTIF(AD46,{"*leaching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leached*"}))&gt;0,ISNUMBER(FIND("%",AD46))),"Include","Exclude")</f>
        <v>Exclude</v>
      </c>
      <c r="AF46" s="1" t="s">
        <v>1611</v>
      </c>
      <c r="AG46" s="1" t="str" cm="1">
        <f t="array" ref="AG46">IF(AND(SUM(COUNTIF(AF46,{"*leaching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leached*"}))&gt;0,ISNUMBER(FIND("%",AF46))),"Include","Exclude")</f>
        <v>Exclude</v>
      </c>
      <c r="AH46" s="1" t="s">
        <v>1612</v>
      </c>
      <c r="AI46" s="1" t="str" cm="1">
        <f t="array" ref="AI46">IF(AND(SUM(COUNTIF(AH46,{"*leaching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leached*"}))&gt;0,ISNUMBER(FIND("%",AH46))),"Include","Exclude")</f>
        <v>Exclude</v>
      </c>
      <c r="AJ46" s="1" t="s">
        <v>1613</v>
      </c>
      <c r="AK46" s="1" t="str" cm="1">
        <f t="array" ref="AK46">IF(AND(SUM(COUNTIF(AJ46,{"*leaching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leached*"}))&gt;0,ISNUMBER(FIND("%",AJ46))),"Include","Exclude")</f>
        <v>Exclude</v>
      </c>
      <c r="AL46" s="1" t="s">
        <v>1614</v>
      </c>
      <c r="AM46" s="1" t="str" cm="1">
        <f t="array" ref="AM46">IF(AND(SUM(COUNTIF(AL46,{"*leaching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leached*"}))&gt;0,ISNUMBER(FIND("%",AL46))),"Include","Exclude")</f>
        <v>Exclude</v>
      </c>
      <c r="AN46" s="1"/>
      <c r="AO46" s="1" t="str" cm="1">
        <f t="array" ref="AO46">IF(AND(SUM(COUNTIF(AN46,{"*leaching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leached*"}))&gt;0,ISNUMBER(FIND("%",AN46))),"Include","Exclude")</f>
        <v>Exclude</v>
      </c>
      <c r="AP46" s="1"/>
      <c r="AQ46" s="1" t="str" cm="1">
        <f t="array" ref="AQ46">IF(AND(SUM(COUNTIF(AP46,{"*leaching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leached*"}))&gt;0,ISNUMBER(FIND("%",AP46))),"Include","Exclude")</f>
        <v>Exclude</v>
      </c>
      <c r="AR46" s="1"/>
      <c r="AS46" s="1" t="str" cm="1">
        <f t="array" ref="AS46">IF(AND(SUM(COUNTIF(AR46,{"*leaching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leached*"}))&gt;0,ISNUMBER(FIND("%",AR46))),"Include","Exclude")</f>
        <v>Exclude</v>
      </c>
      <c r="AT46" s="1"/>
      <c r="AU46" s="1" t="str" cm="1">
        <f t="array" ref="AU46">IF(AND(SUM(COUNTIF(AT46,{"*leaching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leached*"}))&gt;0,ISNUMBER(FIND("%",AT46))),"Include","Exclude")</f>
        <v>Exclude</v>
      </c>
      <c r="AV46" s="1"/>
      <c r="AW46" s="1" t="str" cm="1">
        <f t="array" ref="AW46">IF(AND(SUM(COUNTIF(AV46,{"*leaching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leached*"}))&gt;0,ISNUMBER(FIND("%",AV46))),"Include","Exclude")</f>
        <v>Exclude</v>
      </c>
      <c r="AX46" s="1"/>
      <c r="AY46" s="1" t="str" cm="1">
        <f t="array" ref="AY46">IF(AND(SUM(COUNTIF(AX46,{"*leaching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leached*"}))&gt;0,ISNUMBER(FIND("%",AX46))),"Include","Exclude")</f>
        <v>Exclude</v>
      </c>
      <c r="AZ46" s="40">
        <f t="shared" si="0"/>
        <v>0</v>
      </c>
      <c r="BA46" s="40" t="s">
        <v>677</v>
      </c>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c r="CH46"/>
      <c r="CI46"/>
      <c r="CL46"/>
      <c r="CM46"/>
      <c r="CN46"/>
    </row>
    <row r="47" spans="1:92" s="23" customFormat="1" x14ac:dyDescent="0.3">
      <c r="A47" s="21">
        <v>170</v>
      </c>
      <c r="B47" s="21" t="s">
        <v>1088</v>
      </c>
      <c r="C47" s="21" t="s">
        <v>1089</v>
      </c>
      <c r="D47" s="21" t="s">
        <v>484</v>
      </c>
      <c r="E47" s="21" t="b">
        <v>1</v>
      </c>
      <c r="F47" s="21"/>
      <c r="G47" s="21"/>
      <c r="H47" s="21" t="s">
        <v>611</v>
      </c>
      <c r="I47" s="21" t="s">
        <v>10</v>
      </c>
      <c r="J47" s="21" t="s">
        <v>612</v>
      </c>
      <c r="K47" s="21" t="s">
        <v>485</v>
      </c>
      <c r="L47" s="21" t="s">
        <v>613</v>
      </c>
      <c r="M47" s="21" t="s">
        <v>486</v>
      </c>
      <c r="N47" s="21" t="s">
        <v>614</v>
      </c>
      <c r="O47" s="21" t="s">
        <v>677</v>
      </c>
      <c r="P47" s="21" t="b">
        <v>1</v>
      </c>
      <c r="Q47" s="21">
        <v>290</v>
      </c>
      <c r="R47" s="39" t="b">
        <v>0</v>
      </c>
      <c r="S47" s="21">
        <v>170</v>
      </c>
      <c r="T47" s="6" t="s">
        <v>2654</v>
      </c>
      <c r="U47" s="1" t="str" cm="1">
        <f t="array" ref="U47">IF(AND(SUM(COUNTIF(T47,{"*leaching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leached*"}))&gt;0,ISNUMBER(FIND("%",T47))),"Include","Exclude")</f>
        <v>Exclude</v>
      </c>
      <c r="V47" s="1" t="s">
        <v>2655</v>
      </c>
      <c r="W47" s="1" t="str" cm="1">
        <f t="array" ref="W47">IF(AND(SUM(COUNTIF(V47,{"*leaching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leached*"}))&gt;0,ISNUMBER(FIND("%",V47))),"Include","Exclude")</f>
        <v>Exclude</v>
      </c>
      <c r="X47" s="1" t="s">
        <v>2656</v>
      </c>
      <c r="Y47" s="1" t="str" cm="1">
        <f t="array" ref="Y47">IF(AND(SUM(COUNTIF(X47,{"*leaching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leached*"}))&gt;0,ISNUMBER(FIND("%",X47))),"Include","Exclude")</f>
        <v>Exclude</v>
      </c>
      <c r="Z47" s="1" t="s">
        <v>2657</v>
      </c>
      <c r="AA47" s="1" t="str" cm="1">
        <f t="array" ref="AA47">IF(AND(SUM(COUNTIF(Z47,{"*leaching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leached*"}))&gt;0,ISNUMBER(FIND("%",Z47))),"Include","Exclude")</f>
        <v>Exclude</v>
      </c>
      <c r="AB47" s="1" t="s">
        <v>2658</v>
      </c>
      <c r="AC47" s="1" t="str" cm="1">
        <f t="array" ref="AC47">IF(AND(SUM(COUNTIF(AB47,{"*leaching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leached*"}))&gt;0,ISNUMBER(FIND("%",AB47))),"Include","Exclude")</f>
        <v>Exclude</v>
      </c>
      <c r="AD47" s="1" t="s">
        <v>2659</v>
      </c>
      <c r="AE47" s="1" t="str" cm="1">
        <f t="array" ref="AE47">IF(AND(SUM(COUNTIF(AD47,{"*leaching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leached*"}))&gt;0,ISNUMBER(FIND("%",AD47))),"Include","Exclude")</f>
        <v>Include</v>
      </c>
      <c r="AF47" s="1" t="s">
        <v>2660</v>
      </c>
      <c r="AG47" s="1" t="str" cm="1">
        <f t="array" ref="AG47">IF(AND(SUM(COUNTIF(AF47,{"*leaching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leached*"}))&gt;0,ISNUMBER(FIND("%",AF47))),"Include","Exclude")</f>
        <v>Exclude</v>
      </c>
      <c r="AH47" s="1" t="s">
        <v>2661</v>
      </c>
      <c r="AI47" s="1" t="str" cm="1">
        <f t="array" ref="AI47">IF(AND(SUM(COUNTIF(AH47,{"*leaching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leached*"}))&gt;0,ISNUMBER(FIND("%",AH47))),"Include","Exclude")</f>
        <v>Exclude</v>
      </c>
      <c r="AJ47" s="1"/>
      <c r="AK47" s="1" t="str" cm="1">
        <f t="array" ref="AK47">IF(AND(SUM(COUNTIF(AJ47,{"*leaching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leached*"}))&gt;0,ISNUMBER(FIND("%",AJ47))),"Include","Exclude")</f>
        <v>Exclude</v>
      </c>
      <c r="AL47" s="1"/>
      <c r="AM47" s="1" t="str" cm="1">
        <f t="array" ref="AM47">IF(AND(SUM(COUNTIF(AL47,{"*leaching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leached*"}))&gt;0,ISNUMBER(FIND("%",AL47))),"Include","Exclude")</f>
        <v>Exclude</v>
      </c>
      <c r="AN47" s="1"/>
      <c r="AO47" s="1" t="str" cm="1">
        <f t="array" ref="AO47">IF(AND(SUM(COUNTIF(AN47,{"*leaching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leached*"}))&gt;0,ISNUMBER(FIND("%",AN47))),"Include","Exclude")</f>
        <v>Exclude</v>
      </c>
      <c r="AP47" s="1"/>
      <c r="AQ47" s="1" t="str" cm="1">
        <f t="array" ref="AQ47">IF(AND(SUM(COUNTIF(AP47,{"*leaching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leached*"}))&gt;0,ISNUMBER(FIND("%",AP47))),"Include","Exclude")</f>
        <v>Exclude</v>
      </c>
      <c r="AR47" s="1"/>
      <c r="AS47" s="1" t="str" cm="1">
        <f t="array" ref="AS47">IF(AND(SUM(COUNTIF(AR47,{"*leaching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leached*"}))&gt;0,ISNUMBER(FIND("%",AR47))),"Include","Exclude")</f>
        <v>Exclude</v>
      </c>
      <c r="AT47" s="1"/>
      <c r="AU47" s="1" t="str" cm="1">
        <f t="array" ref="AU47">IF(AND(SUM(COUNTIF(AT47,{"*leaching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leached*"}))&gt;0,ISNUMBER(FIND("%",AT47))),"Include","Exclude")</f>
        <v>Exclude</v>
      </c>
      <c r="AV47" s="1"/>
      <c r="AW47" s="1" t="str" cm="1">
        <f t="array" ref="AW47">IF(AND(SUM(COUNTIF(AV47,{"*leaching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leached*"}))&gt;0,ISNUMBER(FIND("%",AV47))),"Include","Exclude")</f>
        <v>Exclude</v>
      </c>
      <c r="AX47" s="1"/>
      <c r="AY47" s="36" t="str" cm="1">
        <f t="array" ref="AY47">IF(AND(SUM(COUNTIF(AX47,{"*leaching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leached*"}))&gt;0,ISNUMBER(FIND("%",AX47))),"Include","Exclude")</f>
        <v>Exclude</v>
      </c>
      <c r="AZ47" s="21">
        <f t="shared" si="0"/>
        <v>1</v>
      </c>
      <c r="BA47" s="21" t="s">
        <v>2659</v>
      </c>
      <c r="BB47" s="21">
        <f>LEN(BA47) - LEN(SUBSTITUTE(BA47, "%", ""))</f>
        <v>4</v>
      </c>
      <c r="BC47" s="21" t="s">
        <v>3004</v>
      </c>
      <c r="BD47" s="21" t="s">
        <v>3013</v>
      </c>
      <c r="BE47" s="22">
        <v>0.99150000000000005</v>
      </c>
      <c r="BF47" s="22">
        <v>0.1</v>
      </c>
      <c r="BG47" s="44">
        <f>VLOOKUP(BD47,'[1]To do list'!$A$2:$B$18,2,FALSE)</f>
        <v>83.5</v>
      </c>
      <c r="BH47" s="44">
        <v>4.2329999999999997</v>
      </c>
      <c r="BI47" s="44">
        <f>BE47*BF47*BH47*(Q47-20)*1000</f>
        <v>113319.52650000001</v>
      </c>
      <c r="BJ47" s="59">
        <f>BF47*(1-BE47)*BG47*100</f>
        <v>7.0974999999999611</v>
      </c>
      <c r="BK47" s="21" t="s">
        <v>3011</v>
      </c>
      <c r="BL47" s="22">
        <v>0.98099999999999998</v>
      </c>
      <c r="BM47" s="22">
        <v>0.2</v>
      </c>
      <c r="BN47" s="44">
        <f>VLOOKUP(BK47,'[1]To do list'!$A$2:$B$18,2,FALSE)</f>
        <v>13.9</v>
      </c>
      <c r="BO47" s="44">
        <v>0.45200000000000001</v>
      </c>
      <c r="BP47" s="44">
        <f>BL47*BM47*BO47*(Q47-20)*1000</f>
        <v>23944.248000000003</v>
      </c>
      <c r="BQ47" s="59">
        <f>BM47*(1-BL47)*BN47*100</f>
        <v>5.2820000000000045</v>
      </c>
      <c r="BR47" s="21" t="s">
        <v>709</v>
      </c>
      <c r="BS47" s="22">
        <v>0.99299999999999999</v>
      </c>
      <c r="BT47" s="22">
        <v>0.2</v>
      </c>
      <c r="BU47" s="44">
        <f>VLOOKUP(BR47,'[1]To do list'!$A$2:$B$18,2,FALSE)</f>
        <v>32.799999999999997</v>
      </c>
      <c r="BV47" s="44">
        <v>0.42</v>
      </c>
      <c r="BW47" s="44">
        <f>BS47*BT47*BV47*(Q47-20)*1000</f>
        <v>22521.239999999998</v>
      </c>
      <c r="BX47" s="59">
        <f>BT47*(1-BS47)*BU47*100</f>
        <v>4.5920000000000041</v>
      </c>
      <c r="BY47" s="21" t="s">
        <v>3012</v>
      </c>
      <c r="BZ47" s="24">
        <v>1</v>
      </c>
      <c r="CA47" s="22">
        <v>0.1</v>
      </c>
      <c r="CB47" s="44">
        <f>VLOOKUP(BY47,'[1]To do list'!$A$2:$B$18,2,FALSE)</f>
        <v>1.82</v>
      </c>
      <c r="CC47" s="44">
        <v>0.48</v>
      </c>
      <c r="CD47" s="44">
        <f>BZ47*CA47*CC47*(Q47-20)*1000</f>
        <v>12960</v>
      </c>
      <c r="CE47" s="59">
        <f>CA47*(1-BZ47)*CB47*100</f>
        <v>0</v>
      </c>
      <c r="CF47" s="21"/>
      <c r="CG47" s="21"/>
      <c r="CH47" s="21"/>
      <c r="CI47" s="21"/>
      <c r="CJ47" s="21"/>
      <c r="CK47" s="21"/>
      <c r="CL47" s="51"/>
      <c r="CM47" s="63">
        <f>SUM(BJ47,BQ47,BX47,CE47,CL47)/SUM(BF47,BM47,BT47,CA47,CH47)</f>
        <v>28.285833333333287</v>
      </c>
      <c r="CN47" s="70">
        <f>(BI47+BP47+BW47+CD47+CK47)/(BF47+BM47+BT47+CA47+CH47)</f>
        <v>287908.35749999998</v>
      </c>
    </row>
    <row r="48" spans="1:92" hidden="1" x14ac:dyDescent="0.3">
      <c r="A48" s="40">
        <v>47</v>
      </c>
      <c r="B48" s="40" t="s">
        <v>760</v>
      </c>
      <c r="C48" s="61" t="s">
        <v>761</v>
      </c>
      <c r="D48" s="40" t="s">
        <v>144</v>
      </c>
      <c r="E48" s="40" t="b">
        <v>1</v>
      </c>
      <c r="F48" s="40"/>
      <c r="G48" s="40"/>
      <c r="H48" s="40" t="s">
        <v>611</v>
      </c>
      <c r="I48" s="40" t="s">
        <v>10</v>
      </c>
      <c r="J48" s="40" t="s">
        <v>612</v>
      </c>
      <c r="K48" s="40" t="s">
        <v>145</v>
      </c>
      <c r="L48" s="40" t="s">
        <v>613</v>
      </c>
      <c r="M48" s="40" t="s">
        <v>146</v>
      </c>
      <c r="N48" s="40" t="s">
        <v>614</v>
      </c>
      <c r="O48" s="40" t="s">
        <v>756</v>
      </c>
      <c r="P48" s="40" t="b">
        <v>1</v>
      </c>
      <c r="Q48" s="40">
        <v>150</v>
      </c>
      <c r="R48" s="1" t="b">
        <v>0</v>
      </c>
      <c r="S48" s="40">
        <v>47</v>
      </c>
      <c r="T48" s="1" t="s">
        <v>1622</v>
      </c>
      <c r="U48" s="1" t="str" cm="1">
        <f t="array" ref="U48">IF(AND(SUM(COUNTIF(T48,{"*leaching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leached*"}))&gt;0,ISNUMBER(FIND("%",T48))),"Include","Exclude")</f>
        <v>Exclude</v>
      </c>
      <c r="V48" s="1" t="s">
        <v>1623</v>
      </c>
      <c r="W48" s="1" t="str" cm="1">
        <f t="array" ref="W48">IF(AND(SUM(COUNTIF(V48,{"*leaching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leached*"}))&gt;0,ISNUMBER(FIND("%",V48))),"Include","Exclude")</f>
        <v>Exclude</v>
      </c>
      <c r="X48" s="1" t="s">
        <v>1624</v>
      </c>
      <c r="Y48" s="1" t="str" cm="1">
        <f t="array" ref="Y48">IF(AND(SUM(COUNTIF(X48,{"*leaching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leached*"}))&gt;0,ISNUMBER(FIND("%",X48))),"Include","Exclude")</f>
        <v>Exclude</v>
      </c>
      <c r="Z48" s="1" t="s">
        <v>1625</v>
      </c>
      <c r="AA48" s="1" t="str" cm="1">
        <f t="array" ref="AA48">IF(AND(SUM(COUNTIF(Z48,{"*leaching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leached*"}))&gt;0,ISNUMBER(FIND("%",Z48))),"Include","Exclude")</f>
        <v>Exclude</v>
      </c>
      <c r="AB48" s="1" t="s">
        <v>1626</v>
      </c>
      <c r="AC48" s="1" t="str" cm="1">
        <f t="array" ref="AC48">IF(AND(SUM(COUNTIF(AB48,{"*leaching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leached*"}))&gt;0,ISNUMBER(FIND("%",AB48))),"Include","Exclude")</f>
        <v>Exclude</v>
      </c>
      <c r="AD48" s="1" t="s">
        <v>1627</v>
      </c>
      <c r="AE48" s="1" t="str" cm="1">
        <f t="array" ref="AE48">IF(AND(SUM(COUNTIF(AD48,{"*leaching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leached*"}))&gt;0,ISNUMBER(FIND("%",AD48))),"Include","Exclude")</f>
        <v>Exclude</v>
      </c>
      <c r="AF48" s="1" t="s">
        <v>1628</v>
      </c>
      <c r="AG48" s="1" t="str" cm="1">
        <f t="array" ref="AG48">IF(AND(SUM(COUNTIF(AF48,{"*leaching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leached*"}))&gt;0,ISNUMBER(FIND("%",AF48))),"Include","Exclude")</f>
        <v>Exclude</v>
      </c>
      <c r="AH48" s="1" t="s">
        <v>1629</v>
      </c>
      <c r="AI48" s="1" t="str" cm="1">
        <f t="array" ref="AI48">IF(AND(SUM(COUNTIF(AH48,{"*leaching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leached*"}))&gt;0,ISNUMBER(FIND("%",AH48))),"Include","Exclude")</f>
        <v>Exclude</v>
      </c>
      <c r="AJ48" s="1" t="s">
        <v>1630</v>
      </c>
      <c r="AK48" s="1" t="str" cm="1">
        <f t="array" ref="AK48">IF(AND(SUM(COUNTIF(AJ48,{"*leaching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leached*"}))&gt;0,ISNUMBER(FIND("%",AJ48))),"Include","Exclude")</f>
        <v>Exclude</v>
      </c>
      <c r="AL48" s="1" t="s">
        <v>1631</v>
      </c>
      <c r="AM48" s="1" t="str" cm="1">
        <f t="array" ref="AM48">IF(AND(SUM(COUNTIF(AL48,{"*leaching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leached*"}))&gt;0,ISNUMBER(FIND("%",AL48))),"Include","Exclude")</f>
        <v>Exclude</v>
      </c>
      <c r="AN48" s="1"/>
      <c r="AO48" s="1" t="str" cm="1">
        <f t="array" ref="AO48">IF(AND(SUM(COUNTIF(AN48,{"*leaching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leached*"}))&gt;0,ISNUMBER(FIND("%",AN48))),"Include","Exclude")</f>
        <v>Exclude</v>
      </c>
      <c r="AP48" s="1"/>
      <c r="AQ48" s="1" t="str" cm="1">
        <f t="array" ref="AQ48">IF(AND(SUM(COUNTIF(AP48,{"*leaching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leached*"}))&gt;0,ISNUMBER(FIND("%",AP48))),"Include","Exclude")</f>
        <v>Exclude</v>
      </c>
      <c r="AR48" s="1"/>
      <c r="AS48" s="1" t="str" cm="1">
        <f t="array" ref="AS48">IF(AND(SUM(COUNTIF(AR48,{"*leaching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leached*"}))&gt;0,ISNUMBER(FIND("%",AR48))),"Include","Exclude")</f>
        <v>Exclude</v>
      </c>
      <c r="AT48" s="1"/>
      <c r="AU48" s="1" t="str" cm="1">
        <f t="array" ref="AU48">IF(AND(SUM(COUNTIF(AT48,{"*leaching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leached*"}))&gt;0,ISNUMBER(FIND("%",AT48))),"Include","Exclude")</f>
        <v>Exclude</v>
      </c>
      <c r="AV48" s="1"/>
      <c r="AW48" s="1" t="str" cm="1">
        <f t="array" ref="AW48">IF(AND(SUM(COUNTIF(AV48,{"*leaching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leached*"}))&gt;0,ISNUMBER(FIND("%",AV48))),"Include","Exclude")</f>
        <v>Exclude</v>
      </c>
      <c r="AX48" s="1"/>
      <c r="AY48" s="1" t="str" cm="1">
        <f t="array" ref="AY48">IF(AND(SUM(COUNTIF(AX48,{"*leaching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leached*"}))&gt;0,ISNUMBER(FIND("%",AX48))),"Include","Exclude")</f>
        <v>Exclude</v>
      </c>
      <c r="AZ48" s="40">
        <f t="shared" si="0"/>
        <v>0</v>
      </c>
      <c r="BA48" s="40" t="s">
        <v>677</v>
      </c>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c r="CH48"/>
      <c r="CI48"/>
      <c r="CL48"/>
      <c r="CM48"/>
      <c r="CN48"/>
    </row>
    <row r="49" spans="1:92" s="23" customFormat="1" x14ac:dyDescent="0.3">
      <c r="A49" s="21">
        <v>2</v>
      </c>
      <c r="B49" s="21" t="s">
        <v>616</v>
      </c>
      <c r="C49" s="21" t="s">
        <v>617</v>
      </c>
      <c r="D49" s="21" t="s">
        <v>9</v>
      </c>
      <c r="E49" s="21" t="b">
        <v>1</v>
      </c>
      <c r="F49" s="21" t="s">
        <v>618</v>
      </c>
      <c r="G49" s="21"/>
      <c r="H49" s="21" t="s">
        <v>611</v>
      </c>
      <c r="I49" s="21" t="s">
        <v>10</v>
      </c>
      <c r="J49" s="21" t="s">
        <v>612</v>
      </c>
      <c r="K49" s="21" t="s">
        <v>11</v>
      </c>
      <c r="L49" s="21" t="s">
        <v>613</v>
      </c>
      <c r="M49" s="21" t="s">
        <v>12</v>
      </c>
      <c r="N49" s="21" t="s">
        <v>614</v>
      </c>
      <c r="O49" s="21" t="s">
        <v>619</v>
      </c>
      <c r="P49" s="21" t="b">
        <v>1</v>
      </c>
      <c r="Q49" s="21">
        <v>60</v>
      </c>
      <c r="R49" s="39" t="b">
        <v>0</v>
      </c>
      <c r="S49" s="21">
        <v>2</v>
      </c>
      <c r="T49" s="6" t="s">
        <v>1211</v>
      </c>
      <c r="U49" s="1" t="str" cm="1">
        <f t="array" ref="U49">IF(AND(SUM(COUNTIF(T49,{"*leaching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leached*"}))&gt;0,ISNUMBER(FIND("%",T49))),"Include","Exclude")</f>
        <v>Exclude</v>
      </c>
      <c r="V49" s="1" t="s">
        <v>1212</v>
      </c>
      <c r="W49" s="1" t="str" cm="1">
        <f t="array" ref="W49">IF(AND(SUM(COUNTIF(V49,{"*leaching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leached*"}))&gt;0,ISNUMBER(FIND("%",V49))),"Include","Exclude")</f>
        <v>Exclude</v>
      </c>
      <c r="X49" s="1" t="s">
        <v>1213</v>
      </c>
      <c r="Y49" s="1" t="str" cm="1">
        <f t="array" ref="Y49">IF(AND(SUM(COUNTIF(X49,{"*leaching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leached*"}))&gt;0,ISNUMBER(FIND("%",X49))),"Include","Exclude")</f>
        <v>Exclude</v>
      </c>
      <c r="Z49" s="1" t="s">
        <v>1214</v>
      </c>
      <c r="AA49" s="1" t="str" cm="1">
        <f t="array" ref="AA49">IF(AND(SUM(COUNTIF(Z49,{"*leaching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leached*"}))&gt;0,ISNUMBER(FIND("%",Z49))),"Include","Exclude")</f>
        <v>Exclude</v>
      </c>
      <c r="AB49" s="1" t="s">
        <v>1215</v>
      </c>
      <c r="AC49" s="1" t="str" cm="1">
        <f t="array" ref="AC49">IF(AND(SUM(COUNTIF(AB49,{"*leaching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leached*"}))&gt;0,ISNUMBER(FIND("%",AB49))),"Include","Exclude")</f>
        <v>Exclude</v>
      </c>
      <c r="AD49" s="1" t="s">
        <v>1216</v>
      </c>
      <c r="AE49" s="1" t="str" cm="1">
        <f t="array" ref="AE49">IF(AND(SUM(COUNTIF(AD49,{"*leaching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leached*"}))&gt;0,ISNUMBER(FIND("%",AD49))),"Include","Exclude")</f>
        <v>Exclude</v>
      </c>
      <c r="AF49" s="1" t="s">
        <v>1217</v>
      </c>
      <c r="AG49" s="1" t="str" cm="1">
        <f t="array" ref="AG49">IF(AND(SUM(COUNTIF(AF49,{"*leaching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leached*"}))&gt;0,ISNUMBER(FIND("%",AF49))),"Include","Exclude")</f>
        <v>Exclude</v>
      </c>
      <c r="AH49" s="1" t="s">
        <v>1218</v>
      </c>
      <c r="AI49" s="1" t="str" cm="1">
        <f t="array" ref="AI49">IF(AND(SUM(COUNTIF(AH49,{"*leaching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leached*"}))&gt;0,ISNUMBER(FIND("%",AH49))),"Include","Exclude")</f>
        <v>Include</v>
      </c>
      <c r="AJ49" s="1" t="s">
        <v>1219</v>
      </c>
      <c r="AK49" s="1" t="str" cm="1">
        <f t="array" ref="AK49">IF(AND(SUM(COUNTIF(AJ49,{"*leaching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leached*"}))&gt;0,ISNUMBER(FIND("%",AJ49))),"Include","Exclude")</f>
        <v>Exclude</v>
      </c>
      <c r="AL49" s="1" t="s">
        <v>1220</v>
      </c>
      <c r="AM49" s="1" t="str" cm="1">
        <f t="array" ref="AM49">IF(AND(SUM(COUNTIF(AL49,{"*leaching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leached*"}))&gt;0,ISNUMBER(FIND("%",AL49))),"Include","Exclude")</f>
        <v>Exclude</v>
      </c>
      <c r="AN49" s="1" t="s">
        <v>1221</v>
      </c>
      <c r="AO49" s="1" t="str" cm="1">
        <f t="array" ref="AO49">IF(AND(SUM(COUNTIF(AN49,{"*leaching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leached*"}))&gt;0,ISNUMBER(FIND("%",AN49))),"Include","Exclude")</f>
        <v>Exclude</v>
      </c>
      <c r="AP49" s="1" t="s">
        <v>1222</v>
      </c>
      <c r="AQ49" s="1" t="str" cm="1">
        <f t="array" ref="AQ49">IF(AND(SUM(COUNTIF(AP49,{"*leaching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leached*"}))&gt;0,ISNUMBER(FIND("%",AP49))),"Include","Exclude")</f>
        <v>Exclude</v>
      </c>
      <c r="AR49" s="1" t="s">
        <v>1223</v>
      </c>
      <c r="AS49" s="1" t="str" cm="1">
        <f t="array" ref="AS49">IF(AND(SUM(COUNTIF(AR49,{"*leaching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leached*"}))&gt;0,ISNUMBER(FIND("%",AR49))),"Include","Exclude")</f>
        <v>Exclude</v>
      </c>
      <c r="AT49" s="1" t="s">
        <v>1224</v>
      </c>
      <c r="AU49" s="1" t="str" cm="1">
        <f t="array" ref="AU49">IF(AND(SUM(COUNTIF(AT49,{"*leaching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leached*"}))&gt;0,ISNUMBER(FIND("%",AT49))),"Include","Exclude")</f>
        <v>Exclude</v>
      </c>
      <c r="AV49" s="1" t="s">
        <v>1225</v>
      </c>
      <c r="AW49" s="1" t="str" cm="1">
        <f t="array" ref="AW49">IF(AND(SUM(COUNTIF(AV49,{"*leaching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leached*"}))&gt;0,ISNUMBER(FIND("%",AV49))),"Include","Exclude")</f>
        <v>Exclude</v>
      </c>
      <c r="AX49" s="1" t="s">
        <v>1226</v>
      </c>
      <c r="AY49" s="36" t="str" cm="1">
        <f t="array" ref="AY49">IF(AND(SUM(COUNTIF(AX49,{"*leaching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leached*"}))&gt;0,ISNUMBER(FIND("%",AX49))),"Include","Exclude")</f>
        <v>Exclude</v>
      </c>
      <c r="AZ49" s="21">
        <f t="shared" si="0"/>
        <v>1</v>
      </c>
      <c r="BA49" s="21" t="s">
        <v>1218</v>
      </c>
      <c r="BB49" s="21">
        <f>LEN(BA49) - LEN(SUBSTITUTE(BA49, "%", ""))</f>
        <v>5</v>
      </c>
      <c r="BC49" s="21" t="s">
        <v>3047</v>
      </c>
      <c r="BD49" s="21" t="s">
        <v>3013</v>
      </c>
      <c r="BE49" s="22">
        <v>0.98099999999999998</v>
      </c>
      <c r="BF49" s="22">
        <v>0.1</v>
      </c>
      <c r="BG49" s="44">
        <f>VLOOKUP(BD49,'[1]To do list'!$A$2:$B$18,2,FALSE)</f>
        <v>83.5</v>
      </c>
      <c r="BH49" s="44">
        <v>4.2329999999999997</v>
      </c>
      <c r="BI49" s="44">
        <f t="shared" ref="BI49:BI50" si="23">BE49*BF49*BH49*(Q49-20)*1000</f>
        <v>16610.292000000001</v>
      </c>
      <c r="BJ49" s="59">
        <f>BF49*(1-BE49)*BG49*100</f>
        <v>15.865000000000014</v>
      </c>
      <c r="BK49" s="21" t="s">
        <v>709</v>
      </c>
      <c r="BL49" s="22">
        <v>0.97099999999999997</v>
      </c>
      <c r="BM49" s="22">
        <v>0.2</v>
      </c>
      <c r="BN49" s="44">
        <f>VLOOKUP(BK49,'[1]To do list'!$A$2:$B$18,2,FALSE)</f>
        <v>32.799999999999997</v>
      </c>
      <c r="BO49" s="44">
        <v>0.42</v>
      </c>
      <c r="BP49" s="44">
        <f t="shared" ref="BP49:BP50" si="24">BL49*BM49*BO49*(Q49-20)*1000</f>
        <v>3262.5599999999995</v>
      </c>
      <c r="BQ49" s="59">
        <f>BM49*(1-BL49)*BN49*100</f>
        <v>19.024000000000015</v>
      </c>
      <c r="BR49" s="21" t="s">
        <v>3011</v>
      </c>
      <c r="BS49" s="22">
        <v>0.96099999999999997</v>
      </c>
      <c r="BT49" s="22">
        <v>0.2</v>
      </c>
      <c r="BU49" s="44">
        <f>VLOOKUP(BR49,'[1]To do list'!$A$2:$B$18,2,FALSE)</f>
        <v>13.9</v>
      </c>
      <c r="BV49" s="44">
        <v>0.45200000000000001</v>
      </c>
      <c r="BW49" s="44">
        <f t="shared" ref="BW49:BW50" si="25">BS49*BT49*BV49*(Q49-20)*1000</f>
        <v>3474.9760000000001</v>
      </c>
      <c r="BX49" s="59">
        <f>BT49*(1-BS49)*BU49*100</f>
        <v>10.842000000000009</v>
      </c>
      <c r="BY49" s="21" t="s">
        <v>3012</v>
      </c>
      <c r="BZ49" s="22">
        <v>0.95699999999999996</v>
      </c>
      <c r="CA49" s="22">
        <v>0.1</v>
      </c>
      <c r="CB49" s="44">
        <f>VLOOKUP(BY49,'[1]To do list'!$A$2:$B$18,2,FALSE)</f>
        <v>1.82</v>
      </c>
      <c r="CC49" s="44">
        <v>0.48</v>
      </c>
      <c r="CD49" s="44">
        <f t="shared" ref="CD49:CD50" si="26">BZ49*CA49*CC49*(Q49-20)*1000</f>
        <v>1837.4400000000003</v>
      </c>
      <c r="CE49" s="59">
        <f>CA49*(1-BZ49)*CB49*100</f>
        <v>0.78260000000000085</v>
      </c>
      <c r="CF49" s="21"/>
      <c r="CG49" s="21"/>
      <c r="CH49" s="21"/>
      <c r="CI49" s="21"/>
      <c r="CJ49" s="21"/>
      <c r="CK49" s="21"/>
      <c r="CL49" s="51"/>
      <c r="CM49" s="63">
        <f>SUM(BJ49,BQ49,BX49,CE49,CL49)/SUM(BF49,BM49,BT49,CA49,CH49)</f>
        <v>77.522666666666737</v>
      </c>
      <c r="CN49" s="70">
        <f t="shared" ref="CN49:CN50" si="27">(BI49+BP49+BW49+CD49+CK49)/(BF49+BM49+BT49+CA49+CH49)</f>
        <v>41975.446666666663</v>
      </c>
    </row>
    <row r="50" spans="1:92" s="23" customFormat="1" x14ac:dyDescent="0.3">
      <c r="A50" s="21">
        <v>17</v>
      </c>
      <c r="B50" s="21" t="s">
        <v>668</v>
      </c>
      <c r="C50" s="21" t="s">
        <v>669</v>
      </c>
      <c r="D50" s="21" t="s">
        <v>57</v>
      </c>
      <c r="E50" s="21" t="b">
        <v>1</v>
      </c>
      <c r="F50" s="21"/>
      <c r="G50" s="21"/>
      <c r="H50" s="21" t="s">
        <v>611</v>
      </c>
      <c r="I50" s="21" t="s">
        <v>10</v>
      </c>
      <c r="J50" s="21" t="s">
        <v>612</v>
      </c>
      <c r="K50" s="21" t="s">
        <v>58</v>
      </c>
      <c r="L50" s="21" t="s">
        <v>613</v>
      </c>
      <c r="M50" s="21" t="s">
        <v>59</v>
      </c>
      <c r="N50" s="21" t="s">
        <v>614</v>
      </c>
      <c r="O50" s="21" t="s">
        <v>670</v>
      </c>
      <c r="P50" s="21" t="b">
        <v>1</v>
      </c>
      <c r="Q50" s="21">
        <v>450</v>
      </c>
      <c r="R50" s="39" t="b">
        <v>0</v>
      </c>
      <c r="S50" s="21">
        <v>17</v>
      </c>
      <c r="T50" s="6" t="s">
        <v>1353</v>
      </c>
      <c r="U50" s="1" t="str" cm="1">
        <f t="array" ref="U50">IF(AND(SUM(COUNTIF(T50,{"*leaching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leached*"}))&gt;0,ISNUMBER(FIND("%",T50))),"Include","Exclude")</f>
        <v>Exclude</v>
      </c>
      <c r="V50" s="1" t="s">
        <v>1354</v>
      </c>
      <c r="W50" s="1" t="str" cm="1">
        <f t="array" ref="W50">IF(AND(SUM(COUNTIF(V50,{"*leaching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leached*"}))&gt;0,ISNUMBER(FIND("%",V50))),"Include","Exclude")</f>
        <v>Exclude</v>
      </c>
      <c r="X50" s="1" t="s">
        <v>1355</v>
      </c>
      <c r="Y50" s="1" t="str" cm="1">
        <f t="array" ref="Y50">IF(AND(SUM(COUNTIF(X50,{"*leaching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leached*"}))&gt;0,ISNUMBER(FIND("%",X50))),"Include","Exclude")</f>
        <v>Exclude</v>
      </c>
      <c r="Z50" s="1" t="s">
        <v>1356</v>
      </c>
      <c r="AA50" s="1" t="str" cm="1">
        <f t="array" ref="AA50">IF(AND(SUM(COUNTIF(Z50,{"*leaching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leached*"}))&gt;0,ISNUMBER(FIND("%",Z50))),"Include","Exclude")</f>
        <v>Include</v>
      </c>
      <c r="AB50" s="1" t="s">
        <v>1357</v>
      </c>
      <c r="AC50" s="1" t="str" cm="1">
        <f t="array" ref="AC50">IF(AND(SUM(COUNTIF(AB50,{"*leaching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leached*"}))&gt;0,ISNUMBER(FIND("%",AB50))),"Include","Exclude")</f>
        <v>Exclude</v>
      </c>
      <c r="AD50" s="1" t="s">
        <v>1358</v>
      </c>
      <c r="AE50" s="1" t="str" cm="1">
        <f t="array" ref="AE50">IF(AND(SUM(COUNTIF(AD50,{"*leaching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leached*"}))&gt;0,ISNUMBER(FIND("%",AD50))),"Include","Exclude")</f>
        <v>Exclude</v>
      </c>
      <c r="AF50" s="1" t="s">
        <v>1359</v>
      </c>
      <c r="AG50" s="1" t="str" cm="1">
        <f t="array" ref="AG50">IF(AND(SUM(COUNTIF(AF50,{"*leaching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leached*"}))&gt;0,ISNUMBER(FIND("%",AF50))),"Include","Exclude")</f>
        <v>Exclude</v>
      </c>
      <c r="AH50" s="1" t="s">
        <v>1360</v>
      </c>
      <c r="AI50" s="1" t="str" cm="1">
        <f t="array" ref="AI50">IF(AND(SUM(COUNTIF(AH50,{"*leaching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leached*"}))&gt;0,ISNUMBER(FIND("%",AH50))),"Include","Exclude")</f>
        <v>Exclude</v>
      </c>
      <c r="AJ50" s="1"/>
      <c r="AK50" s="1" t="str" cm="1">
        <f t="array" ref="AK50">IF(AND(SUM(COUNTIF(AJ50,{"*leaching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leached*"}))&gt;0,ISNUMBER(FIND("%",AJ50))),"Include","Exclude")</f>
        <v>Exclude</v>
      </c>
      <c r="AL50" s="1"/>
      <c r="AM50" s="1" t="str" cm="1">
        <f t="array" ref="AM50">IF(AND(SUM(COUNTIF(AL50,{"*leaching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leached*"}))&gt;0,ISNUMBER(FIND("%",AL50))),"Include","Exclude")</f>
        <v>Exclude</v>
      </c>
      <c r="AN50" s="1"/>
      <c r="AO50" s="1" t="str" cm="1">
        <f t="array" ref="AO50">IF(AND(SUM(COUNTIF(AN50,{"*leaching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leached*"}))&gt;0,ISNUMBER(FIND("%",AN50))),"Include","Exclude")</f>
        <v>Exclude</v>
      </c>
      <c r="AP50" s="1"/>
      <c r="AQ50" s="1" t="str" cm="1">
        <f t="array" ref="AQ50">IF(AND(SUM(COUNTIF(AP50,{"*leaching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leached*"}))&gt;0,ISNUMBER(FIND("%",AP50))),"Include","Exclude")</f>
        <v>Exclude</v>
      </c>
      <c r="AR50" s="1"/>
      <c r="AS50" s="1" t="str" cm="1">
        <f t="array" ref="AS50">IF(AND(SUM(COUNTIF(AR50,{"*leaching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leached*"}))&gt;0,ISNUMBER(FIND("%",AR50))),"Include","Exclude")</f>
        <v>Exclude</v>
      </c>
      <c r="AT50" s="1"/>
      <c r="AU50" s="1" t="str" cm="1">
        <f t="array" ref="AU50">IF(AND(SUM(COUNTIF(AT50,{"*leaching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leached*"}))&gt;0,ISNUMBER(FIND("%",AT50))),"Include","Exclude")</f>
        <v>Exclude</v>
      </c>
      <c r="AV50" s="1"/>
      <c r="AW50" s="1" t="str" cm="1">
        <f t="array" ref="AW50">IF(AND(SUM(COUNTIF(AV50,{"*leaching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leached*"}))&gt;0,ISNUMBER(FIND("%",AV50))),"Include","Exclude")</f>
        <v>Exclude</v>
      </c>
      <c r="AX50" s="1"/>
      <c r="AY50" s="36" t="str" cm="1">
        <f t="array" ref="AY50">IF(AND(SUM(COUNTIF(AX50,{"*leaching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leached*"}))&gt;0,ISNUMBER(FIND("%",AX50))),"Include","Exclude")</f>
        <v>Exclude</v>
      </c>
      <c r="AZ50" s="21">
        <f t="shared" si="0"/>
        <v>1</v>
      </c>
      <c r="BA50" s="21" t="s">
        <v>1356</v>
      </c>
      <c r="BB50" s="21">
        <f>LEN(BA50) - LEN(SUBSTITUTE(BA50, "%", ""))</f>
        <v>4</v>
      </c>
      <c r="BC50" s="21" t="s">
        <v>3048</v>
      </c>
      <c r="BD50" s="21" t="s">
        <v>3013</v>
      </c>
      <c r="BE50" s="22">
        <v>0.96199999999999997</v>
      </c>
      <c r="BF50" s="22">
        <v>0.1</v>
      </c>
      <c r="BG50" s="44">
        <f>VLOOKUP(BD50,'[1]To do list'!$A$2:$B$18,2,FALSE)</f>
        <v>83.5</v>
      </c>
      <c r="BH50" s="44">
        <v>4.2329999999999997</v>
      </c>
      <c r="BI50" s="44">
        <f t="shared" si="23"/>
        <v>175102.27799999999</v>
      </c>
      <c r="BJ50" s="59">
        <f>BF50*(1-BE50)*BG50*100</f>
        <v>31.730000000000029</v>
      </c>
      <c r="BK50" s="21" t="s">
        <v>709</v>
      </c>
      <c r="BL50" s="22">
        <v>0.89900000000000002</v>
      </c>
      <c r="BM50" s="22">
        <v>0.2</v>
      </c>
      <c r="BN50" s="44">
        <f>VLOOKUP(BK50,'[1]To do list'!$A$2:$B$18,2,FALSE)</f>
        <v>32.799999999999997</v>
      </c>
      <c r="BO50" s="44">
        <v>0.42</v>
      </c>
      <c r="BP50" s="44">
        <f t="shared" si="24"/>
        <v>32471.879999999997</v>
      </c>
      <c r="BQ50" s="59">
        <f>BM50*(1-BL50)*BN50*100</f>
        <v>66.255999999999986</v>
      </c>
      <c r="BR50" s="21" t="s">
        <v>3011</v>
      </c>
      <c r="BS50" s="22">
        <v>0.90100000000000002</v>
      </c>
      <c r="BT50" s="22">
        <v>0.2</v>
      </c>
      <c r="BU50" s="44">
        <f>VLOOKUP(BR50,'[1]To do list'!$A$2:$B$18,2,FALSE)</f>
        <v>13.9</v>
      </c>
      <c r="BV50" s="44">
        <v>0.45200000000000001</v>
      </c>
      <c r="BW50" s="44">
        <f t="shared" si="25"/>
        <v>35023.672000000013</v>
      </c>
      <c r="BX50" s="59">
        <f>BT50*(1-BS50)*BU50*100</f>
        <v>27.521999999999995</v>
      </c>
      <c r="BY50" s="21" t="s">
        <v>3012</v>
      </c>
      <c r="BZ50" s="22">
        <v>0.90800000000000003</v>
      </c>
      <c r="CA50" s="22">
        <v>0.1</v>
      </c>
      <c r="CB50" s="44">
        <f>VLOOKUP(BY50,'[1]To do list'!$A$2:$B$18,2,FALSE)</f>
        <v>1.82</v>
      </c>
      <c r="CC50" s="44">
        <v>0.48</v>
      </c>
      <c r="CD50" s="44">
        <f t="shared" si="26"/>
        <v>18741.12</v>
      </c>
      <c r="CE50" s="59">
        <f>CA50*(1-BZ50)*CB50*100</f>
        <v>1.6743999999999999</v>
      </c>
      <c r="CF50" s="21"/>
      <c r="CG50" s="21"/>
      <c r="CH50" s="21"/>
      <c r="CI50" s="21"/>
      <c r="CJ50" s="21"/>
      <c r="CK50" s="21"/>
      <c r="CL50" s="51"/>
      <c r="CM50" s="63">
        <f>SUM(BJ50,BQ50,BX50,CE50,CL50)/SUM(BF50,BM50,BT50,CA50,CH50)</f>
        <v>211.97066666666669</v>
      </c>
      <c r="CN50" s="70">
        <f t="shared" si="27"/>
        <v>435564.91666666669</v>
      </c>
    </row>
    <row r="51" spans="1:92" hidden="1" x14ac:dyDescent="0.3">
      <c r="A51" s="40">
        <v>50</v>
      </c>
      <c r="B51" s="40" t="s">
        <v>766</v>
      </c>
      <c r="C51" s="61" t="s">
        <v>767</v>
      </c>
      <c r="D51" s="40" t="s">
        <v>153</v>
      </c>
      <c r="E51" s="40" t="b">
        <v>1</v>
      </c>
      <c r="F51" s="40"/>
      <c r="G51" s="40"/>
      <c r="H51" s="40" t="s">
        <v>611</v>
      </c>
      <c r="I51" s="40" t="s">
        <v>10</v>
      </c>
      <c r="J51" s="40" t="s">
        <v>612</v>
      </c>
      <c r="K51" s="40" t="s">
        <v>154</v>
      </c>
      <c r="L51" s="40" t="s">
        <v>613</v>
      </c>
      <c r="M51" s="40" t="s">
        <v>155</v>
      </c>
      <c r="N51" s="40" t="s">
        <v>614</v>
      </c>
      <c r="O51" s="40" t="s">
        <v>768</v>
      </c>
      <c r="P51" s="40" t="b">
        <v>1</v>
      </c>
      <c r="Q51" s="40">
        <v>600</v>
      </c>
      <c r="R51" s="1" t="b">
        <v>0</v>
      </c>
      <c r="S51" s="40">
        <v>50</v>
      </c>
      <c r="T51" s="1" t="s">
        <v>1652</v>
      </c>
      <c r="U51" s="1" t="str" cm="1">
        <f t="array" ref="U51">IF(AND(SUM(COUNTIF(T51,{"*leaching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leached*"}))&gt;0,ISNUMBER(FIND("%",T51))),"Include","Exclude")</f>
        <v>Exclude</v>
      </c>
      <c r="V51" s="1" t="s">
        <v>1653</v>
      </c>
      <c r="W51" s="1" t="str" cm="1">
        <f t="array" ref="W51">IF(AND(SUM(COUNTIF(V51,{"*leaching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leached*"}))&gt;0,ISNUMBER(FIND("%",V51))),"Include","Exclude")</f>
        <v>Exclude</v>
      </c>
      <c r="X51" s="1" t="s">
        <v>1654</v>
      </c>
      <c r="Y51" s="1" t="str" cm="1">
        <f t="array" ref="Y51">IF(AND(SUM(COUNTIF(X51,{"*leaching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leached*"}))&gt;0,ISNUMBER(FIND("%",X51))),"Include","Exclude")</f>
        <v>Exclude</v>
      </c>
      <c r="Z51" s="1" t="s">
        <v>1655</v>
      </c>
      <c r="AA51" s="1" t="str" cm="1">
        <f t="array" ref="AA51">IF(AND(SUM(COUNTIF(Z51,{"*leaching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leached*"}))&gt;0,ISNUMBER(FIND("%",Z51))),"Include","Exclude")</f>
        <v>Exclude</v>
      </c>
      <c r="AB51" s="1" t="s">
        <v>1656</v>
      </c>
      <c r="AC51" s="1" t="str" cm="1">
        <f t="array" ref="AC51">IF(AND(SUM(COUNTIF(AB51,{"*leaching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leached*"}))&gt;0,ISNUMBER(FIND("%",AB51))),"Include","Exclude")</f>
        <v>Exclude</v>
      </c>
      <c r="AD51" s="1" t="s">
        <v>1657</v>
      </c>
      <c r="AE51" s="1" t="str" cm="1">
        <f t="array" ref="AE51">IF(AND(SUM(COUNTIF(AD51,{"*leaching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leached*"}))&gt;0,ISNUMBER(FIND("%",AD51))),"Include","Exclude")</f>
        <v>Exclude</v>
      </c>
      <c r="AF51" s="1" t="s">
        <v>1658</v>
      </c>
      <c r="AG51" s="1" t="str" cm="1">
        <f t="array" ref="AG51">IF(AND(SUM(COUNTIF(AF51,{"*leaching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leached*"}))&gt;0,ISNUMBER(FIND("%",AF51))),"Include","Exclude")</f>
        <v>Exclude</v>
      </c>
      <c r="AH51" s="1" t="s">
        <v>1659</v>
      </c>
      <c r="AI51" s="1" t="str" cm="1">
        <f t="array" ref="AI51">IF(AND(SUM(COUNTIF(AH51,{"*leaching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leached*"}))&gt;0,ISNUMBER(FIND("%",AH51))),"Include","Exclude")</f>
        <v>Exclude</v>
      </c>
      <c r="AJ51" s="1"/>
      <c r="AK51" s="1" t="str" cm="1">
        <f t="array" ref="AK51">IF(AND(SUM(COUNTIF(AJ51,{"*leaching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leached*"}))&gt;0,ISNUMBER(FIND("%",AJ51))),"Include","Exclude")</f>
        <v>Exclude</v>
      </c>
      <c r="AL51" s="1"/>
      <c r="AM51" s="1" t="str" cm="1">
        <f t="array" ref="AM51">IF(AND(SUM(COUNTIF(AL51,{"*leaching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leached*"}))&gt;0,ISNUMBER(FIND("%",AL51))),"Include","Exclude")</f>
        <v>Exclude</v>
      </c>
      <c r="AN51" s="1"/>
      <c r="AO51" s="1" t="str" cm="1">
        <f t="array" ref="AO51">IF(AND(SUM(COUNTIF(AN51,{"*leaching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leached*"}))&gt;0,ISNUMBER(FIND("%",AN51))),"Include","Exclude")</f>
        <v>Exclude</v>
      </c>
      <c r="AP51" s="1"/>
      <c r="AQ51" s="1" t="str" cm="1">
        <f t="array" ref="AQ51">IF(AND(SUM(COUNTIF(AP51,{"*leaching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leached*"}))&gt;0,ISNUMBER(FIND("%",AP51))),"Include","Exclude")</f>
        <v>Exclude</v>
      </c>
      <c r="AR51" s="1"/>
      <c r="AS51" s="1" t="str" cm="1">
        <f t="array" ref="AS51">IF(AND(SUM(COUNTIF(AR51,{"*leaching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leached*"}))&gt;0,ISNUMBER(FIND("%",AR51))),"Include","Exclude")</f>
        <v>Exclude</v>
      </c>
      <c r="AT51" s="1"/>
      <c r="AU51" s="1" t="str" cm="1">
        <f t="array" ref="AU51">IF(AND(SUM(COUNTIF(AT51,{"*leaching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leached*"}))&gt;0,ISNUMBER(FIND("%",AT51))),"Include","Exclude")</f>
        <v>Exclude</v>
      </c>
      <c r="AV51" s="1"/>
      <c r="AW51" s="1" t="str" cm="1">
        <f t="array" ref="AW51">IF(AND(SUM(COUNTIF(AV51,{"*leaching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leached*"}))&gt;0,ISNUMBER(FIND("%",AV51))),"Include","Exclude")</f>
        <v>Exclude</v>
      </c>
      <c r="AX51" s="1"/>
      <c r="AY51" s="1" t="str" cm="1">
        <f t="array" ref="AY51">IF(AND(SUM(COUNTIF(AX51,{"*leaching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leached*"}))&gt;0,ISNUMBER(FIND("%",AX51))),"Include","Exclude")</f>
        <v>Exclude</v>
      </c>
      <c r="AZ51" s="40">
        <f t="shared" si="0"/>
        <v>0</v>
      </c>
      <c r="BA51" s="40" t="s">
        <v>677</v>
      </c>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c r="CH51"/>
      <c r="CI51"/>
      <c r="CL51"/>
      <c r="CM51"/>
      <c r="CN51"/>
    </row>
    <row r="52" spans="1:92" hidden="1" x14ac:dyDescent="0.3">
      <c r="A52" s="1">
        <v>51</v>
      </c>
      <c r="B52" s="1" t="s">
        <v>769</v>
      </c>
      <c r="C52" s="2" t="s">
        <v>770</v>
      </c>
      <c r="D52" s="1" t="s">
        <v>156</v>
      </c>
      <c r="E52" s="1" t="b">
        <v>1</v>
      </c>
      <c r="H52" s="1" t="s">
        <v>611</v>
      </c>
      <c r="I52" s="1" t="s">
        <v>10</v>
      </c>
      <c r="J52" s="1" t="s">
        <v>612</v>
      </c>
      <c r="K52" s="1" t="s">
        <v>157</v>
      </c>
      <c r="L52" s="1" t="s">
        <v>613</v>
      </c>
      <c r="M52" s="1" t="s">
        <v>158</v>
      </c>
      <c r="N52" s="1" t="s">
        <v>614</v>
      </c>
      <c r="O52" s="1" t="s">
        <v>771</v>
      </c>
      <c r="P52" s="1" t="b">
        <v>1</v>
      </c>
      <c r="Q52" s="1">
        <v>30</v>
      </c>
      <c r="R52" s="1" t="b">
        <v>1</v>
      </c>
      <c r="S52" s="1">
        <v>51</v>
      </c>
      <c r="T52" s="1" t="s">
        <v>1660</v>
      </c>
      <c r="U52" s="1" t="str" cm="1">
        <f t="array" ref="U52">IF(AND(SUM(COUNTIF(T52,{"*leaching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leached*"}))&gt;0,ISNUMBER(FIND("%",T52))),"Include","Exclude")</f>
        <v>Exclude</v>
      </c>
      <c r="V52" s="1" t="s">
        <v>1661</v>
      </c>
      <c r="W52" s="1" t="str" cm="1">
        <f t="array" ref="W52">IF(AND(SUM(COUNTIF(V52,{"*leaching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leached*"}))&gt;0,ISNUMBER(FIND("%",V52))),"Include","Exclude")</f>
        <v>Exclude</v>
      </c>
      <c r="X52" s="1" t="s">
        <v>1662</v>
      </c>
      <c r="Y52" s="1" t="str" cm="1">
        <f t="array" ref="Y52">IF(AND(SUM(COUNTIF(X52,{"*leaching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leached*"}))&gt;0,ISNUMBER(FIND("%",X52))),"Include","Exclude")</f>
        <v>Exclude</v>
      </c>
      <c r="Z52" s="1" t="s">
        <v>1663</v>
      </c>
      <c r="AA52" s="1" t="str" cm="1">
        <f t="array" ref="AA52">IF(AND(SUM(COUNTIF(Z52,{"*leaching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leached*"}))&gt;0,ISNUMBER(FIND("%",Z52))),"Include","Exclude")</f>
        <v>Exclude</v>
      </c>
      <c r="AB52" s="1" t="s">
        <v>1664</v>
      </c>
      <c r="AC52" s="1" t="str" cm="1">
        <f t="array" ref="AC52">IF(AND(SUM(COUNTIF(AB52,{"*leaching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leached*"}))&gt;0,ISNUMBER(FIND("%",AB52))),"Include","Exclude")</f>
        <v>Exclude</v>
      </c>
      <c r="AD52" s="1" t="s">
        <v>1665</v>
      </c>
      <c r="AE52" s="1" t="str" cm="1">
        <f t="array" ref="AE52">IF(AND(SUM(COUNTIF(AD52,{"*leaching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leached*"}))&gt;0,ISNUMBER(FIND("%",AD52))),"Include","Exclude")</f>
        <v>Exclude</v>
      </c>
      <c r="AF52" s="1" t="s">
        <v>1666</v>
      </c>
      <c r="AG52" s="1" t="str" cm="1">
        <f t="array" ref="AG52">IF(AND(SUM(COUNTIF(AF52,{"*leaching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leached*"}))&gt;0,ISNUMBER(FIND("%",AF52))),"Include","Exclude")</f>
        <v>Exclude</v>
      </c>
      <c r="AH52" s="1" t="s">
        <v>1667</v>
      </c>
      <c r="AI52" s="1" t="str" cm="1">
        <f t="array" ref="AI52">IF(AND(SUM(COUNTIF(AH52,{"*leaching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leached*"}))&gt;0,ISNUMBER(FIND("%",AH52))),"Include","Exclude")</f>
        <v>Exclude</v>
      </c>
      <c r="AJ52" s="1" t="s">
        <v>1668</v>
      </c>
      <c r="AK52" s="1" t="str" cm="1">
        <f t="array" ref="AK52">IF(AND(SUM(COUNTIF(AJ52,{"*leaching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leached*"}))&gt;0,ISNUMBER(FIND("%",AJ52))),"Include","Exclude")</f>
        <v>Exclude</v>
      </c>
      <c r="AL52" s="1" t="s">
        <v>1669</v>
      </c>
      <c r="AM52" s="1" t="str" cm="1">
        <f t="array" ref="AM52">IF(AND(SUM(COUNTIF(AL52,{"*leaching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leached*"}))&gt;0,ISNUMBER(FIND("%",AL52))),"Include","Exclude")</f>
        <v>Exclude</v>
      </c>
      <c r="AN52" s="1" t="s">
        <v>1670</v>
      </c>
      <c r="AO52" s="1" t="str" cm="1">
        <f t="array" ref="AO52">IF(AND(SUM(COUNTIF(AN52,{"*leaching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leached*"}))&gt;0,ISNUMBER(FIND("%",AN52))),"Include","Exclude")</f>
        <v>Exclude</v>
      </c>
      <c r="AP52" s="1" t="s">
        <v>1671</v>
      </c>
      <c r="AQ52" s="1" t="str" cm="1">
        <f t="array" ref="AQ52">IF(AND(SUM(COUNTIF(AP52,{"*leaching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leached*"}))&gt;0,ISNUMBER(FIND("%",AP52))),"Include","Exclude")</f>
        <v>Exclude</v>
      </c>
      <c r="AR52" s="1" t="s">
        <v>1672</v>
      </c>
      <c r="AS52" s="1" t="str" cm="1">
        <f t="array" ref="AS52">IF(AND(SUM(COUNTIF(AR52,{"*leaching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leached*"}))&gt;0,ISNUMBER(FIND("%",AR52))),"Include","Exclude")</f>
        <v>Exclude</v>
      </c>
      <c r="AT52" s="1"/>
      <c r="AU52" s="1" t="str" cm="1">
        <f t="array" ref="AU52">IF(AND(SUM(COUNTIF(AT52,{"*leaching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leached*"}))&gt;0,ISNUMBER(FIND("%",AT52))),"Include","Exclude")</f>
        <v>Exclude</v>
      </c>
      <c r="AV52" s="1"/>
      <c r="AW52" s="1" t="str" cm="1">
        <f t="array" ref="AW52">IF(AND(SUM(COUNTIF(AV52,{"*leaching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leached*"}))&gt;0,ISNUMBER(FIND("%",AV52))),"Include","Exclude")</f>
        <v>Exclude</v>
      </c>
      <c r="AX52" s="1"/>
      <c r="AY52" s="1" t="str" cm="1">
        <f t="array" ref="AY52">IF(AND(SUM(COUNTIF(AX52,{"*leaching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leached*"}))&gt;0,ISNUMBER(FIND("%",AX52))),"Include","Exclude")</f>
        <v>Exclude</v>
      </c>
      <c r="AZ52" s="1">
        <f t="shared" si="0"/>
        <v>0</v>
      </c>
      <c r="BA52" s="1" t="s">
        <v>677</v>
      </c>
      <c r="BG52" s="1"/>
      <c r="BH52" s="1"/>
      <c r="BI52" s="1"/>
      <c r="BJ52" s="1"/>
      <c r="BN52" s="1"/>
      <c r="BO52" s="1"/>
      <c r="BP52" s="1"/>
      <c r="BQ52" s="1"/>
      <c r="BX52" s="1"/>
      <c r="CE52" s="1"/>
      <c r="CG52"/>
      <c r="CH52"/>
      <c r="CI52"/>
      <c r="CL52"/>
      <c r="CM52"/>
      <c r="CN52"/>
    </row>
    <row r="53" spans="1:92" hidden="1" x14ac:dyDescent="0.3">
      <c r="A53" s="1">
        <v>52</v>
      </c>
      <c r="B53" s="1" t="s">
        <v>772</v>
      </c>
      <c r="C53" s="2" t="s">
        <v>773</v>
      </c>
      <c r="D53" s="1" t="s">
        <v>159</v>
      </c>
      <c r="E53" s="1" t="b">
        <v>1</v>
      </c>
      <c r="H53" s="1" t="s">
        <v>611</v>
      </c>
      <c r="I53" s="1" t="s">
        <v>10</v>
      </c>
      <c r="J53" s="1" t="s">
        <v>612</v>
      </c>
      <c r="K53" s="1" t="s">
        <v>160</v>
      </c>
      <c r="L53" s="1" t="s">
        <v>613</v>
      </c>
      <c r="M53" s="1" t="s">
        <v>161</v>
      </c>
      <c r="N53" s="1" t="s">
        <v>614</v>
      </c>
      <c r="O53" s="1" t="s">
        <v>774</v>
      </c>
      <c r="P53" s="1" t="b">
        <v>1</v>
      </c>
      <c r="Q53" s="1">
        <v>950</v>
      </c>
      <c r="R53" s="1" t="b">
        <v>0</v>
      </c>
      <c r="S53" s="1">
        <v>52</v>
      </c>
      <c r="T53" s="1" t="s">
        <v>1673</v>
      </c>
      <c r="U53" s="1" t="str" cm="1">
        <f t="array" ref="U53">IF(AND(SUM(COUNTIF(T53,{"*leaching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leached*"}))&gt;0,ISNUMBER(FIND("%",T53))),"Include","Exclude")</f>
        <v>Exclude</v>
      </c>
      <c r="V53" s="1" t="s">
        <v>1674</v>
      </c>
      <c r="W53" s="1" t="str" cm="1">
        <f t="array" ref="W53">IF(AND(SUM(COUNTIF(V53,{"*leaching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leached*"}))&gt;0,ISNUMBER(FIND("%",V53))),"Include","Exclude")</f>
        <v>Exclude</v>
      </c>
      <c r="X53" s="1" t="s">
        <v>1675</v>
      </c>
      <c r="Y53" s="1" t="str" cm="1">
        <f t="array" ref="Y53">IF(AND(SUM(COUNTIF(X53,{"*leaching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leached*"}))&gt;0,ISNUMBER(FIND("%",X53))),"Include","Exclude")</f>
        <v>Exclude</v>
      </c>
      <c r="Z53" s="1" t="s">
        <v>1676</v>
      </c>
      <c r="AA53" s="1" t="str" cm="1">
        <f t="array" ref="AA53">IF(AND(SUM(COUNTIF(Z53,{"*leaching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leached*"}))&gt;0,ISNUMBER(FIND("%",Z53))),"Include","Exclude")</f>
        <v>Exclude</v>
      </c>
      <c r="AB53" s="1" t="s">
        <v>1677</v>
      </c>
      <c r="AC53" s="1" t="str" cm="1">
        <f t="array" ref="AC53">IF(AND(SUM(COUNTIF(AB53,{"*leaching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leached*"}))&gt;0,ISNUMBER(FIND("%",AB53))),"Include","Exclude")</f>
        <v>Exclude</v>
      </c>
      <c r="AD53" s="1" t="s">
        <v>1678</v>
      </c>
      <c r="AE53" s="1" t="str" cm="1">
        <f t="array" ref="AE53">IF(AND(SUM(COUNTIF(AD53,{"*leaching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leached*"}))&gt;0,ISNUMBER(FIND("%",AD53))),"Include","Exclude")</f>
        <v>Exclude</v>
      </c>
      <c r="AF53" s="1" t="s">
        <v>1679</v>
      </c>
      <c r="AG53" s="1" t="str" cm="1">
        <f t="array" ref="AG53">IF(AND(SUM(COUNTIF(AF53,{"*leaching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leached*"}))&gt;0,ISNUMBER(FIND("%",AF53))),"Include","Exclude")</f>
        <v>Exclude</v>
      </c>
      <c r="AH53" s="1" t="s">
        <v>1680</v>
      </c>
      <c r="AI53" s="1" t="str" cm="1">
        <f t="array" ref="AI53">IF(AND(SUM(COUNTIF(AH53,{"*leaching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leached*"}))&gt;0,ISNUMBER(FIND("%",AH53))),"Include","Exclude")</f>
        <v>Exclude</v>
      </c>
      <c r="AJ53" s="1" t="s">
        <v>1681</v>
      </c>
      <c r="AK53" s="1" t="str" cm="1">
        <f t="array" ref="AK53">IF(AND(SUM(COUNTIF(AJ53,{"*leaching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leached*"}))&gt;0,ISNUMBER(FIND("%",AJ53))),"Include","Exclude")</f>
        <v>Exclude</v>
      </c>
      <c r="AL53" s="1"/>
      <c r="AM53" s="1" t="str" cm="1">
        <f t="array" ref="AM53">IF(AND(SUM(COUNTIF(AL53,{"*leaching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leached*"}))&gt;0,ISNUMBER(FIND("%",AL53))),"Include","Exclude")</f>
        <v>Exclude</v>
      </c>
      <c r="AN53" s="1"/>
      <c r="AO53" s="1" t="str" cm="1">
        <f t="array" ref="AO53">IF(AND(SUM(COUNTIF(AN53,{"*leaching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leached*"}))&gt;0,ISNUMBER(FIND("%",AN53))),"Include","Exclude")</f>
        <v>Exclude</v>
      </c>
      <c r="AP53" s="1"/>
      <c r="AQ53" s="1" t="str" cm="1">
        <f t="array" ref="AQ53">IF(AND(SUM(COUNTIF(AP53,{"*leaching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leached*"}))&gt;0,ISNUMBER(FIND("%",AP53))),"Include","Exclude")</f>
        <v>Exclude</v>
      </c>
      <c r="AR53" s="1"/>
      <c r="AS53" s="1" t="str" cm="1">
        <f t="array" ref="AS53">IF(AND(SUM(COUNTIF(AR53,{"*leaching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leached*"}))&gt;0,ISNUMBER(FIND("%",AR53))),"Include","Exclude")</f>
        <v>Exclude</v>
      </c>
      <c r="AT53" s="1"/>
      <c r="AU53" s="1" t="str" cm="1">
        <f t="array" ref="AU53">IF(AND(SUM(COUNTIF(AT53,{"*leaching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leached*"}))&gt;0,ISNUMBER(FIND("%",AT53))),"Include","Exclude")</f>
        <v>Exclude</v>
      </c>
      <c r="AV53" s="1"/>
      <c r="AW53" s="1" t="str" cm="1">
        <f t="array" ref="AW53">IF(AND(SUM(COUNTIF(AV53,{"*leaching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leached*"}))&gt;0,ISNUMBER(FIND("%",AV53))),"Include","Exclude")</f>
        <v>Exclude</v>
      </c>
      <c r="AX53" s="1"/>
      <c r="AY53" s="1" t="str" cm="1">
        <f t="array" ref="AY53">IF(AND(SUM(COUNTIF(AX53,{"*leaching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leached*"}))&gt;0,ISNUMBER(FIND("%",AX53))),"Include","Exclude")</f>
        <v>Exclude</v>
      </c>
      <c r="AZ53" s="1">
        <f t="shared" si="0"/>
        <v>0</v>
      </c>
      <c r="BA53" s="1" t="s">
        <v>677</v>
      </c>
      <c r="BG53" s="1"/>
      <c r="BH53" s="1"/>
      <c r="BI53" s="1"/>
      <c r="BJ53" s="1"/>
      <c r="BN53" s="1"/>
      <c r="BO53" s="1"/>
      <c r="BP53" s="1"/>
      <c r="BQ53" s="1"/>
      <c r="BX53" s="1"/>
      <c r="CE53" s="1"/>
      <c r="CG53"/>
      <c r="CH53"/>
      <c r="CI53"/>
      <c r="CL53"/>
      <c r="CM53"/>
      <c r="CN53"/>
    </row>
    <row r="54" spans="1:92" s="23" customFormat="1" x14ac:dyDescent="0.3">
      <c r="A54" s="21">
        <v>26</v>
      </c>
      <c r="B54" s="21" t="s">
        <v>697</v>
      </c>
      <c r="C54" s="21" t="s">
        <v>698</v>
      </c>
      <c r="D54" s="21" t="s">
        <v>84</v>
      </c>
      <c r="E54" s="21" t="b">
        <v>1</v>
      </c>
      <c r="F54" s="21"/>
      <c r="G54" s="21"/>
      <c r="H54" s="21" t="s">
        <v>611</v>
      </c>
      <c r="I54" s="21" t="s">
        <v>10</v>
      </c>
      <c r="J54" s="21" t="s">
        <v>612</v>
      </c>
      <c r="K54" s="21" t="s">
        <v>85</v>
      </c>
      <c r="L54" s="21" t="s">
        <v>613</v>
      </c>
      <c r="M54" s="21" t="s">
        <v>86</v>
      </c>
      <c r="N54" s="21" t="s">
        <v>614</v>
      </c>
      <c r="O54" s="21" t="s">
        <v>699</v>
      </c>
      <c r="P54" s="21" t="b">
        <v>1</v>
      </c>
      <c r="Q54" s="21">
        <v>570</v>
      </c>
      <c r="R54" s="39" t="b">
        <v>0</v>
      </c>
      <c r="S54" s="21">
        <v>26</v>
      </c>
      <c r="T54" s="6" t="s">
        <v>1430</v>
      </c>
      <c r="U54" s="1" t="str" cm="1">
        <f t="array" ref="U54">IF(AND(SUM(COUNTIF(T54,{"*leaching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leached*"}))&gt;0,ISNUMBER(FIND("%",T54))),"Include","Exclude")</f>
        <v>Exclude</v>
      </c>
      <c r="V54" s="1" t="s">
        <v>1431</v>
      </c>
      <c r="W54" s="1" t="str" cm="1">
        <f t="array" ref="W54">IF(AND(SUM(COUNTIF(V54,{"*leaching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leached*"}))&gt;0,ISNUMBER(FIND("%",V54))),"Include","Exclude")</f>
        <v>Exclude</v>
      </c>
      <c r="X54" s="1" t="s">
        <v>1432</v>
      </c>
      <c r="Y54" s="1" t="str" cm="1">
        <f t="array" ref="Y54">IF(AND(SUM(COUNTIF(X54,{"*leaching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leached*"}))&gt;0,ISNUMBER(FIND("%",X54))),"Include","Exclude")</f>
        <v>Exclude</v>
      </c>
      <c r="Z54" s="1" t="s">
        <v>1433</v>
      </c>
      <c r="AA54" s="1" t="str" cm="1">
        <f t="array" ref="AA54">IF(AND(SUM(COUNTIF(Z54,{"*leaching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leached*"}))&gt;0,ISNUMBER(FIND("%",Z54))),"Include","Exclude")</f>
        <v>Exclude</v>
      </c>
      <c r="AB54" s="1" t="s">
        <v>1434</v>
      </c>
      <c r="AC54" s="1" t="str" cm="1">
        <f t="array" ref="AC54">IF(AND(SUM(COUNTIF(AB54,{"*leaching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leached*"}))&gt;0,ISNUMBER(FIND("%",AB54))),"Include","Exclude")</f>
        <v>Exclude</v>
      </c>
      <c r="AD54" s="1" t="s">
        <v>1435</v>
      </c>
      <c r="AE54" s="1" t="str" cm="1">
        <f t="array" ref="AE54">IF(AND(SUM(COUNTIF(AD54,{"*leaching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leached*"}))&gt;0,ISNUMBER(FIND("%",AD54))),"Include","Exclude")</f>
        <v>Exclude</v>
      </c>
      <c r="AF54" s="1" t="s">
        <v>1436</v>
      </c>
      <c r="AG54" s="1" t="str" cm="1">
        <f t="array" ref="AG54">IF(AND(SUM(COUNTIF(AF54,{"*leaching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leached*"}))&gt;0,ISNUMBER(FIND("%",AF54))),"Include","Exclude")</f>
        <v>Exclude</v>
      </c>
      <c r="AH54" s="1" t="s">
        <v>1437</v>
      </c>
      <c r="AI54" s="1" t="str" cm="1">
        <f t="array" ref="AI54">IF(AND(SUM(COUNTIF(AH54,{"*leaching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leached*"}))&gt;0,ISNUMBER(FIND("%",AH54))),"Include","Exclude")</f>
        <v>Exclude</v>
      </c>
      <c r="AJ54" s="1" t="s">
        <v>1438</v>
      </c>
      <c r="AK54" s="1" t="str" cm="1">
        <f t="array" ref="AK54">IF(AND(SUM(COUNTIF(AJ54,{"*leaching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leached*"}))&gt;0,ISNUMBER(FIND("%",AJ54))),"Include","Exclude")</f>
        <v>Exclude</v>
      </c>
      <c r="AL54" s="1" t="s">
        <v>1439</v>
      </c>
      <c r="AM54" s="1" t="str" cm="1">
        <f t="array" ref="AM54">IF(AND(SUM(COUNTIF(AL54,{"*leaching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leached*"}))&gt;0,ISNUMBER(FIND("%",AL54))),"Include","Exclude")</f>
        <v>Include</v>
      </c>
      <c r="AN54" s="1" t="s">
        <v>1440</v>
      </c>
      <c r="AO54" s="1" t="str" cm="1">
        <f t="array" ref="AO54">IF(AND(SUM(COUNTIF(AN54,{"*leaching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leached*"}))&gt;0,ISNUMBER(FIND("%",AN54))),"Include","Exclude")</f>
        <v>Exclude</v>
      </c>
      <c r="AP54" s="1"/>
      <c r="AQ54" s="1" t="str" cm="1">
        <f t="array" ref="AQ54">IF(AND(SUM(COUNTIF(AP54,{"*leaching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leached*"}))&gt;0,ISNUMBER(FIND("%",AP54))),"Include","Exclude")</f>
        <v>Exclude</v>
      </c>
      <c r="AR54" s="1"/>
      <c r="AS54" s="1" t="str" cm="1">
        <f t="array" ref="AS54">IF(AND(SUM(COUNTIF(AR54,{"*leaching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leached*"}))&gt;0,ISNUMBER(FIND("%",AR54))),"Include","Exclude")</f>
        <v>Exclude</v>
      </c>
      <c r="AT54" s="1"/>
      <c r="AU54" s="1" t="str" cm="1">
        <f t="array" ref="AU54">IF(AND(SUM(COUNTIF(AT54,{"*leaching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leached*"}))&gt;0,ISNUMBER(FIND("%",AT54))),"Include","Exclude")</f>
        <v>Exclude</v>
      </c>
      <c r="AV54" s="1"/>
      <c r="AW54" s="1" t="str" cm="1">
        <f t="array" ref="AW54">IF(AND(SUM(COUNTIF(AV54,{"*leaching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leached*"}))&gt;0,ISNUMBER(FIND("%",AV54))),"Include","Exclude")</f>
        <v>Exclude</v>
      </c>
      <c r="AX54" s="1"/>
      <c r="AY54" s="36" t="str" cm="1">
        <f t="array" ref="AY54">IF(AND(SUM(COUNTIF(AX54,{"*leaching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leached*"}))&gt;0,ISNUMBER(FIND("%",AX54))),"Include","Exclude")</f>
        <v>Exclude</v>
      </c>
      <c r="AZ54" s="21">
        <f t="shared" si="0"/>
        <v>1</v>
      </c>
      <c r="BA54" s="21" t="s">
        <v>1439</v>
      </c>
      <c r="BB54" s="21">
        <f>LEN(BA54) - LEN(SUBSTITUTE(BA54, "%", ""))</f>
        <v>4</v>
      </c>
      <c r="BC54" s="21" t="s">
        <v>2996</v>
      </c>
      <c r="BD54" s="21" t="s">
        <v>3013</v>
      </c>
      <c r="BE54" s="24">
        <v>0.99</v>
      </c>
      <c r="BF54" s="22">
        <v>0.1</v>
      </c>
      <c r="BG54" s="44">
        <f>VLOOKUP(BD54,'[1]To do list'!$A$2:$B$18,2,FALSE)</f>
        <v>83.5</v>
      </c>
      <c r="BH54" s="44">
        <v>4.2329999999999997</v>
      </c>
      <c r="BI54" s="44">
        <f t="shared" ref="BI54:BI55" si="28">BE54*BF54*BH54*(Q54-20)*1000</f>
        <v>230486.84999999998</v>
      </c>
      <c r="BJ54" s="59">
        <f>BF54*(1-BE54)*BG54*100</f>
        <v>8.3500000000000068</v>
      </c>
      <c r="BK54" s="21" t="s">
        <v>709</v>
      </c>
      <c r="BL54" s="24">
        <v>0.98</v>
      </c>
      <c r="BM54" s="22">
        <v>0.2</v>
      </c>
      <c r="BN54" s="44">
        <f>VLOOKUP(BK54,'[1]To do list'!$A$2:$B$18,2,FALSE)</f>
        <v>32.799999999999997</v>
      </c>
      <c r="BO54" s="44">
        <v>0.42</v>
      </c>
      <c r="BP54" s="44">
        <f t="shared" ref="BP54:BP55" si="29">BL54*BM54*BO54*(Q54-20)*1000</f>
        <v>45276</v>
      </c>
      <c r="BQ54" s="59">
        <f>BM54*(1-BL54)*BN54*100</f>
        <v>13.12000000000001</v>
      </c>
      <c r="BR54" s="21" t="s">
        <v>3011</v>
      </c>
      <c r="BS54" s="24">
        <v>0.9</v>
      </c>
      <c r="BT54" s="22">
        <v>0.2</v>
      </c>
      <c r="BU54" s="44">
        <f>VLOOKUP(BR54,'[1]To do list'!$A$2:$B$18,2,FALSE)</f>
        <v>13.9</v>
      </c>
      <c r="BV54" s="44">
        <v>0.45200000000000001</v>
      </c>
      <c r="BW54" s="44">
        <f t="shared" ref="BW54:BW55" si="30">BS54*BT54*BV54*(Q54-20)*1000</f>
        <v>44748.000000000015</v>
      </c>
      <c r="BX54" s="59">
        <f>BT54*(1-BS54)*BU54*100</f>
        <v>27.799999999999997</v>
      </c>
      <c r="BY54" s="21" t="s">
        <v>3012</v>
      </c>
      <c r="BZ54" s="24">
        <v>0.92</v>
      </c>
      <c r="CA54" s="22">
        <v>0.1</v>
      </c>
      <c r="CB54" s="44">
        <f>VLOOKUP(BY54,'[1]To do list'!$A$2:$B$18,2,FALSE)</f>
        <v>1.82</v>
      </c>
      <c r="CC54" s="44">
        <v>0.48</v>
      </c>
      <c r="CD54" s="44">
        <f t="shared" ref="CD54:CD55" si="31">BZ54*CA54*CC54*(Q54-20)*1000</f>
        <v>24288.000000000004</v>
      </c>
      <c r="CE54" s="59">
        <f>CA54*(1-BZ54)*CB54*100</f>
        <v>1.4559999999999995</v>
      </c>
      <c r="CF54" s="21"/>
      <c r="CG54" s="21"/>
      <c r="CH54" s="21"/>
      <c r="CI54" s="21"/>
      <c r="CJ54" s="21"/>
      <c r="CK54" s="21"/>
      <c r="CL54" s="51"/>
      <c r="CM54" s="63">
        <f>SUM(BJ54,BQ54,BX54,CE54,CL54)/SUM(BF54,BM54,BT54,CA54,CH54)</f>
        <v>84.543333333333365</v>
      </c>
      <c r="CN54" s="70">
        <f t="shared" ref="CN54:CN55" si="32">(BI54+BP54+BW54+CD54+CK54)/(BF54+BM54+BT54+CA54+CH54)</f>
        <v>574664.75</v>
      </c>
    </row>
    <row r="55" spans="1:92" s="23" customFormat="1" x14ac:dyDescent="0.3">
      <c r="A55" s="21">
        <v>135</v>
      </c>
      <c r="B55" s="21" t="s">
        <v>999</v>
      </c>
      <c r="C55" s="21" t="s">
        <v>1000</v>
      </c>
      <c r="D55" s="21" t="s">
        <v>386</v>
      </c>
      <c r="E55" s="21" t="b">
        <v>1</v>
      </c>
      <c r="F55" s="21"/>
      <c r="G55" s="21"/>
      <c r="H55" s="21" t="s">
        <v>611</v>
      </c>
      <c r="I55" s="21" t="s">
        <v>10</v>
      </c>
      <c r="J55" s="21" t="s">
        <v>612</v>
      </c>
      <c r="K55" s="21" t="s">
        <v>387</v>
      </c>
      <c r="L55" s="21" t="s">
        <v>613</v>
      </c>
      <c r="M55" s="21" t="s">
        <v>388</v>
      </c>
      <c r="N55" s="21" t="s">
        <v>614</v>
      </c>
      <c r="O55" s="21" t="s">
        <v>645</v>
      </c>
      <c r="P55" s="21" t="b">
        <v>1</v>
      </c>
      <c r="Q55" s="21">
        <v>60</v>
      </c>
      <c r="R55" s="39" t="b">
        <v>0</v>
      </c>
      <c r="S55" s="21">
        <v>135</v>
      </c>
      <c r="T55" s="6" t="s">
        <v>2362</v>
      </c>
      <c r="U55" s="1" t="str" cm="1">
        <f t="array" ref="U55">IF(AND(SUM(COUNTIF(T55,{"*leaching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leached*"}))&gt;0,ISNUMBER(FIND("%",T55))),"Include","Exclude")</f>
        <v>Exclude</v>
      </c>
      <c r="V55" s="1" t="s">
        <v>2363</v>
      </c>
      <c r="W55" s="1" t="str" cm="1">
        <f t="array" ref="W55">IF(AND(SUM(COUNTIF(V55,{"*leaching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leached*"}))&gt;0,ISNUMBER(FIND("%",V55))),"Include","Exclude")</f>
        <v>Exclude</v>
      </c>
      <c r="X55" s="1" t="s">
        <v>2364</v>
      </c>
      <c r="Y55" s="1" t="str" cm="1">
        <f t="array" ref="Y55">IF(AND(SUM(COUNTIF(X55,{"*leaching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leached*"}))&gt;0,ISNUMBER(FIND("%",X55))),"Include","Exclude")</f>
        <v>Exclude</v>
      </c>
      <c r="Z55" s="1" t="s">
        <v>2365</v>
      </c>
      <c r="AA55" s="1" t="str" cm="1">
        <f t="array" ref="AA55">IF(AND(SUM(COUNTIF(Z55,{"*leaching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leached*"}))&gt;0,ISNUMBER(FIND("%",Z55))),"Include","Exclude")</f>
        <v>Exclude</v>
      </c>
      <c r="AB55" s="1" t="s">
        <v>2366</v>
      </c>
      <c r="AC55" s="1" t="str" cm="1">
        <f t="array" ref="AC55">IF(AND(SUM(COUNTIF(AB55,{"*leaching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leached*"}))&gt;0,ISNUMBER(FIND("%",AB55))),"Include","Exclude")</f>
        <v>Exclude</v>
      </c>
      <c r="AD55" s="1" t="s">
        <v>2367</v>
      </c>
      <c r="AE55" s="1" t="str" cm="1">
        <f t="array" ref="AE55">IF(AND(SUM(COUNTIF(AD55,{"*leaching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leached*"}))&gt;0,ISNUMBER(FIND("%",AD55))),"Include","Exclude")</f>
        <v>Include</v>
      </c>
      <c r="AF55" s="1" t="s">
        <v>2368</v>
      </c>
      <c r="AG55" s="1" t="str" cm="1">
        <f t="array" ref="AG55">IF(AND(SUM(COUNTIF(AF55,{"*leaching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leached*"}))&gt;0,ISNUMBER(FIND("%",AF55))),"Include","Exclude")</f>
        <v>Exclude</v>
      </c>
      <c r="AH55" s="1" t="s">
        <v>2369</v>
      </c>
      <c r="AI55" s="1" t="str" cm="1">
        <f t="array" ref="AI55">IF(AND(SUM(COUNTIF(AH55,{"*leaching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leached*"}))&gt;0,ISNUMBER(FIND("%",AH55))),"Include","Exclude")</f>
        <v>Exclude</v>
      </c>
      <c r="AJ55" s="1" t="s">
        <v>2370</v>
      </c>
      <c r="AK55" s="1" t="str" cm="1">
        <f t="array" ref="AK55">IF(AND(SUM(COUNTIF(AJ55,{"*leaching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leached*"}))&gt;0,ISNUMBER(FIND("%",AJ55))),"Include","Exclude")</f>
        <v>Exclude</v>
      </c>
      <c r="AL55" s="1"/>
      <c r="AM55" s="1" t="str" cm="1">
        <f t="array" ref="AM55">IF(AND(SUM(COUNTIF(AL55,{"*leaching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leached*"}))&gt;0,ISNUMBER(FIND("%",AL55))),"Include","Exclude")</f>
        <v>Exclude</v>
      </c>
      <c r="AN55" s="1"/>
      <c r="AO55" s="1" t="str" cm="1">
        <f t="array" ref="AO55">IF(AND(SUM(COUNTIF(AN55,{"*leaching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leached*"}))&gt;0,ISNUMBER(FIND("%",AN55))),"Include","Exclude")</f>
        <v>Exclude</v>
      </c>
      <c r="AP55" s="1"/>
      <c r="AQ55" s="1" t="str" cm="1">
        <f t="array" ref="AQ55">IF(AND(SUM(COUNTIF(AP55,{"*leaching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leached*"}))&gt;0,ISNUMBER(FIND("%",AP55))),"Include","Exclude")</f>
        <v>Exclude</v>
      </c>
      <c r="AR55" s="1"/>
      <c r="AS55" s="1" t="str" cm="1">
        <f t="array" ref="AS55">IF(AND(SUM(COUNTIF(AR55,{"*leaching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leached*"}))&gt;0,ISNUMBER(FIND("%",AR55))),"Include","Exclude")</f>
        <v>Exclude</v>
      </c>
      <c r="AT55" s="1"/>
      <c r="AU55" s="1" t="str" cm="1">
        <f t="array" ref="AU55">IF(AND(SUM(COUNTIF(AT55,{"*leaching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leached*"}))&gt;0,ISNUMBER(FIND("%",AT55))),"Include","Exclude")</f>
        <v>Exclude</v>
      </c>
      <c r="AV55" s="1"/>
      <c r="AW55" s="1" t="str" cm="1">
        <f t="array" ref="AW55">IF(AND(SUM(COUNTIF(AV55,{"*leaching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leached*"}))&gt;0,ISNUMBER(FIND("%",AV55))),"Include","Exclude")</f>
        <v>Exclude</v>
      </c>
      <c r="AX55" s="1"/>
      <c r="AY55" s="36" t="str" cm="1">
        <f t="array" ref="AY55">IF(AND(SUM(COUNTIF(AX55,{"*leaching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leached*"}))&gt;0,ISNUMBER(FIND("%",AX55))),"Include","Exclude")</f>
        <v>Exclude</v>
      </c>
      <c r="AZ55" s="21">
        <f t="shared" si="0"/>
        <v>1</v>
      </c>
      <c r="BA55" s="21" t="s">
        <v>2367</v>
      </c>
      <c r="BB55" s="21">
        <f>LEN(BA55) - LEN(SUBSTITUTE(BA55, "%", ""))</f>
        <v>3</v>
      </c>
      <c r="BC55" s="21" t="s">
        <v>2990</v>
      </c>
      <c r="BD55" s="21" t="s">
        <v>3013</v>
      </c>
      <c r="BE55" s="22">
        <v>0.98799999999999999</v>
      </c>
      <c r="BF55" s="22">
        <v>0.1</v>
      </c>
      <c r="BG55" s="44">
        <f>VLOOKUP(BD55,'[1]To do list'!$A$2:$B$18,2,FALSE)</f>
        <v>83.5</v>
      </c>
      <c r="BH55" s="44">
        <v>4.2329999999999997</v>
      </c>
      <c r="BI55" s="44">
        <f t="shared" si="28"/>
        <v>16728.815999999999</v>
      </c>
      <c r="BJ55" s="59">
        <f>BF55*(1-BE55)*BG55*100</f>
        <v>10.02000000000001</v>
      </c>
      <c r="BK55" s="21" t="s">
        <v>709</v>
      </c>
      <c r="BL55" s="22">
        <v>5.0000000000000001E-3</v>
      </c>
      <c r="BM55" s="22">
        <v>0.2</v>
      </c>
      <c r="BN55" s="44">
        <f>VLOOKUP(BK55,'[1]To do list'!$A$2:$B$18,2,FALSE)</f>
        <v>32.799999999999997</v>
      </c>
      <c r="BO55" s="44">
        <v>0.42</v>
      </c>
      <c r="BP55" s="44">
        <f t="shared" si="29"/>
        <v>16.8</v>
      </c>
      <c r="BQ55" s="59">
        <f>BM55*(1-BL55)*BN55*100</f>
        <v>652.71999999999991</v>
      </c>
      <c r="BR55" s="21" t="s">
        <v>3011</v>
      </c>
      <c r="BS55" s="22">
        <v>5.0000000000000001E-3</v>
      </c>
      <c r="BT55" s="22">
        <v>0.2</v>
      </c>
      <c r="BU55" s="44">
        <f>VLOOKUP(BR55,'[1]To do list'!$A$2:$B$18,2,FALSE)</f>
        <v>13.9</v>
      </c>
      <c r="BV55" s="44">
        <v>0.45200000000000001</v>
      </c>
      <c r="BW55" s="44">
        <f t="shared" si="30"/>
        <v>18.080000000000002</v>
      </c>
      <c r="BX55" s="59">
        <f>BT55*(1-BS55)*BU55*100</f>
        <v>276.61</v>
      </c>
      <c r="BY55" s="21" t="s">
        <v>3012</v>
      </c>
      <c r="BZ55" s="22">
        <v>1.4999999999999999E-2</v>
      </c>
      <c r="CA55" s="22">
        <v>0.1</v>
      </c>
      <c r="CB55" s="44">
        <f>VLOOKUP(BY55,'[1]To do list'!$A$2:$B$18,2,FALSE)</f>
        <v>1.82</v>
      </c>
      <c r="CC55" s="44">
        <v>0.48</v>
      </c>
      <c r="CD55" s="44">
        <f t="shared" si="31"/>
        <v>28.8</v>
      </c>
      <c r="CE55" s="59">
        <f>CA55*(1-BZ55)*CB55*100</f>
        <v>17.927</v>
      </c>
      <c r="CF55" s="21"/>
      <c r="CG55" s="21"/>
      <c r="CH55" s="21"/>
      <c r="CI55" s="21"/>
      <c r="CJ55" s="21"/>
      <c r="CK55" s="21"/>
      <c r="CL55" s="51"/>
      <c r="CM55" s="63">
        <f>SUM(BJ55,BQ55,BX55,CE55,CL55)/SUM(BF55,BM55,BT55,CA55,CH55)</f>
        <v>1595.4616666666666</v>
      </c>
      <c r="CN55" s="70">
        <f t="shared" si="32"/>
        <v>27987.493333333332</v>
      </c>
    </row>
    <row r="56" spans="1:92" hidden="1" x14ac:dyDescent="0.3">
      <c r="A56" s="40">
        <v>55</v>
      </c>
      <c r="B56" s="40" t="s">
        <v>781</v>
      </c>
      <c r="C56" s="61" t="s">
        <v>782</v>
      </c>
      <c r="D56" s="40" t="s">
        <v>166</v>
      </c>
      <c r="E56" s="40" t="b">
        <v>1</v>
      </c>
      <c r="F56" s="40"/>
      <c r="G56" s="40"/>
      <c r="H56" s="40" t="s">
        <v>611</v>
      </c>
      <c r="I56" s="40" t="s">
        <v>10</v>
      </c>
      <c r="J56" s="40" t="s">
        <v>612</v>
      </c>
      <c r="K56" s="40" t="s">
        <v>167</v>
      </c>
      <c r="L56" s="40" t="s">
        <v>613</v>
      </c>
      <c r="M56" s="40" t="s">
        <v>168</v>
      </c>
      <c r="N56" s="40" t="s">
        <v>614</v>
      </c>
      <c r="O56" s="40" t="s">
        <v>783</v>
      </c>
      <c r="P56" s="40" t="b">
        <v>1</v>
      </c>
      <c r="Q56" s="40">
        <v>80</v>
      </c>
      <c r="R56" s="1" t="b">
        <v>0</v>
      </c>
      <c r="S56" s="40">
        <v>55</v>
      </c>
      <c r="T56" s="1" t="s">
        <v>1701</v>
      </c>
      <c r="U56" s="1" t="str" cm="1">
        <f t="array" ref="U56">IF(AND(SUM(COUNTIF(T56,{"*leaching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leached*"}))&gt;0,ISNUMBER(FIND("%",T56))),"Include","Exclude")</f>
        <v>Exclude</v>
      </c>
      <c r="V56" s="1" t="s">
        <v>1702</v>
      </c>
      <c r="W56" s="1" t="str" cm="1">
        <f t="array" ref="W56">IF(AND(SUM(COUNTIF(V56,{"*leaching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leached*"}))&gt;0,ISNUMBER(FIND("%",V56))),"Include","Exclude")</f>
        <v>Exclude</v>
      </c>
      <c r="X56" s="1" t="s">
        <v>1703</v>
      </c>
      <c r="Y56" s="1" t="str" cm="1">
        <f t="array" ref="Y56">IF(AND(SUM(COUNTIF(X56,{"*leaching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leached*"}))&gt;0,ISNUMBER(FIND("%",X56))),"Include","Exclude")</f>
        <v>Exclude</v>
      </c>
      <c r="Z56" s="1" t="s">
        <v>1704</v>
      </c>
      <c r="AA56" s="1" t="str" cm="1">
        <f t="array" ref="AA56">IF(AND(SUM(COUNTIF(Z56,{"*leaching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leached*"}))&gt;0,ISNUMBER(FIND("%",Z56))),"Include","Exclude")</f>
        <v>Exclude</v>
      </c>
      <c r="AB56" s="1" t="s">
        <v>1705</v>
      </c>
      <c r="AC56" s="1" t="str" cm="1">
        <f t="array" ref="AC56">IF(AND(SUM(COUNTIF(AB56,{"*leaching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leached*"}))&gt;0,ISNUMBER(FIND("%",AB56))),"Include","Exclude")</f>
        <v>Exclude</v>
      </c>
      <c r="AD56" s="1" t="s">
        <v>1706</v>
      </c>
      <c r="AE56" s="1" t="str" cm="1">
        <f t="array" ref="AE56">IF(AND(SUM(COUNTIF(AD56,{"*leaching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leached*"}))&gt;0,ISNUMBER(FIND("%",AD56))),"Include","Exclude")</f>
        <v>Exclude</v>
      </c>
      <c r="AF56" s="1" t="s">
        <v>1707</v>
      </c>
      <c r="AG56" s="1" t="str" cm="1">
        <f t="array" ref="AG56">IF(AND(SUM(COUNTIF(AF56,{"*leaching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leached*"}))&gt;0,ISNUMBER(FIND("%",AF56))),"Include","Exclude")</f>
        <v>Exclude</v>
      </c>
      <c r="AH56" s="1" t="s">
        <v>1708</v>
      </c>
      <c r="AI56" s="1" t="str" cm="1">
        <f t="array" ref="AI56">IF(AND(SUM(COUNTIF(AH56,{"*leaching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leached*"}))&gt;0,ISNUMBER(FIND("%",AH56))),"Include","Exclude")</f>
        <v>Exclude</v>
      </c>
      <c r="AJ56" s="1" t="s">
        <v>1709</v>
      </c>
      <c r="AK56" s="1" t="str" cm="1">
        <f t="array" ref="AK56">IF(AND(SUM(COUNTIF(AJ56,{"*leaching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leached*"}))&gt;0,ISNUMBER(FIND("%",AJ56))),"Include","Exclude")</f>
        <v>Exclude</v>
      </c>
      <c r="AL56" s="1" t="s">
        <v>1710</v>
      </c>
      <c r="AM56" s="1" t="str" cm="1">
        <f t="array" ref="AM56">IF(AND(SUM(COUNTIF(AL56,{"*leaching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leached*"}))&gt;0,ISNUMBER(FIND("%",AL56))),"Include","Exclude")</f>
        <v>Exclude</v>
      </c>
      <c r="AN56" s="1" t="s">
        <v>1711</v>
      </c>
      <c r="AO56" s="1" t="str" cm="1">
        <f t="array" ref="AO56">IF(AND(SUM(COUNTIF(AN56,{"*leaching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leached*"}))&gt;0,ISNUMBER(FIND("%",AN56))),"Include","Exclude")</f>
        <v>Exclude</v>
      </c>
      <c r="AP56" s="1" t="s">
        <v>1712</v>
      </c>
      <c r="AQ56" s="1" t="str" cm="1">
        <f t="array" ref="AQ56">IF(AND(SUM(COUNTIF(AP56,{"*leaching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leached*"}))&gt;0,ISNUMBER(FIND("%",AP56))),"Include","Exclude")</f>
        <v>Exclude</v>
      </c>
      <c r="AR56" s="1"/>
      <c r="AS56" s="1" t="str" cm="1">
        <f t="array" ref="AS56">IF(AND(SUM(COUNTIF(AR56,{"*leaching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leached*"}))&gt;0,ISNUMBER(FIND("%",AR56))),"Include","Exclude")</f>
        <v>Exclude</v>
      </c>
      <c r="AT56" s="1"/>
      <c r="AU56" s="1" t="str" cm="1">
        <f t="array" ref="AU56">IF(AND(SUM(COUNTIF(AT56,{"*leaching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leached*"}))&gt;0,ISNUMBER(FIND("%",AT56))),"Include","Exclude")</f>
        <v>Exclude</v>
      </c>
      <c r="AV56" s="1"/>
      <c r="AW56" s="1" t="str" cm="1">
        <f t="array" ref="AW56">IF(AND(SUM(COUNTIF(AV56,{"*leaching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leached*"}))&gt;0,ISNUMBER(FIND("%",AV56))),"Include","Exclude")</f>
        <v>Exclude</v>
      </c>
      <c r="AX56" s="1"/>
      <c r="AY56" s="1" t="str" cm="1">
        <f t="array" ref="AY56">IF(AND(SUM(COUNTIF(AX56,{"*leaching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leached*"}))&gt;0,ISNUMBER(FIND("%",AX56))),"Include","Exclude")</f>
        <v>Exclude</v>
      </c>
      <c r="AZ56" s="40">
        <f t="shared" si="0"/>
        <v>0</v>
      </c>
      <c r="BA56" s="40" t="s">
        <v>677</v>
      </c>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c r="CH56"/>
      <c r="CI56"/>
      <c r="CL56"/>
      <c r="CM56"/>
      <c r="CN56"/>
    </row>
    <row r="57" spans="1:92" hidden="1" x14ac:dyDescent="0.3">
      <c r="A57" s="1">
        <v>56</v>
      </c>
      <c r="B57" s="1" t="s">
        <v>784</v>
      </c>
      <c r="C57" s="2" t="s">
        <v>785</v>
      </c>
      <c r="D57" s="1" t="s">
        <v>169</v>
      </c>
      <c r="E57" s="1" t="b">
        <v>1</v>
      </c>
      <c r="H57" s="1" t="s">
        <v>611</v>
      </c>
      <c r="I57" s="1" t="s">
        <v>10</v>
      </c>
      <c r="J57" s="1" t="s">
        <v>612</v>
      </c>
      <c r="K57" s="1" t="s">
        <v>170</v>
      </c>
      <c r="L57" s="1" t="s">
        <v>613</v>
      </c>
      <c r="M57" s="1" t="s">
        <v>171</v>
      </c>
      <c r="N57" s="1" t="s">
        <v>614</v>
      </c>
      <c r="O57" s="1" t="s">
        <v>786</v>
      </c>
      <c r="P57" s="1" t="b">
        <v>1</v>
      </c>
      <c r="Q57" s="1">
        <v>90</v>
      </c>
      <c r="R57" s="1" t="b">
        <v>0</v>
      </c>
      <c r="S57" s="1">
        <v>56</v>
      </c>
      <c r="T57" s="1" t="s">
        <v>1713</v>
      </c>
      <c r="U57" s="1" t="str" cm="1">
        <f t="array" ref="U57">IF(AND(SUM(COUNTIF(T57,{"*leaching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leached*"}))&gt;0,ISNUMBER(FIND("%",T57))),"Include","Exclude")</f>
        <v>Exclude</v>
      </c>
      <c r="V57" s="1" t="s">
        <v>1714</v>
      </c>
      <c r="W57" s="1" t="str" cm="1">
        <f t="array" ref="W57">IF(AND(SUM(COUNTIF(V57,{"*leaching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leached*"}))&gt;0,ISNUMBER(FIND("%",V57))),"Include","Exclude")</f>
        <v>Exclude</v>
      </c>
      <c r="X57" s="1" t="s">
        <v>1715</v>
      </c>
      <c r="Y57" s="1" t="str" cm="1">
        <f t="array" ref="Y57">IF(AND(SUM(COUNTIF(X57,{"*leaching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leached*"}))&gt;0,ISNUMBER(FIND("%",X57))),"Include","Exclude")</f>
        <v>Exclude</v>
      </c>
      <c r="Z57" s="1" t="s">
        <v>1716</v>
      </c>
      <c r="AA57" s="1" t="str" cm="1">
        <f t="array" ref="AA57">IF(AND(SUM(COUNTIF(Z57,{"*leaching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leached*"}))&gt;0,ISNUMBER(FIND("%",Z57))),"Include","Exclude")</f>
        <v>Exclude</v>
      </c>
      <c r="AB57" s="1" t="s">
        <v>1717</v>
      </c>
      <c r="AC57" s="1" t="str" cm="1">
        <f t="array" ref="AC57">IF(AND(SUM(COUNTIF(AB57,{"*leaching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leached*"}))&gt;0,ISNUMBER(FIND("%",AB57))),"Include","Exclude")</f>
        <v>Exclude</v>
      </c>
      <c r="AD57" s="1" t="s">
        <v>1718</v>
      </c>
      <c r="AE57" s="1" t="str" cm="1">
        <f t="array" ref="AE57">IF(AND(SUM(COUNTIF(AD57,{"*leaching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leached*"}))&gt;0,ISNUMBER(FIND("%",AD57))),"Include","Exclude")</f>
        <v>Exclude</v>
      </c>
      <c r="AF57" s="1" t="s">
        <v>1719</v>
      </c>
      <c r="AG57" s="1" t="str" cm="1">
        <f t="array" ref="AG57">IF(AND(SUM(COUNTIF(AF57,{"*leaching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leached*"}))&gt;0,ISNUMBER(FIND("%",AF57))),"Include","Exclude")</f>
        <v>Exclude</v>
      </c>
      <c r="AH57" s="1" t="s">
        <v>1720</v>
      </c>
      <c r="AI57" s="1" t="str" cm="1">
        <f t="array" ref="AI57">IF(AND(SUM(COUNTIF(AH57,{"*leaching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leached*"}))&gt;0,ISNUMBER(FIND("%",AH57))),"Include","Exclude")</f>
        <v>Exclude</v>
      </c>
      <c r="AJ57" s="1" t="s">
        <v>1721</v>
      </c>
      <c r="AK57" s="1" t="str" cm="1">
        <f t="array" ref="AK57">IF(AND(SUM(COUNTIF(AJ57,{"*leaching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leached*"}))&gt;0,ISNUMBER(FIND("%",AJ57))),"Include","Exclude")</f>
        <v>Include</v>
      </c>
      <c r="AL57" s="1" t="s">
        <v>1722</v>
      </c>
      <c r="AM57" s="1" t="str" cm="1">
        <f t="array" ref="AM57">IF(AND(SUM(COUNTIF(AL57,{"*leaching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leached*"}))&gt;0,ISNUMBER(FIND("%",AL57))),"Include","Exclude")</f>
        <v>Exclude</v>
      </c>
      <c r="AN57" s="1" t="s">
        <v>1723</v>
      </c>
      <c r="AO57" s="1" t="str" cm="1">
        <f t="array" ref="AO57">IF(AND(SUM(COUNTIF(AN57,{"*leaching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leached*"}))&gt;0,ISNUMBER(FIND("%",AN57))),"Include","Exclude")</f>
        <v>Exclude</v>
      </c>
      <c r="AP57" s="1"/>
      <c r="AQ57" s="1" t="str" cm="1">
        <f t="array" ref="AQ57">IF(AND(SUM(COUNTIF(AP57,{"*leaching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leached*"}))&gt;0,ISNUMBER(FIND("%",AP57))),"Include","Exclude")</f>
        <v>Exclude</v>
      </c>
      <c r="AR57" s="1"/>
      <c r="AS57" s="1" t="str" cm="1">
        <f t="array" ref="AS57">IF(AND(SUM(COUNTIF(AR57,{"*leaching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leached*"}))&gt;0,ISNUMBER(FIND("%",AR57))),"Include","Exclude")</f>
        <v>Exclude</v>
      </c>
      <c r="AT57" s="1"/>
      <c r="AU57" s="1" t="str" cm="1">
        <f t="array" ref="AU57">IF(AND(SUM(COUNTIF(AT57,{"*leaching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leached*"}))&gt;0,ISNUMBER(FIND("%",AT57))),"Include","Exclude")</f>
        <v>Exclude</v>
      </c>
      <c r="AV57" s="1"/>
      <c r="AW57" s="1" t="str" cm="1">
        <f t="array" ref="AW57">IF(AND(SUM(COUNTIF(AV57,{"*leaching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leached*"}))&gt;0,ISNUMBER(FIND("%",AV57))),"Include","Exclude")</f>
        <v>Exclude</v>
      </c>
      <c r="AX57" s="1"/>
      <c r="AY57" s="1" t="str" cm="1">
        <f t="array" ref="AY57">IF(AND(SUM(COUNTIF(AX57,{"*leaching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leached*"}))&gt;0,ISNUMBER(FIND("%",AX57))),"Include","Exclude")</f>
        <v>Exclude</v>
      </c>
      <c r="AZ57" s="1">
        <f t="shared" si="0"/>
        <v>1</v>
      </c>
      <c r="BA57" s="1" t="s">
        <v>1721</v>
      </c>
      <c r="BB57" s="1">
        <f>LEN(BA57) - LEN(SUBSTITUTE(BA57, "%", ""))</f>
        <v>1</v>
      </c>
      <c r="BC57" s="1" t="s">
        <v>2996</v>
      </c>
      <c r="BG57" s="1"/>
      <c r="BH57" s="1"/>
      <c r="BI57" s="1"/>
      <c r="BJ57" s="1"/>
      <c r="BN57" s="1"/>
      <c r="BO57" s="1"/>
      <c r="BP57" s="1"/>
      <c r="BQ57" s="1"/>
      <c r="BX57" s="1"/>
      <c r="CE57" s="1"/>
      <c r="CG57"/>
      <c r="CH57"/>
      <c r="CI57"/>
      <c r="CL57"/>
      <c r="CM57"/>
      <c r="CN57"/>
    </row>
    <row r="58" spans="1:92" s="23" customFormat="1" x14ac:dyDescent="0.3">
      <c r="A58" s="21">
        <v>96</v>
      </c>
      <c r="B58" s="21" t="s">
        <v>897</v>
      </c>
      <c r="C58" s="21" t="s">
        <v>898</v>
      </c>
      <c r="D58" s="21" t="s">
        <v>277</v>
      </c>
      <c r="E58" s="21" t="b">
        <v>1</v>
      </c>
      <c r="F58" s="21"/>
      <c r="G58" s="21"/>
      <c r="H58" s="21" t="s">
        <v>611</v>
      </c>
      <c r="I58" s="21" t="s">
        <v>10</v>
      </c>
      <c r="J58" s="21" t="s">
        <v>612</v>
      </c>
      <c r="K58" s="21" t="s">
        <v>278</v>
      </c>
      <c r="L58" s="21" t="s">
        <v>613</v>
      </c>
      <c r="M58" s="21" t="s">
        <v>279</v>
      </c>
      <c r="N58" s="21" t="s">
        <v>614</v>
      </c>
      <c r="O58" s="21" t="s">
        <v>831</v>
      </c>
      <c r="P58" s="21" t="b">
        <v>1</v>
      </c>
      <c r="Q58" s="21">
        <v>600</v>
      </c>
      <c r="R58" s="39" t="b">
        <v>0</v>
      </c>
      <c r="S58" s="21">
        <v>96</v>
      </c>
      <c r="T58" s="6" t="s">
        <v>2043</v>
      </c>
      <c r="U58" s="1" t="str" cm="1">
        <f t="array" ref="U58">IF(AND(SUM(COUNTIF(T58,{"*leaching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leached*"}))&gt;0,ISNUMBER(FIND("%",T58))),"Include","Exclude")</f>
        <v>Exclude</v>
      </c>
      <c r="V58" s="1" t="s">
        <v>2044</v>
      </c>
      <c r="W58" s="1" t="str" cm="1">
        <f t="array" ref="W58">IF(AND(SUM(COUNTIF(V58,{"*leaching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leached*"}))&gt;0,ISNUMBER(FIND("%",V58))),"Include","Exclude")</f>
        <v>Exclude</v>
      </c>
      <c r="X58" s="1" t="s">
        <v>2045</v>
      </c>
      <c r="Y58" s="1" t="str" cm="1">
        <f t="array" ref="Y58">IF(AND(SUM(COUNTIF(X58,{"*leaching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leached*"}))&gt;0,ISNUMBER(FIND("%",X58))),"Include","Exclude")</f>
        <v>Exclude</v>
      </c>
      <c r="Z58" s="1" t="s">
        <v>2046</v>
      </c>
      <c r="AA58" s="1" t="str" cm="1">
        <f t="array" ref="AA58">IF(AND(SUM(COUNTIF(Z58,{"*leaching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leached*"}))&gt;0,ISNUMBER(FIND("%",Z58))),"Include","Exclude")</f>
        <v>Include</v>
      </c>
      <c r="AB58" s="1" t="s">
        <v>2047</v>
      </c>
      <c r="AC58" s="1" t="str" cm="1">
        <f t="array" ref="AC58">IF(AND(SUM(COUNTIF(AB58,{"*leaching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leached*"}))&gt;0,ISNUMBER(FIND("%",AB58))),"Include","Exclude")</f>
        <v>Exclude</v>
      </c>
      <c r="AD58" s="1" t="s">
        <v>2048</v>
      </c>
      <c r="AE58" s="1" t="str" cm="1">
        <f t="array" ref="AE58">IF(AND(SUM(COUNTIF(AD58,{"*leaching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leached*"}))&gt;0,ISNUMBER(FIND("%",AD58))),"Include","Exclude")</f>
        <v>Exclude</v>
      </c>
      <c r="AF58" s="1" t="s">
        <v>2049</v>
      </c>
      <c r="AG58" s="1" t="str" cm="1">
        <f t="array" ref="AG58">IF(AND(SUM(COUNTIF(AF58,{"*leaching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leached*"}))&gt;0,ISNUMBER(FIND("%",AF58))),"Include","Exclude")</f>
        <v>Exclude</v>
      </c>
      <c r="AH58" s="1" t="s">
        <v>2050</v>
      </c>
      <c r="AI58" s="1" t="str" cm="1">
        <f t="array" ref="AI58">IF(AND(SUM(COUNTIF(AH58,{"*leaching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leached*"}))&gt;0,ISNUMBER(FIND("%",AH58))),"Include","Exclude")</f>
        <v>Exclude</v>
      </c>
      <c r="AJ58" s="1"/>
      <c r="AK58" s="1" t="str" cm="1">
        <f t="array" ref="AK58">IF(AND(SUM(COUNTIF(AJ58,{"*leaching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leached*"}))&gt;0,ISNUMBER(FIND("%",AJ58))),"Include","Exclude")</f>
        <v>Exclude</v>
      </c>
      <c r="AL58" s="1"/>
      <c r="AM58" s="1" t="str" cm="1">
        <f t="array" ref="AM58">IF(AND(SUM(COUNTIF(AL58,{"*leaching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leached*"}))&gt;0,ISNUMBER(FIND("%",AL58))),"Include","Exclude")</f>
        <v>Exclude</v>
      </c>
      <c r="AN58" s="1"/>
      <c r="AO58" s="1" t="str" cm="1">
        <f t="array" ref="AO58">IF(AND(SUM(COUNTIF(AN58,{"*leaching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leached*"}))&gt;0,ISNUMBER(FIND("%",AN58))),"Include","Exclude")</f>
        <v>Exclude</v>
      </c>
      <c r="AP58" s="1"/>
      <c r="AQ58" s="1" t="str" cm="1">
        <f t="array" ref="AQ58">IF(AND(SUM(COUNTIF(AP58,{"*leaching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leached*"}))&gt;0,ISNUMBER(FIND("%",AP58))),"Include","Exclude")</f>
        <v>Exclude</v>
      </c>
      <c r="AR58" s="1"/>
      <c r="AS58" s="1" t="str" cm="1">
        <f t="array" ref="AS58">IF(AND(SUM(COUNTIF(AR58,{"*leaching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leached*"}))&gt;0,ISNUMBER(FIND("%",AR58))),"Include","Exclude")</f>
        <v>Exclude</v>
      </c>
      <c r="AT58" s="1"/>
      <c r="AU58" s="1" t="str" cm="1">
        <f t="array" ref="AU58">IF(AND(SUM(COUNTIF(AT58,{"*leaching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leached*"}))&gt;0,ISNUMBER(FIND("%",AT58))),"Include","Exclude")</f>
        <v>Exclude</v>
      </c>
      <c r="AV58" s="1"/>
      <c r="AW58" s="1" t="str" cm="1">
        <f t="array" ref="AW58">IF(AND(SUM(COUNTIF(AV58,{"*leaching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leached*"}))&gt;0,ISNUMBER(FIND("%",AV58))),"Include","Exclude")</f>
        <v>Exclude</v>
      </c>
      <c r="AX58" s="1"/>
      <c r="AY58" s="36" t="str" cm="1">
        <f t="array" ref="AY58">IF(AND(SUM(COUNTIF(AX58,{"*leaching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leached*"}))&gt;0,ISNUMBER(FIND("%",AX58))),"Include","Exclude")</f>
        <v>Exclude</v>
      </c>
      <c r="AZ58" s="21">
        <f t="shared" si="0"/>
        <v>1</v>
      </c>
      <c r="BA58" s="21" t="s">
        <v>2046</v>
      </c>
      <c r="BB58" s="21">
        <f>LEN(BA58) - LEN(SUBSTITUTE(BA58, "%", ""))</f>
        <v>4</v>
      </c>
      <c r="BC58" s="21" t="s">
        <v>3048</v>
      </c>
      <c r="BD58" s="21" t="s">
        <v>3013</v>
      </c>
      <c r="BE58" s="24">
        <v>1</v>
      </c>
      <c r="BF58" s="22">
        <v>0.1</v>
      </c>
      <c r="BG58" s="44">
        <f>VLOOKUP(BD58,'[1]To do list'!$A$2:$B$18,2,FALSE)</f>
        <v>83.5</v>
      </c>
      <c r="BH58" s="44">
        <v>4.2329999999999997</v>
      </c>
      <c r="BI58" s="44">
        <f t="shared" ref="BI58:BI59" si="33">BE58*BF58*BH58*(Q58-20)*1000</f>
        <v>245514</v>
      </c>
      <c r="BJ58" s="59">
        <f>BF58*(1-BE58)*BG58*100</f>
        <v>0</v>
      </c>
      <c r="BK58" s="21" t="s">
        <v>3012</v>
      </c>
      <c r="BL58" s="22">
        <v>0.98129999999999995</v>
      </c>
      <c r="BM58" s="22">
        <v>0.1</v>
      </c>
      <c r="BN58" s="44">
        <f>VLOOKUP(BK58,'[1]To do list'!$A$2:$B$18,2,FALSE)</f>
        <v>1.82</v>
      </c>
      <c r="BO58" s="44">
        <v>0.48</v>
      </c>
      <c r="BP58" s="44">
        <f t="shared" ref="BP58:BP59" si="34">BL58*BM58*BO58*(Q58-20)*1000</f>
        <v>27319.391999999996</v>
      </c>
      <c r="BQ58" s="59">
        <f>BM58*(1-BL58)*BN58*100</f>
        <v>0.34034000000000098</v>
      </c>
      <c r="BR58" s="21" t="s">
        <v>709</v>
      </c>
      <c r="BS58" s="22">
        <v>0.97270000000000001</v>
      </c>
      <c r="BT58" s="22">
        <v>0.2</v>
      </c>
      <c r="BU58" s="44">
        <f>VLOOKUP(BR58,'[1]To do list'!$A$2:$B$18,2,FALSE)</f>
        <v>32.799999999999997</v>
      </c>
      <c r="BV58" s="44">
        <v>0.42</v>
      </c>
      <c r="BW58" s="44">
        <f t="shared" ref="BW58:BW59" si="35">BS58*BT58*BV58*(Q58-20)*1000</f>
        <v>47389.94400000001</v>
      </c>
      <c r="BX58" s="59">
        <f>BT58*(1-BS58)*BU58*100</f>
        <v>17.908799999999996</v>
      </c>
      <c r="BY58" s="21" t="s">
        <v>3011</v>
      </c>
      <c r="BZ58" s="22">
        <v>0.97370000000000001</v>
      </c>
      <c r="CA58" s="22">
        <v>0.2</v>
      </c>
      <c r="CB58" s="44">
        <f>VLOOKUP(BY58,'[1]To do list'!$A$2:$B$18,2,FALSE)</f>
        <v>13.9</v>
      </c>
      <c r="CC58" s="44">
        <v>0.45200000000000001</v>
      </c>
      <c r="CD58" s="44">
        <f t="shared" ref="CD58:CD59" si="36">BZ58*CA58*CC58*(Q58-20)*1000</f>
        <v>51053.038400000005</v>
      </c>
      <c r="CE58" s="59">
        <f>CA58*(1-BZ58)*CB58*100</f>
        <v>7.3113999999999972</v>
      </c>
      <c r="CF58" s="21"/>
      <c r="CG58" s="21"/>
      <c r="CH58" s="21"/>
      <c r="CI58" s="21"/>
      <c r="CJ58" s="21"/>
      <c r="CK58" s="21"/>
      <c r="CL58" s="51"/>
      <c r="CM58" s="63">
        <f>SUM(BJ58,BQ58,BX58,CE58,CL58)/SUM(BF58,BM58,BT58,CA58,CH58)</f>
        <v>42.600899999999989</v>
      </c>
      <c r="CN58" s="70">
        <f t="shared" ref="CN58:CN59" si="37">(BI58+BP58+BW58+CD58+CK58)/(BF58+BM58+BT58+CA58+CH58)</f>
        <v>618793.95733333332</v>
      </c>
    </row>
    <row r="59" spans="1:92" s="23" customFormat="1" x14ac:dyDescent="0.3">
      <c r="A59" s="21">
        <v>151</v>
      </c>
      <c r="B59" s="21" t="s">
        <v>1041</v>
      </c>
      <c r="C59" s="21" t="s">
        <v>1042</v>
      </c>
      <c r="D59" s="21" t="s">
        <v>430</v>
      </c>
      <c r="E59" s="21" t="b">
        <v>1</v>
      </c>
      <c r="F59" s="21"/>
      <c r="G59" s="21"/>
      <c r="H59" s="21" t="s">
        <v>611</v>
      </c>
      <c r="I59" s="21" t="s">
        <v>10</v>
      </c>
      <c r="J59" s="21" t="s">
        <v>612</v>
      </c>
      <c r="K59" s="21" t="s">
        <v>431</v>
      </c>
      <c r="L59" s="21" t="s">
        <v>613</v>
      </c>
      <c r="M59" s="21" t="s">
        <v>432</v>
      </c>
      <c r="N59" s="21" t="s">
        <v>614</v>
      </c>
      <c r="O59" s="21" t="s">
        <v>1043</v>
      </c>
      <c r="P59" s="21" t="b">
        <v>1</v>
      </c>
      <c r="Q59" s="21">
        <v>80</v>
      </c>
      <c r="R59" s="39" t="b">
        <v>0</v>
      </c>
      <c r="S59" s="21">
        <v>151</v>
      </c>
      <c r="T59" s="6" t="s">
        <v>2491</v>
      </c>
      <c r="U59" s="1" t="str" cm="1">
        <f t="array" ref="U59">IF(AND(SUM(COUNTIF(T59,{"*leaching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leached*"}))&gt;0,ISNUMBER(FIND("%",T59))),"Include","Exclude")</f>
        <v>Exclude</v>
      </c>
      <c r="V59" s="1" t="s">
        <v>2492</v>
      </c>
      <c r="W59" s="1" t="str" cm="1">
        <f t="array" ref="W59">IF(AND(SUM(COUNTIF(V59,{"*leaching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leached*"}))&gt;0,ISNUMBER(FIND("%",V59))),"Include","Exclude")</f>
        <v>Include</v>
      </c>
      <c r="X59" s="1" t="s">
        <v>2493</v>
      </c>
      <c r="Y59" s="1" t="str" cm="1">
        <f t="array" ref="Y59">IF(AND(SUM(COUNTIF(X59,{"*leaching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leached*"}))&gt;0,ISNUMBER(FIND("%",X59))),"Include","Exclude")</f>
        <v>Exclude</v>
      </c>
      <c r="Z59" s="1" t="s">
        <v>2494</v>
      </c>
      <c r="AA59" s="1" t="str" cm="1">
        <f t="array" ref="AA59">IF(AND(SUM(COUNTIF(Z59,{"*leaching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leached*"}))&gt;0,ISNUMBER(FIND("%",Z59))),"Include","Exclude")</f>
        <v>Exclude</v>
      </c>
      <c r="AB59" s="1" t="s">
        <v>2495</v>
      </c>
      <c r="AC59" s="1" t="str" cm="1">
        <f t="array" ref="AC59">IF(AND(SUM(COUNTIF(AB59,{"*leaching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leached*"}))&gt;0,ISNUMBER(FIND("%",AB59))),"Include","Exclude")</f>
        <v>Exclude</v>
      </c>
      <c r="AD59" s="1" t="s">
        <v>2496</v>
      </c>
      <c r="AE59" s="1" t="str" cm="1">
        <f t="array" ref="AE59">IF(AND(SUM(COUNTIF(AD59,{"*leaching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leached*"}))&gt;0,ISNUMBER(FIND("%",AD59))),"Include","Exclude")</f>
        <v>Exclude</v>
      </c>
      <c r="AF59" s="1" t="s">
        <v>2497</v>
      </c>
      <c r="AG59" s="1" t="str" cm="1">
        <f t="array" ref="AG59">IF(AND(SUM(COUNTIF(AF59,{"*leaching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leached*"}))&gt;0,ISNUMBER(FIND("%",AF59))),"Include","Exclude")</f>
        <v>Exclude</v>
      </c>
      <c r="AH59" s="1"/>
      <c r="AI59" s="1" t="str" cm="1">
        <f t="array" ref="AI59">IF(AND(SUM(COUNTIF(AH59,{"*leaching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leached*"}))&gt;0,ISNUMBER(FIND("%",AH59))),"Include","Exclude")</f>
        <v>Exclude</v>
      </c>
      <c r="AJ59" s="1"/>
      <c r="AK59" s="1" t="str" cm="1">
        <f t="array" ref="AK59">IF(AND(SUM(COUNTIF(AJ59,{"*leaching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leached*"}))&gt;0,ISNUMBER(FIND("%",AJ59))),"Include","Exclude")</f>
        <v>Exclude</v>
      </c>
      <c r="AL59" s="1"/>
      <c r="AM59" s="1" t="str" cm="1">
        <f t="array" ref="AM59">IF(AND(SUM(COUNTIF(AL59,{"*leaching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leached*"}))&gt;0,ISNUMBER(FIND("%",AL59))),"Include","Exclude")</f>
        <v>Exclude</v>
      </c>
      <c r="AN59" s="1"/>
      <c r="AO59" s="1" t="str" cm="1">
        <f t="array" ref="AO59">IF(AND(SUM(COUNTIF(AN59,{"*leaching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leached*"}))&gt;0,ISNUMBER(FIND("%",AN59))),"Include","Exclude")</f>
        <v>Exclude</v>
      </c>
      <c r="AP59" s="1"/>
      <c r="AQ59" s="1" t="str" cm="1">
        <f t="array" ref="AQ59">IF(AND(SUM(COUNTIF(AP59,{"*leaching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leached*"}))&gt;0,ISNUMBER(FIND("%",AP59))),"Include","Exclude")</f>
        <v>Exclude</v>
      </c>
      <c r="AR59" s="1"/>
      <c r="AS59" s="1" t="str" cm="1">
        <f t="array" ref="AS59">IF(AND(SUM(COUNTIF(AR59,{"*leaching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leached*"}))&gt;0,ISNUMBER(FIND("%",AR59))),"Include","Exclude")</f>
        <v>Exclude</v>
      </c>
      <c r="AT59" s="1"/>
      <c r="AU59" s="1" t="str" cm="1">
        <f t="array" ref="AU59">IF(AND(SUM(COUNTIF(AT59,{"*leaching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leached*"}))&gt;0,ISNUMBER(FIND("%",AT59))),"Include","Exclude")</f>
        <v>Exclude</v>
      </c>
      <c r="AV59" s="1"/>
      <c r="AW59" s="1" t="str" cm="1">
        <f t="array" ref="AW59">IF(AND(SUM(COUNTIF(AV59,{"*leaching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leached*"}))&gt;0,ISNUMBER(FIND("%",AV59))),"Include","Exclude")</f>
        <v>Exclude</v>
      </c>
      <c r="AX59" s="1"/>
      <c r="AY59" s="36" t="str" cm="1">
        <f t="array" ref="AY59">IF(AND(SUM(COUNTIF(AX59,{"*leaching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leached*"}))&gt;0,ISNUMBER(FIND("%",AX59))),"Include","Exclude")</f>
        <v>Exclude</v>
      </c>
      <c r="AZ59" s="21">
        <f t="shared" si="0"/>
        <v>1</v>
      </c>
      <c r="BA59" s="21" t="s">
        <v>2492</v>
      </c>
      <c r="BB59" s="21">
        <f>LEN(BA59) - LEN(SUBSTITUTE(BA59, "%", ""))</f>
        <v>1</v>
      </c>
      <c r="BC59" s="21" t="s">
        <v>3048</v>
      </c>
      <c r="BD59" s="21" t="s">
        <v>709</v>
      </c>
      <c r="BE59" s="24">
        <v>0.99</v>
      </c>
      <c r="BF59" s="22">
        <v>0.2</v>
      </c>
      <c r="BG59" s="44">
        <f>VLOOKUP(BD59,'[1]To do list'!$A$2:$B$18,2,FALSE)</f>
        <v>32.799999999999997</v>
      </c>
      <c r="BH59" s="44">
        <v>0.42</v>
      </c>
      <c r="BI59" s="44">
        <f t="shared" si="33"/>
        <v>4989.6000000000004</v>
      </c>
      <c r="BJ59" s="59">
        <f>BF59*(1-BE59)*BG59*100</f>
        <v>6.5600000000000049</v>
      </c>
      <c r="BK59" s="21" t="s">
        <v>3012</v>
      </c>
      <c r="BL59" s="24">
        <v>0.99</v>
      </c>
      <c r="BM59" s="22">
        <v>0.1</v>
      </c>
      <c r="BN59" s="44">
        <f>VLOOKUP(BK59,'[1]To do list'!$A$2:$B$18,2,FALSE)</f>
        <v>1.82</v>
      </c>
      <c r="BO59" s="44">
        <v>0.48</v>
      </c>
      <c r="BP59" s="44">
        <f t="shared" si="34"/>
        <v>2851.2</v>
      </c>
      <c r="BQ59" s="59">
        <f>BM59*(1-BL59)*BN59*100</f>
        <v>0.18200000000000016</v>
      </c>
      <c r="BR59" s="21" t="s">
        <v>3013</v>
      </c>
      <c r="BS59" s="24">
        <v>0.99</v>
      </c>
      <c r="BT59" s="22">
        <v>0.1</v>
      </c>
      <c r="BU59" s="44">
        <f>VLOOKUP(BR59,'[1]To do list'!$A$2:$B$18,2,FALSE)</f>
        <v>83.5</v>
      </c>
      <c r="BV59" s="44">
        <v>4.2329999999999997</v>
      </c>
      <c r="BW59" s="44">
        <f t="shared" si="35"/>
        <v>25144.019999999997</v>
      </c>
      <c r="BX59" s="59">
        <f>BT59*(1-BS59)*BU59*100</f>
        <v>8.3500000000000068</v>
      </c>
      <c r="BY59" s="21" t="s">
        <v>3011</v>
      </c>
      <c r="BZ59" s="24">
        <v>0.99</v>
      </c>
      <c r="CA59" s="22">
        <v>0.2</v>
      </c>
      <c r="CB59" s="44">
        <f>VLOOKUP(BY59,'[1]To do list'!$A$2:$B$18,2,FALSE)</f>
        <v>13.9</v>
      </c>
      <c r="CC59" s="44">
        <v>0.45200000000000001</v>
      </c>
      <c r="CD59" s="44">
        <f t="shared" si="36"/>
        <v>5369.76</v>
      </c>
      <c r="CE59" s="59">
        <f>CA59*(1-BZ59)*CB59*100</f>
        <v>2.7800000000000025</v>
      </c>
      <c r="CF59" s="21"/>
      <c r="CG59" s="21"/>
      <c r="CH59" s="21"/>
      <c r="CI59" s="21"/>
      <c r="CJ59" s="21"/>
      <c r="CK59" s="21"/>
      <c r="CL59" s="51"/>
      <c r="CM59" s="63">
        <f>SUM(BJ59,BQ59,BX59,CE59,CL59)/SUM(BF59,BM59,BT59,CA59,CH59)</f>
        <v>29.786666666666687</v>
      </c>
      <c r="CN59" s="70">
        <f t="shared" si="37"/>
        <v>63924.299999999996</v>
      </c>
    </row>
    <row r="60" spans="1:92" hidden="1" x14ac:dyDescent="0.3">
      <c r="A60" s="40">
        <v>59</v>
      </c>
      <c r="B60" s="40" t="s">
        <v>793</v>
      </c>
      <c r="C60" s="61" t="s">
        <v>794</v>
      </c>
      <c r="D60" s="40" t="s">
        <v>178</v>
      </c>
      <c r="E60" s="40" t="b">
        <v>1</v>
      </c>
      <c r="F60" s="40"/>
      <c r="G60" s="40"/>
      <c r="H60" s="40" t="s">
        <v>611</v>
      </c>
      <c r="I60" s="40" t="s">
        <v>10</v>
      </c>
      <c r="J60" s="40" t="s">
        <v>612</v>
      </c>
      <c r="K60" s="40" t="s">
        <v>173</v>
      </c>
      <c r="L60" s="40" t="s">
        <v>613</v>
      </c>
      <c r="M60" s="40" t="s">
        <v>179</v>
      </c>
      <c r="N60" s="40" t="s">
        <v>614</v>
      </c>
      <c r="O60" s="40" t="s">
        <v>795</v>
      </c>
      <c r="P60" s="40" t="b">
        <v>1</v>
      </c>
      <c r="Q60" s="40">
        <v>500</v>
      </c>
      <c r="R60" s="1" t="b">
        <v>0</v>
      </c>
      <c r="S60" s="40">
        <v>59</v>
      </c>
      <c r="T60" s="1" t="s">
        <v>1740</v>
      </c>
      <c r="U60" s="1" t="str" cm="1">
        <f t="array" ref="U60">IF(AND(SUM(COUNTIF(T60,{"*leaching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leached*"}))&gt;0,ISNUMBER(FIND("%",T60))),"Include","Exclude")</f>
        <v>Exclude</v>
      </c>
      <c r="V60" s="1" t="s">
        <v>1741</v>
      </c>
      <c r="W60" s="1" t="str" cm="1">
        <f t="array" ref="W60">IF(AND(SUM(COUNTIF(V60,{"*leaching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leached*"}))&gt;0,ISNUMBER(FIND("%",V60))),"Include","Exclude")</f>
        <v>Exclude</v>
      </c>
      <c r="X60" s="1" t="s">
        <v>1742</v>
      </c>
      <c r="Y60" s="1" t="str" cm="1">
        <f t="array" ref="Y60">IF(AND(SUM(COUNTIF(X60,{"*leaching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leached*"}))&gt;0,ISNUMBER(FIND("%",X60))),"Include","Exclude")</f>
        <v>Exclude</v>
      </c>
      <c r="Z60" s="1" t="s">
        <v>1743</v>
      </c>
      <c r="AA60" s="1" t="str" cm="1">
        <f t="array" ref="AA60">IF(AND(SUM(COUNTIF(Z60,{"*leaching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leached*"}))&gt;0,ISNUMBER(FIND("%",Z60))),"Include","Exclude")</f>
        <v>Exclude</v>
      </c>
      <c r="AB60" s="1" t="s">
        <v>1744</v>
      </c>
      <c r="AC60" s="1" t="str" cm="1">
        <f t="array" ref="AC60">IF(AND(SUM(COUNTIF(AB60,{"*leaching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leached*"}))&gt;0,ISNUMBER(FIND("%",AB60))),"Include","Exclude")</f>
        <v>Exclude</v>
      </c>
      <c r="AD60" s="1" t="s">
        <v>1745</v>
      </c>
      <c r="AE60" s="1" t="str" cm="1">
        <f t="array" ref="AE60">IF(AND(SUM(COUNTIF(AD60,{"*leaching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leached*"}))&gt;0,ISNUMBER(FIND("%",AD60))),"Include","Exclude")</f>
        <v>Exclude</v>
      </c>
      <c r="AF60" s="1" t="s">
        <v>1746</v>
      </c>
      <c r="AG60" s="1" t="str" cm="1">
        <f t="array" ref="AG60">IF(AND(SUM(COUNTIF(AF60,{"*leaching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leached*"}))&gt;0,ISNUMBER(FIND("%",AF60))),"Include","Exclude")</f>
        <v>Exclude</v>
      </c>
      <c r="AH60" s="1" t="s">
        <v>1747</v>
      </c>
      <c r="AI60" s="1" t="str" cm="1">
        <f t="array" ref="AI60">IF(AND(SUM(COUNTIF(AH60,{"*leaching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leached*"}))&gt;0,ISNUMBER(FIND("%",AH60))),"Include","Exclude")</f>
        <v>Exclude</v>
      </c>
      <c r="AJ60" s="1"/>
      <c r="AK60" s="1" t="str" cm="1">
        <f t="array" ref="AK60">IF(AND(SUM(COUNTIF(AJ60,{"*leaching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leached*"}))&gt;0,ISNUMBER(FIND("%",AJ60))),"Include","Exclude")</f>
        <v>Exclude</v>
      </c>
      <c r="AL60" s="1"/>
      <c r="AM60" s="1" t="str" cm="1">
        <f t="array" ref="AM60">IF(AND(SUM(COUNTIF(AL60,{"*leaching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leached*"}))&gt;0,ISNUMBER(FIND("%",AL60))),"Include","Exclude")</f>
        <v>Exclude</v>
      </c>
      <c r="AN60" s="1"/>
      <c r="AO60" s="1" t="str" cm="1">
        <f t="array" ref="AO60">IF(AND(SUM(COUNTIF(AN60,{"*leaching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leached*"}))&gt;0,ISNUMBER(FIND("%",AN60))),"Include","Exclude")</f>
        <v>Exclude</v>
      </c>
      <c r="AP60" s="1"/>
      <c r="AQ60" s="1" t="str" cm="1">
        <f t="array" ref="AQ60">IF(AND(SUM(COUNTIF(AP60,{"*leaching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leached*"}))&gt;0,ISNUMBER(FIND("%",AP60))),"Include","Exclude")</f>
        <v>Exclude</v>
      </c>
      <c r="AR60" s="1"/>
      <c r="AS60" s="1" t="str" cm="1">
        <f t="array" ref="AS60">IF(AND(SUM(COUNTIF(AR60,{"*leaching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leached*"}))&gt;0,ISNUMBER(FIND("%",AR60))),"Include","Exclude")</f>
        <v>Exclude</v>
      </c>
      <c r="AT60" s="1"/>
      <c r="AU60" s="1" t="str" cm="1">
        <f t="array" ref="AU60">IF(AND(SUM(COUNTIF(AT60,{"*leaching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leached*"}))&gt;0,ISNUMBER(FIND("%",AT60))),"Include","Exclude")</f>
        <v>Exclude</v>
      </c>
      <c r="AV60" s="1"/>
      <c r="AW60" s="1" t="str" cm="1">
        <f t="array" ref="AW60">IF(AND(SUM(COUNTIF(AV60,{"*leaching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leached*"}))&gt;0,ISNUMBER(FIND("%",AV60))),"Include","Exclude")</f>
        <v>Exclude</v>
      </c>
      <c r="AX60" s="1"/>
      <c r="AY60" s="1" t="str" cm="1">
        <f t="array" ref="AY60">IF(AND(SUM(COUNTIF(AX60,{"*leaching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leached*"}))&gt;0,ISNUMBER(FIND("%",AX60))),"Include","Exclude")</f>
        <v>Exclude</v>
      </c>
      <c r="AZ60" s="40">
        <f t="shared" si="0"/>
        <v>0</v>
      </c>
      <c r="BA60" s="40" t="s">
        <v>677</v>
      </c>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c r="CH60"/>
      <c r="CI60"/>
      <c r="CL60"/>
      <c r="CM60"/>
      <c r="CN60"/>
    </row>
    <row r="61" spans="1:92" s="23" customFormat="1" x14ac:dyDescent="0.3">
      <c r="A61" s="21">
        <v>159</v>
      </c>
      <c r="B61" s="21" t="s">
        <v>1063</v>
      </c>
      <c r="C61" s="21" t="s">
        <v>1064</v>
      </c>
      <c r="D61" s="21" t="s">
        <v>451</v>
      </c>
      <c r="E61" s="21" t="b">
        <v>1</v>
      </c>
      <c r="F61" s="21"/>
      <c r="G61" s="21"/>
      <c r="H61" s="21" t="s">
        <v>611</v>
      </c>
      <c r="I61" s="21" t="s">
        <v>10</v>
      </c>
      <c r="J61" s="21" t="s">
        <v>612</v>
      </c>
      <c r="K61" s="21" t="s">
        <v>452</v>
      </c>
      <c r="L61" s="21" t="s">
        <v>613</v>
      </c>
      <c r="M61" s="21" t="s">
        <v>453</v>
      </c>
      <c r="N61" s="21" t="s">
        <v>614</v>
      </c>
      <c r="O61" s="21" t="s">
        <v>1065</v>
      </c>
      <c r="P61" s="21" t="b">
        <v>1</v>
      </c>
      <c r="Q61" s="21">
        <v>500</v>
      </c>
      <c r="R61" s="39" t="b">
        <v>0</v>
      </c>
      <c r="S61" s="21">
        <v>159</v>
      </c>
      <c r="T61" s="6" t="s">
        <v>2554</v>
      </c>
      <c r="U61" s="1" t="str" cm="1">
        <f t="array" ref="U61">IF(AND(SUM(COUNTIF(T61,{"*leaching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leached*"}))&gt;0,ISNUMBER(FIND("%",T61))),"Include","Exclude")</f>
        <v>Exclude</v>
      </c>
      <c r="V61" s="1" t="s">
        <v>2555</v>
      </c>
      <c r="W61" s="1" t="str" cm="1">
        <f t="array" ref="W61">IF(AND(SUM(COUNTIF(V61,{"*leaching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leached*"}))&gt;0,ISNUMBER(FIND("%",V61))),"Include","Exclude")</f>
        <v>Exclude</v>
      </c>
      <c r="X61" s="1" t="s">
        <v>2556</v>
      </c>
      <c r="Y61" s="1" t="str" cm="1">
        <f t="array" ref="Y61">IF(AND(SUM(COUNTIF(X61,{"*leaching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leached*"}))&gt;0,ISNUMBER(FIND("%",X61))),"Include","Exclude")</f>
        <v>Exclude</v>
      </c>
      <c r="Z61" s="1" t="s">
        <v>2557</v>
      </c>
      <c r="AA61" s="1" t="str" cm="1">
        <f t="array" ref="AA61">IF(AND(SUM(COUNTIF(Z61,{"*leaching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leached*"}))&gt;0,ISNUMBER(FIND("%",Z61))),"Include","Exclude")</f>
        <v>Exclude</v>
      </c>
      <c r="AB61" s="1" t="s">
        <v>2558</v>
      </c>
      <c r="AC61" s="1" t="str" cm="1">
        <f t="array" ref="AC61">IF(AND(SUM(COUNTIF(AB61,{"*leaching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leached*"}))&gt;0,ISNUMBER(FIND("%",AB61))),"Include","Exclude")</f>
        <v>Include</v>
      </c>
      <c r="AD61" s="1" t="s">
        <v>2559</v>
      </c>
      <c r="AE61" s="1" t="str" cm="1">
        <f t="array" ref="AE61">IF(AND(SUM(COUNTIF(AD61,{"*leaching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leached*"}))&gt;0,ISNUMBER(FIND("%",AD61))),"Include","Exclude")</f>
        <v>Exclude</v>
      </c>
      <c r="AF61" s="1" t="s">
        <v>2560</v>
      </c>
      <c r="AG61" s="1" t="str" cm="1">
        <f t="array" ref="AG61">IF(AND(SUM(COUNTIF(AF61,{"*leaching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leached*"}))&gt;0,ISNUMBER(FIND("%",AF61))),"Include","Exclude")</f>
        <v>Exclude</v>
      </c>
      <c r="AH61" s="1" t="s">
        <v>2561</v>
      </c>
      <c r="AI61" s="1" t="str" cm="1">
        <f t="array" ref="AI61">IF(AND(SUM(COUNTIF(AH61,{"*leaching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leached*"}))&gt;0,ISNUMBER(FIND("%",AH61))),"Include","Exclude")</f>
        <v>Exclude</v>
      </c>
      <c r="AJ61" s="1" t="s">
        <v>2562</v>
      </c>
      <c r="AK61" s="1" t="str" cm="1">
        <f t="array" ref="AK61">IF(AND(SUM(COUNTIF(AJ61,{"*leaching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leached*"}))&gt;0,ISNUMBER(FIND("%",AJ61))),"Include","Exclude")</f>
        <v>Exclude</v>
      </c>
      <c r="AL61" s="1" t="s">
        <v>2563</v>
      </c>
      <c r="AM61" s="1" t="str" cm="1">
        <f t="array" ref="AM61">IF(AND(SUM(COUNTIF(AL61,{"*leaching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leached*"}))&gt;0,ISNUMBER(FIND("%",AL61))),"Include","Exclude")</f>
        <v>Exclude</v>
      </c>
      <c r="AN61" s="1" t="s">
        <v>2564</v>
      </c>
      <c r="AO61" s="1" t="str" cm="1">
        <f t="array" ref="AO61">IF(AND(SUM(COUNTIF(AN61,{"*leaching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leached*"}))&gt;0,ISNUMBER(FIND("%",AN61))),"Include","Exclude")</f>
        <v>Exclude</v>
      </c>
      <c r="AP61" s="1" t="s">
        <v>2565</v>
      </c>
      <c r="AQ61" s="1" t="str" cm="1">
        <f t="array" ref="AQ61">IF(AND(SUM(COUNTIF(AP61,{"*leaching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leached*"}))&gt;0,ISNUMBER(FIND("%",AP61))),"Include","Exclude")</f>
        <v>Exclude</v>
      </c>
      <c r="AR61" s="1"/>
      <c r="AS61" s="1" t="str" cm="1">
        <f t="array" ref="AS61">IF(AND(SUM(COUNTIF(AR61,{"*leaching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leached*"}))&gt;0,ISNUMBER(FIND("%",AR61))),"Include","Exclude")</f>
        <v>Exclude</v>
      </c>
      <c r="AT61" s="1"/>
      <c r="AU61" s="1" t="str" cm="1">
        <f t="array" ref="AU61">IF(AND(SUM(COUNTIF(AT61,{"*leaching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leached*"}))&gt;0,ISNUMBER(FIND("%",AT61))),"Include","Exclude")</f>
        <v>Exclude</v>
      </c>
      <c r="AV61" s="1"/>
      <c r="AW61" s="1" t="str" cm="1">
        <f t="array" ref="AW61">IF(AND(SUM(COUNTIF(AV61,{"*leaching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leached*"}))&gt;0,ISNUMBER(FIND("%",AV61))),"Include","Exclude")</f>
        <v>Exclude</v>
      </c>
      <c r="AX61" s="1"/>
      <c r="AY61" s="36" t="str" cm="1">
        <f t="array" ref="AY61">IF(AND(SUM(COUNTIF(AX61,{"*leaching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leached*"}))&gt;0,ISNUMBER(FIND("%",AX61))),"Include","Exclude")</f>
        <v>Exclude</v>
      </c>
      <c r="AZ61" s="21">
        <f t="shared" si="0"/>
        <v>1</v>
      </c>
      <c r="BA61" s="21" t="s">
        <v>2558</v>
      </c>
      <c r="BB61" s="21">
        <f>LEN(BA61) - LEN(SUBSTITUTE(BA61, "%", ""))</f>
        <v>1</v>
      </c>
      <c r="BC61" s="21" t="s">
        <v>3048</v>
      </c>
      <c r="BD61" s="21" t="s">
        <v>709</v>
      </c>
      <c r="BE61" s="24">
        <v>0.95</v>
      </c>
      <c r="BF61" s="22">
        <v>0.2</v>
      </c>
      <c r="BG61" s="44">
        <f>VLOOKUP(BD61,'[1]To do list'!$A$2:$B$18,2,FALSE)</f>
        <v>32.799999999999997</v>
      </c>
      <c r="BH61" s="44">
        <v>0.42</v>
      </c>
      <c r="BI61" s="44">
        <f t="shared" ref="BI61:BI64" si="38">BE61*BF61*BH61*(Q61-20)*1000</f>
        <v>38303.999999999993</v>
      </c>
      <c r="BJ61" s="59">
        <f>BF61*(1-BE61)*BG61*100</f>
        <v>32.800000000000026</v>
      </c>
      <c r="BK61" s="21" t="s">
        <v>3012</v>
      </c>
      <c r="BL61" s="24">
        <v>0.95</v>
      </c>
      <c r="BM61" s="22">
        <v>0.1</v>
      </c>
      <c r="BN61" s="44">
        <f>VLOOKUP(BK61,'[1]To do list'!$A$2:$B$18,2,FALSE)</f>
        <v>1.82</v>
      </c>
      <c r="BO61" s="44">
        <v>0.48</v>
      </c>
      <c r="BP61" s="44">
        <f t="shared" ref="BP61:BP64" si="39">BL61*BM61*BO61*(Q61-20)*1000</f>
        <v>21888</v>
      </c>
      <c r="BQ61" s="59">
        <f>BM61*(1-BL61)*BN61*100</f>
        <v>0.91000000000000092</v>
      </c>
      <c r="BR61" s="21" t="s">
        <v>3013</v>
      </c>
      <c r="BS61" s="24">
        <v>0.95</v>
      </c>
      <c r="BT61" s="22">
        <v>0.1</v>
      </c>
      <c r="BU61" s="44">
        <f>VLOOKUP(BR61,'[1]To do list'!$A$2:$B$18,2,FALSE)</f>
        <v>83.5</v>
      </c>
      <c r="BV61" s="44">
        <v>4.2329999999999997</v>
      </c>
      <c r="BW61" s="44">
        <f t="shared" ref="BW61:BW64" si="40">BS61*BT61*BV61*(Q61-20)*1000</f>
        <v>193024.79999999996</v>
      </c>
      <c r="BX61" s="59">
        <f>BT61*(1-BS61)*BU61*100</f>
        <v>41.750000000000036</v>
      </c>
      <c r="BY61" s="21" t="s">
        <v>3011</v>
      </c>
      <c r="BZ61" s="24">
        <v>0.95</v>
      </c>
      <c r="CA61" s="22">
        <v>0.2</v>
      </c>
      <c r="CB61" s="44">
        <f>VLOOKUP(BY61,'[1]To do list'!$A$2:$B$18,2,FALSE)</f>
        <v>13.9</v>
      </c>
      <c r="CC61" s="44">
        <v>0.45200000000000001</v>
      </c>
      <c r="CD61" s="44">
        <f t="shared" ref="CD61:CD63" si="41">BZ61*CA61*CC61*(Q61-20)*1000</f>
        <v>41222.400000000001</v>
      </c>
      <c r="CE61" s="59">
        <f>CA61*(1-BZ61)*CB61*100</f>
        <v>13.900000000000013</v>
      </c>
      <c r="CF61" s="21"/>
      <c r="CG61" s="21"/>
      <c r="CH61" s="21"/>
      <c r="CI61" s="21"/>
      <c r="CJ61" s="21"/>
      <c r="CK61" s="21"/>
      <c r="CL61" s="51"/>
      <c r="CM61" s="63">
        <f>SUM(BJ61,BQ61,BX61,CE61,CL61)/SUM(BF61,BM61,BT61,CA61,CH61)</f>
        <v>148.93333333333342</v>
      </c>
      <c r="CN61" s="70">
        <f t="shared" ref="CN61:CN64" si="42">(BI61+BP61+BW61+CD61+CK61)/(BF61+BM61+BT61+CA61+CH61)</f>
        <v>490731.99999999983</v>
      </c>
    </row>
    <row r="62" spans="1:92" s="23" customFormat="1" x14ac:dyDescent="0.3">
      <c r="A62" s="21">
        <v>187</v>
      </c>
      <c r="B62" s="21" t="s">
        <v>1125</v>
      </c>
      <c r="C62" s="21" t="s">
        <v>1126</v>
      </c>
      <c r="D62" s="21" t="s">
        <v>529</v>
      </c>
      <c r="E62" s="21" t="b">
        <v>1</v>
      </c>
      <c r="F62" s="21"/>
      <c r="G62" s="21"/>
      <c r="H62" s="21" t="s">
        <v>611</v>
      </c>
      <c r="I62" s="21" t="s">
        <v>10</v>
      </c>
      <c r="J62" s="21" t="s">
        <v>612</v>
      </c>
      <c r="K62" s="21" t="s">
        <v>530</v>
      </c>
      <c r="L62" s="21" t="s">
        <v>613</v>
      </c>
      <c r="M62" s="21" t="s">
        <v>531</v>
      </c>
      <c r="N62" s="21" t="s">
        <v>614</v>
      </c>
      <c r="O62" s="21" t="s">
        <v>677</v>
      </c>
      <c r="P62" s="21" t="b">
        <v>1</v>
      </c>
      <c r="Q62" s="21">
        <v>700</v>
      </c>
      <c r="R62" s="39" t="b">
        <v>0</v>
      </c>
      <c r="S62" s="21">
        <v>187</v>
      </c>
      <c r="T62" s="6" t="s">
        <v>2796</v>
      </c>
      <c r="U62" s="1" t="str" cm="1">
        <f t="array" ref="U62">IF(AND(SUM(COUNTIF(T62,{"*leaching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leached*"}))&gt;0,ISNUMBER(FIND("%",T62))),"Include","Exclude")</f>
        <v>Exclude</v>
      </c>
      <c r="V62" s="1" t="s">
        <v>2797</v>
      </c>
      <c r="W62" s="1" t="str" cm="1">
        <f t="array" ref="W62">IF(AND(SUM(COUNTIF(V62,{"*leaching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leached*"}))&gt;0,ISNUMBER(FIND("%",V62))),"Include","Exclude")</f>
        <v>Exclude</v>
      </c>
      <c r="X62" s="1" t="s">
        <v>2798</v>
      </c>
      <c r="Y62" s="1" t="str" cm="1">
        <f t="array" ref="Y62">IF(AND(SUM(COUNTIF(X62,{"*leaching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leached*"}))&gt;0,ISNUMBER(FIND("%",X62))),"Include","Exclude")</f>
        <v>Exclude</v>
      </c>
      <c r="Z62" s="1" t="s">
        <v>2799</v>
      </c>
      <c r="AA62" s="1" t="str" cm="1">
        <f t="array" ref="AA62">IF(AND(SUM(COUNTIF(Z62,{"*leaching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leached*"}))&gt;0,ISNUMBER(FIND("%",Z62))),"Include","Exclude")</f>
        <v>Exclude</v>
      </c>
      <c r="AB62" s="1" t="s">
        <v>2800</v>
      </c>
      <c r="AC62" s="1" t="str" cm="1">
        <f t="array" ref="AC62">IF(AND(SUM(COUNTIF(AB62,{"*leaching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leached*"}))&gt;0,ISNUMBER(FIND("%",AB62))),"Include","Exclude")</f>
        <v>Include</v>
      </c>
      <c r="AD62" s="1" t="s">
        <v>2801</v>
      </c>
      <c r="AE62" s="1" t="str" cm="1">
        <f t="array" ref="AE62">IF(AND(SUM(COUNTIF(AD62,{"*leaching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leached*"}))&gt;0,ISNUMBER(FIND("%",AD62))),"Include","Exclude")</f>
        <v>Exclude</v>
      </c>
      <c r="AF62" s="1" t="s">
        <v>2802</v>
      </c>
      <c r="AG62" s="1" t="str" cm="1">
        <f t="array" ref="AG62">IF(AND(SUM(COUNTIF(AF62,{"*leaching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leached*"}))&gt;0,ISNUMBER(FIND("%",AF62))),"Include","Exclude")</f>
        <v>Exclude</v>
      </c>
      <c r="AH62" s="1"/>
      <c r="AI62" s="1" t="str" cm="1">
        <f t="array" ref="AI62">IF(AND(SUM(COUNTIF(AH62,{"*leaching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leached*"}))&gt;0,ISNUMBER(FIND("%",AH62))),"Include","Exclude")</f>
        <v>Exclude</v>
      </c>
      <c r="AJ62" s="1"/>
      <c r="AK62" s="1" t="str" cm="1">
        <f t="array" ref="AK62">IF(AND(SUM(COUNTIF(AJ62,{"*leaching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leached*"}))&gt;0,ISNUMBER(FIND("%",AJ62))),"Include","Exclude")</f>
        <v>Exclude</v>
      </c>
      <c r="AL62" s="1"/>
      <c r="AM62" s="1" t="str" cm="1">
        <f t="array" ref="AM62">IF(AND(SUM(COUNTIF(AL62,{"*leaching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leached*"}))&gt;0,ISNUMBER(FIND("%",AL62))),"Include","Exclude")</f>
        <v>Exclude</v>
      </c>
      <c r="AN62" s="1"/>
      <c r="AO62" s="1" t="str" cm="1">
        <f t="array" ref="AO62">IF(AND(SUM(COUNTIF(AN62,{"*leaching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leached*"}))&gt;0,ISNUMBER(FIND("%",AN62))),"Include","Exclude")</f>
        <v>Exclude</v>
      </c>
      <c r="AP62" s="1"/>
      <c r="AQ62" s="1" t="str" cm="1">
        <f t="array" ref="AQ62">IF(AND(SUM(COUNTIF(AP62,{"*leaching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leached*"}))&gt;0,ISNUMBER(FIND("%",AP62))),"Include","Exclude")</f>
        <v>Exclude</v>
      </c>
      <c r="AR62" s="1"/>
      <c r="AS62" s="1" t="str" cm="1">
        <f t="array" ref="AS62">IF(AND(SUM(COUNTIF(AR62,{"*leaching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leached*"}))&gt;0,ISNUMBER(FIND("%",AR62))),"Include","Exclude")</f>
        <v>Exclude</v>
      </c>
      <c r="AT62" s="1"/>
      <c r="AU62" s="1" t="str" cm="1">
        <f t="array" ref="AU62">IF(AND(SUM(COUNTIF(AT62,{"*leaching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leached*"}))&gt;0,ISNUMBER(FIND("%",AT62))),"Include","Exclude")</f>
        <v>Exclude</v>
      </c>
      <c r="AV62" s="1"/>
      <c r="AW62" s="1" t="str" cm="1">
        <f t="array" ref="AW62">IF(AND(SUM(COUNTIF(AV62,{"*leaching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leached*"}))&gt;0,ISNUMBER(FIND("%",AV62))),"Include","Exclude")</f>
        <v>Exclude</v>
      </c>
      <c r="AX62" s="1"/>
      <c r="AY62" s="36" t="str" cm="1">
        <f t="array" ref="AY62">IF(AND(SUM(COUNTIF(AX62,{"*leaching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leached*"}))&gt;0,ISNUMBER(FIND("%",AX62))),"Include","Exclude")</f>
        <v>Exclude</v>
      </c>
      <c r="AZ62" s="21">
        <f t="shared" si="0"/>
        <v>1</v>
      </c>
      <c r="BA62" s="21" t="s">
        <v>2800</v>
      </c>
      <c r="BB62" s="21">
        <f>LEN(BA62) - LEN(SUBSTITUTE(BA62, "%", ""))</f>
        <v>1</v>
      </c>
      <c r="BC62" s="21" t="s">
        <v>3048</v>
      </c>
      <c r="BD62" s="25" t="s">
        <v>709</v>
      </c>
      <c r="BE62" s="26">
        <v>0.7</v>
      </c>
      <c r="BF62" s="22">
        <v>0.2</v>
      </c>
      <c r="BG62" s="44">
        <f>VLOOKUP(BD62,'[1]To do list'!$A$2:$B$18,2,FALSE)</f>
        <v>32.799999999999997</v>
      </c>
      <c r="BH62" s="44">
        <v>0.42</v>
      </c>
      <c r="BI62" s="44">
        <f t="shared" si="38"/>
        <v>39983.999999999993</v>
      </c>
      <c r="BJ62" s="59">
        <f>BF62*(1-BE62)*BG62*100</f>
        <v>196.8</v>
      </c>
      <c r="BK62" s="25" t="s">
        <v>3012</v>
      </c>
      <c r="BL62" s="26">
        <v>0.7</v>
      </c>
      <c r="BM62" s="22">
        <v>0.1</v>
      </c>
      <c r="BN62" s="44">
        <f>VLOOKUP(BK62,'[1]To do list'!$A$2:$B$18,2,FALSE)</f>
        <v>1.82</v>
      </c>
      <c r="BO62" s="44">
        <v>0.48</v>
      </c>
      <c r="BP62" s="44">
        <f t="shared" si="39"/>
        <v>22848</v>
      </c>
      <c r="BQ62" s="59">
        <f>BM62*(1-BL62)*BN62*100</f>
        <v>5.4600000000000009</v>
      </c>
      <c r="BR62" s="25" t="s">
        <v>3013</v>
      </c>
      <c r="BS62" s="26">
        <v>0.7</v>
      </c>
      <c r="BT62" s="22">
        <v>0.1</v>
      </c>
      <c r="BU62" s="44">
        <f>VLOOKUP(BR62,'[1]To do list'!$A$2:$B$18,2,FALSE)</f>
        <v>83.5</v>
      </c>
      <c r="BV62" s="44">
        <v>4.2329999999999997</v>
      </c>
      <c r="BW62" s="44">
        <f t="shared" si="40"/>
        <v>201490.8</v>
      </c>
      <c r="BX62" s="59">
        <f>BT62*(1-BS62)*BU62*100</f>
        <v>250.50000000000003</v>
      </c>
      <c r="BY62" s="25" t="s">
        <v>3011</v>
      </c>
      <c r="BZ62" s="26">
        <v>0.7</v>
      </c>
      <c r="CA62" s="22">
        <v>0.2</v>
      </c>
      <c r="CB62" s="44">
        <f>VLOOKUP(BY62,'[1]To do list'!$A$2:$B$18,2,FALSE)</f>
        <v>13.9</v>
      </c>
      <c r="CC62" s="44">
        <v>0.45200000000000001</v>
      </c>
      <c r="CD62" s="44">
        <f t="shared" si="41"/>
        <v>43030.399999999994</v>
      </c>
      <c r="CE62" s="59">
        <f>CA62*(1-BZ62)*CB62*100</f>
        <v>83.40000000000002</v>
      </c>
      <c r="CF62" s="21"/>
      <c r="CG62" s="21"/>
      <c r="CH62" s="21"/>
      <c r="CI62" s="21"/>
      <c r="CJ62" s="21"/>
      <c r="CK62" s="21"/>
      <c r="CL62" s="51"/>
      <c r="CM62" s="63">
        <f>SUM(BJ62,BQ62,BX62,CE62,CL62)/SUM(BF62,BM62,BT62,CA62,CH62)</f>
        <v>893.6</v>
      </c>
      <c r="CN62" s="70">
        <f t="shared" si="42"/>
        <v>512255.3333333332</v>
      </c>
    </row>
    <row r="63" spans="1:92" s="23" customFormat="1" x14ac:dyDescent="0.3">
      <c r="A63" s="21">
        <v>153</v>
      </c>
      <c r="B63" s="21" t="s">
        <v>1047</v>
      </c>
      <c r="C63" s="21" t="s">
        <v>1048</v>
      </c>
      <c r="D63" s="21" t="s">
        <v>435</v>
      </c>
      <c r="E63" s="21" t="b">
        <v>1</v>
      </c>
      <c r="F63" s="21"/>
      <c r="G63" s="21"/>
      <c r="H63" s="21" t="s">
        <v>611</v>
      </c>
      <c r="I63" s="21" t="s">
        <v>10</v>
      </c>
      <c r="J63" s="21" t="s">
        <v>612</v>
      </c>
      <c r="K63" s="21" t="s">
        <v>436</v>
      </c>
      <c r="L63" s="21" t="s">
        <v>613</v>
      </c>
      <c r="M63" s="21" t="s">
        <v>437</v>
      </c>
      <c r="N63" s="21" t="s">
        <v>614</v>
      </c>
      <c r="O63" s="21" t="s">
        <v>1049</v>
      </c>
      <c r="P63" s="21" t="b">
        <v>1</v>
      </c>
      <c r="Q63" s="21">
        <v>90</v>
      </c>
      <c r="R63" s="39" t="b">
        <v>0</v>
      </c>
      <c r="S63" s="21">
        <v>153</v>
      </c>
      <c r="T63" s="6" t="s">
        <v>2507</v>
      </c>
      <c r="U63" s="1" t="str" cm="1">
        <f t="array" ref="U63">IF(AND(SUM(COUNTIF(T63,{"*leaching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leached*"}))&gt;0,ISNUMBER(FIND("%",T63))),"Include","Exclude")</f>
        <v>Exclude</v>
      </c>
      <c r="V63" s="1" t="s">
        <v>2508</v>
      </c>
      <c r="W63" s="1" t="str" cm="1">
        <f t="array" ref="W63">IF(AND(SUM(COUNTIF(V63,{"*leaching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leached*"}))&gt;0,ISNUMBER(FIND("%",V63))),"Include","Exclude")</f>
        <v>Exclude</v>
      </c>
      <c r="X63" s="1" t="s">
        <v>2509</v>
      </c>
      <c r="Y63" s="1" t="str" cm="1">
        <f t="array" ref="Y63">IF(AND(SUM(COUNTIF(X63,{"*leaching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leached*"}))&gt;0,ISNUMBER(FIND("%",X63))),"Include","Exclude")</f>
        <v>Include</v>
      </c>
      <c r="Z63" s="1" t="s">
        <v>2510</v>
      </c>
      <c r="AA63" s="1" t="str" cm="1">
        <f t="array" ref="AA63">IF(AND(SUM(COUNTIF(Z63,{"*leaching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leached*"}))&gt;0,ISNUMBER(FIND("%",Z63))),"Include","Exclude")</f>
        <v>Exclude</v>
      </c>
      <c r="AB63" s="1" t="s">
        <v>2511</v>
      </c>
      <c r="AC63" s="1" t="str" cm="1">
        <f t="array" ref="AC63">IF(AND(SUM(COUNTIF(AB63,{"*leaching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leached*"}))&gt;0,ISNUMBER(FIND("%",AB63))),"Include","Exclude")</f>
        <v>Exclude</v>
      </c>
      <c r="AD63" s="1" t="s">
        <v>2512</v>
      </c>
      <c r="AE63" s="1" t="str" cm="1">
        <f t="array" ref="AE63">IF(AND(SUM(COUNTIF(AD63,{"*leaching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leached*"}))&gt;0,ISNUMBER(FIND("%",AD63))),"Include","Exclude")</f>
        <v>Exclude</v>
      </c>
      <c r="AF63" s="1" t="s">
        <v>2513</v>
      </c>
      <c r="AG63" s="1" t="str" cm="1">
        <f t="array" ref="AG63">IF(AND(SUM(COUNTIF(AF63,{"*leaching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leached*"}))&gt;0,ISNUMBER(FIND("%",AF63))),"Include","Exclude")</f>
        <v>Exclude</v>
      </c>
      <c r="AH63" s="1" t="s">
        <v>2514</v>
      </c>
      <c r="AI63" s="1" t="str" cm="1">
        <f t="array" ref="AI63">IF(AND(SUM(COUNTIF(AH63,{"*leaching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leached*"}))&gt;0,ISNUMBER(FIND("%",AH63))),"Include","Exclude")</f>
        <v>Exclude</v>
      </c>
      <c r="AJ63" s="1"/>
      <c r="AK63" s="1" t="str" cm="1">
        <f t="array" ref="AK63">IF(AND(SUM(COUNTIF(AJ63,{"*leaching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leached*"}))&gt;0,ISNUMBER(FIND("%",AJ63))),"Include","Exclude")</f>
        <v>Exclude</v>
      </c>
      <c r="AL63" s="1"/>
      <c r="AM63" s="1" t="str" cm="1">
        <f t="array" ref="AM63">IF(AND(SUM(COUNTIF(AL63,{"*leaching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leached*"}))&gt;0,ISNUMBER(FIND("%",AL63))),"Include","Exclude")</f>
        <v>Exclude</v>
      </c>
      <c r="AN63" s="1"/>
      <c r="AO63" s="1" t="str" cm="1">
        <f t="array" ref="AO63">IF(AND(SUM(COUNTIF(AN63,{"*leaching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leached*"}))&gt;0,ISNUMBER(FIND("%",AN63))),"Include","Exclude")</f>
        <v>Exclude</v>
      </c>
      <c r="AP63" s="1"/>
      <c r="AQ63" s="1" t="str" cm="1">
        <f t="array" ref="AQ63">IF(AND(SUM(COUNTIF(AP63,{"*leaching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leached*"}))&gt;0,ISNUMBER(FIND("%",AP63))),"Include","Exclude")</f>
        <v>Exclude</v>
      </c>
      <c r="AR63" s="1"/>
      <c r="AS63" s="1" t="str" cm="1">
        <f t="array" ref="AS63">IF(AND(SUM(COUNTIF(AR63,{"*leaching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leached*"}))&gt;0,ISNUMBER(FIND("%",AR63))),"Include","Exclude")</f>
        <v>Exclude</v>
      </c>
      <c r="AT63" s="1"/>
      <c r="AU63" s="1" t="str" cm="1">
        <f t="array" ref="AU63">IF(AND(SUM(COUNTIF(AT63,{"*leaching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leached*"}))&gt;0,ISNUMBER(FIND("%",AT63))),"Include","Exclude")</f>
        <v>Exclude</v>
      </c>
      <c r="AV63" s="1"/>
      <c r="AW63" s="1" t="str" cm="1">
        <f t="array" ref="AW63">IF(AND(SUM(COUNTIF(AV63,{"*leaching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leached*"}))&gt;0,ISNUMBER(FIND("%",AV63))),"Include","Exclude")</f>
        <v>Exclude</v>
      </c>
      <c r="AX63" s="1"/>
      <c r="AY63" s="36" t="str" cm="1">
        <f t="array" ref="AY63">IF(AND(SUM(COUNTIF(AX63,{"*leaching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leached*"}))&gt;0,ISNUMBER(FIND("%",AX63))),"Include","Exclude")</f>
        <v>Exclude</v>
      </c>
      <c r="AZ63" s="21">
        <f t="shared" si="0"/>
        <v>1</v>
      </c>
      <c r="BA63" s="21" t="s">
        <v>2509</v>
      </c>
      <c r="BB63" s="21">
        <f>LEN(BA63) - LEN(SUBSTITUTE(BA63, "%", ""))</f>
        <v>4</v>
      </c>
      <c r="BC63" s="21" t="s">
        <v>3048</v>
      </c>
      <c r="BD63" s="21" t="s">
        <v>709</v>
      </c>
      <c r="BE63" s="22">
        <v>0.96699999999999997</v>
      </c>
      <c r="BF63" s="22">
        <v>0.2</v>
      </c>
      <c r="BG63" s="44">
        <f>VLOOKUP(BD63,'[1]To do list'!$A$2:$B$18,2,FALSE)</f>
        <v>32.799999999999997</v>
      </c>
      <c r="BH63" s="44">
        <v>0.42</v>
      </c>
      <c r="BI63" s="44">
        <f t="shared" si="38"/>
        <v>5685.9600000000009</v>
      </c>
      <c r="BJ63" s="59">
        <f>BF63*(1-BE63)*BG63*100</f>
        <v>21.648000000000017</v>
      </c>
      <c r="BK63" s="21" t="s">
        <v>3013</v>
      </c>
      <c r="BL63" s="22">
        <v>0.98399999999999999</v>
      </c>
      <c r="BM63" s="22">
        <v>0.1</v>
      </c>
      <c r="BN63" s="44">
        <f>VLOOKUP(BK63,'[1]To do list'!$A$2:$B$18,2,FALSE)</f>
        <v>83.5</v>
      </c>
      <c r="BO63" s="44">
        <v>4.2329999999999997</v>
      </c>
      <c r="BP63" s="44">
        <f t="shared" si="39"/>
        <v>29156.903999999999</v>
      </c>
      <c r="BQ63" s="59">
        <f>BM63*(1-BL63)*BN63*100</f>
        <v>13.360000000000014</v>
      </c>
      <c r="BR63" s="21" t="s">
        <v>3012</v>
      </c>
      <c r="BS63" s="22">
        <v>0.97599999999999998</v>
      </c>
      <c r="BT63" s="22">
        <v>0.1</v>
      </c>
      <c r="BU63" s="44">
        <f>VLOOKUP(BR63,'[1]To do list'!$A$2:$B$18,2,FALSE)</f>
        <v>1.82</v>
      </c>
      <c r="BV63" s="44">
        <v>0.48</v>
      </c>
      <c r="BW63" s="44">
        <f t="shared" si="40"/>
        <v>3279.36</v>
      </c>
      <c r="BX63" s="59">
        <f>BT63*(1-BS63)*BU63*100</f>
        <v>0.43680000000000047</v>
      </c>
      <c r="BY63" s="21" t="s">
        <v>3011</v>
      </c>
      <c r="BZ63" s="22">
        <v>0.98299999999999998</v>
      </c>
      <c r="CA63" s="22">
        <v>0.2</v>
      </c>
      <c r="CB63" s="44">
        <f>VLOOKUP(BY63,'[1]To do list'!$A$2:$B$18,2,FALSE)</f>
        <v>13.9</v>
      </c>
      <c r="CC63" s="44">
        <v>0.45200000000000001</v>
      </c>
      <c r="CD63" s="44">
        <f t="shared" si="41"/>
        <v>6220.424</v>
      </c>
      <c r="CE63" s="59">
        <f>CA63*(1-BZ63)*CB63*100</f>
        <v>4.7260000000000044</v>
      </c>
      <c r="CF63" s="21"/>
      <c r="CG63" s="21"/>
      <c r="CH63" s="21"/>
      <c r="CI63" s="21"/>
      <c r="CJ63" s="21"/>
      <c r="CK63" s="21"/>
      <c r="CL63" s="51"/>
      <c r="CM63" s="63">
        <f>SUM(BJ63,BQ63,BX63,CE63,CL63)/SUM(BF63,BM63,BT63,CA63,CH63)</f>
        <v>66.95133333333338</v>
      </c>
      <c r="CN63" s="70">
        <f t="shared" si="42"/>
        <v>73904.41333333333</v>
      </c>
    </row>
    <row r="64" spans="1:92" s="23" customFormat="1" x14ac:dyDescent="0.3">
      <c r="A64" s="21">
        <v>35</v>
      </c>
      <c r="B64" s="21" t="s">
        <v>725</v>
      </c>
      <c r="C64" s="21" t="s">
        <v>726</v>
      </c>
      <c r="D64" s="21" t="s">
        <v>109</v>
      </c>
      <c r="E64" s="21" t="b">
        <v>1</v>
      </c>
      <c r="F64" s="21"/>
      <c r="G64" s="21"/>
      <c r="H64" s="21" t="s">
        <v>611</v>
      </c>
      <c r="I64" s="21" t="s">
        <v>10</v>
      </c>
      <c r="J64" s="21" t="s">
        <v>612</v>
      </c>
      <c r="K64" s="21" t="s">
        <v>110</v>
      </c>
      <c r="L64" s="21" t="s">
        <v>613</v>
      </c>
      <c r="M64" s="21" t="s">
        <v>111</v>
      </c>
      <c r="N64" s="21" t="s">
        <v>614</v>
      </c>
      <c r="O64" s="21" t="s">
        <v>727</v>
      </c>
      <c r="P64" s="21" t="b">
        <v>1</v>
      </c>
      <c r="Q64" s="21">
        <v>60</v>
      </c>
      <c r="R64" s="39" t="b">
        <v>0</v>
      </c>
      <c r="S64" s="21">
        <v>35</v>
      </c>
      <c r="T64" s="6" t="s">
        <v>1511</v>
      </c>
      <c r="U64" s="1" t="str" cm="1">
        <f t="array" ref="U64">IF(AND(SUM(COUNTIF(T64,{"*leaching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leached*"}))&gt;0,ISNUMBER(FIND("%",T64))),"Include","Exclude")</f>
        <v>Exclude</v>
      </c>
      <c r="V64" s="1" t="s">
        <v>1512</v>
      </c>
      <c r="W64" s="1" t="str" cm="1">
        <f t="array" ref="W64">IF(AND(SUM(COUNTIF(V64,{"*leaching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leached*"}))&gt;0,ISNUMBER(FIND("%",V64))),"Include","Exclude")</f>
        <v>Exclude</v>
      </c>
      <c r="X64" s="1" t="s">
        <v>1513</v>
      </c>
      <c r="Y64" s="1" t="str" cm="1">
        <f t="array" ref="Y64">IF(AND(SUM(COUNTIF(X64,{"*leaching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leached*"}))&gt;0,ISNUMBER(FIND("%",X64))),"Include","Exclude")</f>
        <v>Exclude</v>
      </c>
      <c r="Z64" s="1" t="s">
        <v>1514</v>
      </c>
      <c r="AA64" s="1" t="str" cm="1">
        <f t="array" ref="AA64">IF(AND(SUM(COUNTIF(Z64,{"*leaching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leached*"}))&gt;0,ISNUMBER(FIND("%",Z64))),"Include","Exclude")</f>
        <v>Exclude</v>
      </c>
      <c r="AB64" s="1" t="s">
        <v>1515</v>
      </c>
      <c r="AC64" s="1" t="str" cm="1">
        <f t="array" ref="AC64">IF(AND(SUM(COUNTIF(AB64,{"*leaching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leached*"}))&gt;0,ISNUMBER(FIND("%",AB64))),"Include","Exclude")</f>
        <v>Exclude</v>
      </c>
      <c r="AD64" s="1" t="s">
        <v>1516</v>
      </c>
      <c r="AE64" s="1" t="str" cm="1">
        <f t="array" ref="AE64">IF(AND(SUM(COUNTIF(AD64,{"*leaching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leached*"}))&gt;0,ISNUMBER(FIND("%",AD64))),"Include","Exclude")</f>
        <v>Exclude</v>
      </c>
      <c r="AF64" s="1" t="s">
        <v>1517</v>
      </c>
      <c r="AG64" s="1" t="str" cm="1">
        <f t="array" ref="AG64">IF(AND(SUM(COUNTIF(AF64,{"*leaching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leached*"}))&gt;0,ISNUMBER(FIND("%",AF64))),"Include","Exclude")</f>
        <v>Include</v>
      </c>
      <c r="AH64" s="1" t="s">
        <v>1518</v>
      </c>
      <c r="AI64" s="1" t="str" cm="1">
        <f t="array" ref="AI64">IF(AND(SUM(COUNTIF(AH64,{"*leaching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leached*"}))&gt;0,ISNUMBER(FIND("%",AH64))),"Include","Exclude")</f>
        <v>Exclude</v>
      </c>
      <c r="AJ64" s="1" t="s">
        <v>1519</v>
      </c>
      <c r="AK64" s="1" t="str" cm="1">
        <f t="array" ref="AK64">IF(AND(SUM(COUNTIF(AJ64,{"*leaching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leached*"}))&gt;0,ISNUMBER(FIND("%",AJ64))),"Include","Exclude")</f>
        <v>Exclude</v>
      </c>
      <c r="AL64" s="1" t="s">
        <v>1520</v>
      </c>
      <c r="AM64" s="1" t="str" cm="1">
        <f t="array" ref="AM64">IF(AND(SUM(COUNTIF(AL64,{"*leaching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leached*"}))&gt;0,ISNUMBER(FIND("%",AL64))),"Include","Exclude")</f>
        <v>Exclude</v>
      </c>
      <c r="AN64" s="1" t="s">
        <v>1521</v>
      </c>
      <c r="AO64" s="1" t="str" cm="1">
        <f t="array" ref="AO64">IF(AND(SUM(COUNTIF(AN64,{"*leaching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leached*"}))&gt;0,ISNUMBER(FIND("%",AN64))),"Include","Exclude")</f>
        <v>Exclude</v>
      </c>
      <c r="AP64" s="1"/>
      <c r="AQ64" s="1" t="str" cm="1">
        <f t="array" ref="AQ64">IF(AND(SUM(COUNTIF(AP64,{"*leaching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leached*"}))&gt;0,ISNUMBER(FIND("%",AP64))),"Include","Exclude")</f>
        <v>Exclude</v>
      </c>
      <c r="AR64" s="1"/>
      <c r="AS64" s="1" t="str" cm="1">
        <f t="array" ref="AS64">IF(AND(SUM(COUNTIF(AR64,{"*leaching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leached*"}))&gt;0,ISNUMBER(FIND("%",AR64))),"Include","Exclude")</f>
        <v>Exclude</v>
      </c>
      <c r="AT64" s="1"/>
      <c r="AU64" s="1" t="str" cm="1">
        <f t="array" ref="AU64">IF(AND(SUM(COUNTIF(AT64,{"*leaching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leached*"}))&gt;0,ISNUMBER(FIND("%",AT64))),"Include","Exclude")</f>
        <v>Exclude</v>
      </c>
      <c r="AV64" s="1"/>
      <c r="AW64" s="1" t="str" cm="1">
        <f t="array" ref="AW64">IF(AND(SUM(COUNTIF(AV64,{"*leaching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leached*"}))&gt;0,ISNUMBER(FIND("%",AV64))),"Include","Exclude")</f>
        <v>Exclude</v>
      </c>
      <c r="AX64" s="1"/>
      <c r="AY64" s="36" t="str" cm="1">
        <f t="array" ref="AY64">IF(AND(SUM(COUNTIF(AX64,{"*leaching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leached*"}))&gt;0,ISNUMBER(FIND("%",AX64))),"Include","Exclude")</f>
        <v>Exclude</v>
      </c>
      <c r="AZ64" s="21">
        <f t="shared" si="0"/>
        <v>1</v>
      </c>
      <c r="BA64" s="21" t="s">
        <v>1517</v>
      </c>
      <c r="BB64" s="21">
        <f>LEN(BA64) - LEN(SUBSTITUTE(BA64, "%", ""))</f>
        <v>3</v>
      </c>
      <c r="BC64" s="21" t="s">
        <v>3048</v>
      </c>
      <c r="BD64" s="21" t="s">
        <v>3011</v>
      </c>
      <c r="BE64" s="22">
        <v>0.999</v>
      </c>
      <c r="BF64" s="22">
        <v>0.2</v>
      </c>
      <c r="BG64" s="44">
        <f>VLOOKUP(BD64,'[1]To do list'!$A$2:$B$18,2,FALSE)</f>
        <v>13.9</v>
      </c>
      <c r="BH64" s="44">
        <v>0.45200000000000001</v>
      </c>
      <c r="BI64" s="44">
        <f t="shared" si="38"/>
        <v>3612.384</v>
      </c>
      <c r="BJ64" s="59">
        <f>BF64*(1-BE64)*BG64*100</f>
        <v>0.2780000000000003</v>
      </c>
      <c r="BK64" s="21" t="s">
        <v>3012</v>
      </c>
      <c r="BL64" s="22">
        <v>3.2899999999999999E-2</v>
      </c>
      <c r="BM64" s="22">
        <v>0.1</v>
      </c>
      <c r="BN64" s="44">
        <f>VLOOKUP(BK64,'[1]To do list'!$A$2:$B$18,2,FALSE)</f>
        <v>1.82</v>
      </c>
      <c r="BO64" s="44">
        <v>0.48</v>
      </c>
      <c r="BP64" s="44">
        <f t="shared" si="39"/>
        <v>63.167999999999999</v>
      </c>
      <c r="BQ64" s="59">
        <f>BM64*(1-BL64)*BN64*100</f>
        <v>17.601220000000001</v>
      </c>
      <c r="BR64" s="21" t="s">
        <v>709</v>
      </c>
      <c r="BS64" s="22">
        <v>0.4365</v>
      </c>
      <c r="BT64" s="22">
        <v>0.2</v>
      </c>
      <c r="BU64" s="44">
        <f>VLOOKUP(BR64,'[1]To do list'!$A$2:$B$18,2,FALSE)</f>
        <v>32.799999999999997</v>
      </c>
      <c r="BV64" s="44">
        <v>0.42</v>
      </c>
      <c r="BW64" s="44">
        <f t="shared" si="40"/>
        <v>1466.6399999999999</v>
      </c>
      <c r="BX64" s="59">
        <f>BT64*(1-BS64)*BU64*100</f>
        <v>369.65600000000001</v>
      </c>
      <c r="BY64" s="21"/>
      <c r="BZ64" s="21"/>
      <c r="CA64" s="22"/>
      <c r="CB64" s="21"/>
      <c r="CC64" s="21"/>
      <c r="CD64" s="21"/>
      <c r="CE64" s="51"/>
      <c r="CF64" s="21"/>
      <c r="CG64" s="21"/>
      <c r="CH64" s="21"/>
      <c r="CI64" s="21"/>
      <c r="CJ64" s="21"/>
      <c r="CK64" s="21"/>
      <c r="CL64" s="51"/>
      <c r="CM64" s="63">
        <f>SUM(BJ64,BQ64,BX64,CE64,CL64)/SUM(BF64,BM64,BT64,CA64,CH64)</f>
        <v>775.07043999999996</v>
      </c>
      <c r="CN64" s="70">
        <f t="shared" si="42"/>
        <v>10284.384</v>
      </c>
    </row>
    <row r="65" spans="1:92" hidden="1" x14ac:dyDescent="0.3">
      <c r="A65" s="40">
        <v>64</v>
      </c>
      <c r="B65" s="40" t="s">
        <v>806</v>
      </c>
      <c r="C65" s="61" t="s">
        <v>807</v>
      </c>
      <c r="D65" s="40" t="s">
        <v>189</v>
      </c>
      <c r="E65" s="40" t="b">
        <v>1</v>
      </c>
      <c r="F65" s="40"/>
      <c r="G65" s="40"/>
      <c r="H65" s="40" t="s">
        <v>611</v>
      </c>
      <c r="I65" s="40" t="s">
        <v>10</v>
      </c>
      <c r="J65" s="40" t="s">
        <v>612</v>
      </c>
      <c r="K65" s="40" t="s">
        <v>190</v>
      </c>
      <c r="L65" s="40" t="s">
        <v>613</v>
      </c>
      <c r="M65" s="40" t="s">
        <v>191</v>
      </c>
      <c r="N65" s="40" t="s">
        <v>614</v>
      </c>
      <c r="O65" s="40" t="s">
        <v>808</v>
      </c>
      <c r="P65" s="40" t="b">
        <v>1</v>
      </c>
      <c r="Q65" s="40">
        <v>250</v>
      </c>
      <c r="R65" s="1" t="b">
        <v>0</v>
      </c>
      <c r="S65" s="40">
        <v>64</v>
      </c>
      <c r="T65" s="1" t="s">
        <v>1787</v>
      </c>
      <c r="U65" s="1" t="str" cm="1">
        <f t="array" ref="U65">IF(AND(SUM(COUNTIF(T65,{"*leaching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leached*"}))&gt;0,ISNUMBER(FIND("%",T65))),"Include","Exclude")</f>
        <v>Exclude</v>
      </c>
      <c r="V65" s="1" t="s">
        <v>1788</v>
      </c>
      <c r="W65" s="1" t="str" cm="1">
        <f t="array" ref="W65">IF(AND(SUM(COUNTIF(V65,{"*leaching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leached*"}))&gt;0,ISNUMBER(FIND("%",V65))),"Include","Exclude")</f>
        <v>Exclude</v>
      </c>
      <c r="X65" s="1" t="s">
        <v>1789</v>
      </c>
      <c r="Y65" s="1" t="str" cm="1">
        <f t="array" ref="Y65">IF(AND(SUM(COUNTIF(X65,{"*leaching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leached*"}))&gt;0,ISNUMBER(FIND("%",X65))),"Include","Exclude")</f>
        <v>Exclude</v>
      </c>
      <c r="Z65" s="1" t="s">
        <v>1790</v>
      </c>
      <c r="AA65" s="1" t="str" cm="1">
        <f t="array" ref="AA65">IF(AND(SUM(COUNTIF(Z65,{"*leaching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leached*"}))&gt;0,ISNUMBER(FIND("%",Z65))),"Include","Exclude")</f>
        <v>Exclude</v>
      </c>
      <c r="AB65" s="1" t="s">
        <v>1791</v>
      </c>
      <c r="AC65" s="1" t="str" cm="1">
        <f t="array" ref="AC65">IF(AND(SUM(COUNTIF(AB65,{"*leaching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leached*"}))&gt;0,ISNUMBER(FIND("%",AB65))),"Include","Exclude")</f>
        <v>Exclude</v>
      </c>
      <c r="AD65" s="1" t="s">
        <v>1792</v>
      </c>
      <c r="AE65" s="1" t="str" cm="1">
        <f t="array" ref="AE65">IF(AND(SUM(COUNTIF(AD65,{"*leaching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leached*"}))&gt;0,ISNUMBER(FIND("%",AD65))),"Include","Exclude")</f>
        <v>Exclude</v>
      </c>
      <c r="AF65" s="1" t="s">
        <v>1793</v>
      </c>
      <c r="AG65" s="1" t="str" cm="1">
        <f t="array" ref="AG65">IF(AND(SUM(COUNTIF(AF65,{"*leaching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leached*"}))&gt;0,ISNUMBER(FIND("%",AF65))),"Include","Exclude")</f>
        <v>Exclude</v>
      </c>
      <c r="AH65" s="1"/>
      <c r="AI65" s="1" t="str" cm="1">
        <f t="array" ref="AI65">IF(AND(SUM(COUNTIF(AH65,{"*leaching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leached*"}))&gt;0,ISNUMBER(FIND("%",AH65))),"Include","Exclude")</f>
        <v>Exclude</v>
      </c>
      <c r="AJ65" s="1"/>
      <c r="AK65" s="1" t="str" cm="1">
        <f t="array" ref="AK65">IF(AND(SUM(COUNTIF(AJ65,{"*leaching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leached*"}))&gt;0,ISNUMBER(FIND("%",AJ65))),"Include","Exclude")</f>
        <v>Exclude</v>
      </c>
      <c r="AL65" s="1"/>
      <c r="AM65" s="1" t="str" cm="1">
        <f t="array" ref="AM65">IF(AND(SUM(COUNTIF(AL65,{"*leaching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leached*"}))&gt;0,ISNUMBER(FIND("%",AL65))),"Include","Exclude")</f>
        <v>Exclude</v>
      </c>
      <c r="AN65" s="1"/>
      <c r="AO65" s="1" t="str" cm="1">
        <f t="array" ref="AO65">IF(AND(SUM(COUNTIF(AN65,{"*leaching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leached*"}))&gt;0,ISNUMBER(FIND("%",AN65))),"Include","Exclude")</f>
        <v>Exclude</v>
      </c>
      <c r="AP65" s="1"/>
      <c r="AQ65" s="1" t="str" cm="1">
        <f t="array" ref="AQ65">IF(AND(SUM(COUNTIF(AP65,{"*leaching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leached*"}))&gt;0,ISNUMBER(FIND("%",AP65))),"Include","Exclude")</f>
        <v>Exclude</v>
      </c>
      <c r="AR65" s="1"/>
      <c r="AS65" s="1" t="str" cm="1">
        <f t="array" ref="AS65">IF(AND(SUM(COUNTIF(AR65,{"*leaching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leached*"}))&gt;0,ISNUMBER(FIND("%",AR65))),"Include","Exclude")</f>
        <v>Exclude</v>
      </c>
      <c r="AT65" s="1"/>
      <c r="AU65" s="1" t="str" cm="1">
        <f t="array" ref="AU65">IF(AND(SUM(COUNTIF(AT65,{"*leaching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leached*"}))&gt;0,ISNUMBER(FIND("%",AT65))),"Include","Exclude")</f>
        <v>Exclude</v>
      </c>
      <c r="AV65" s="1"/>
      <c r="AW65" s="1" t="str" cm="1">
        <f t="array" ref="AW65">IF(AND(SUM(COUNTIF(AV65,{"*leaching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leached*"}))&gt;0,ISNUMBER(FIND("%",AV65))),"Include","Exclude")</f>
        <v>Exclude</v>
      </c>
      <c r="AX65" s="1"/>
      <c r="AY65" s="1" t="str" cm="1">
        <f t="array" ref="AY65">IF(AND(SUM(COUNTIF(AX65,{"*leaching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leached*"}))&gt;0,ISNUMBER(FIND("%",AX65))),"Include","Exclude")</f>
        <v>Exclude</v>
      </c>
      <c r="AZ65" s="40">
        <f t="shared" si="0"/>
        <v>0</v>
      </c>
      <c r="BA65" s="40" t="s">
        <v>677</v>
      </c>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c r="CH65"/>
      <c r="CI65"/>
      <c r="CL65"/>
      <c r="CM65"/>
      <c r="CN65"/>
    </row>
    <row r="66" spans="1:92" hidden="1" x14ac:dyDescent="0.3">
      <c r="A66" s="1">
        <v>65</v>
      </c>
      <c r="B66" s="1" t="s">
        <v>809</v>
      </c>
      <c r="C66" s="2" t="s">
        <v>810</v>
      </c>
      <c r="D66" s="1" t="s">
        <v>192</v>
      </c>
      <c r="E66" s="1" t="b">
        <v>1</v>
      </c>
      <c r="H66" s="1" t="s">
        <v>611</v>
      </c>
      <c r="I66" s="1" t="s">
        <v>10</v>
      </c>
      <c r="J66" s="1" t="s">
        <v>612</v>
      </c>
      <c r="K66" s="1" t="s">
        <v>193</v>
      </c>
      <c r="L66" s="1" t="s">
        <v>613</v>
      </c>
      <c r="M66" s="1" t="s">
        <v>194</v>
      </c>
      <c r="N66" s="1" t="s">
        <v>614</v>
      </c>
      <c r="O66" s="1" t="s">
        <v>811</v>
      </c>
      <c r="P66" s="1" t="b">
        <v>1</v>
      </c>
      <c r="Q66" s="1">
        <v>100</v>
      </c>
      <c r="R66" s="1" t="b">
        <v>1</v>
      </c>
      <c r="S66" s="1">
        <v>65</v>
      </c>
      <c r="T66" s="1" t="s">
        <v>1794</v>
      </c>
      <c r="U66" s="1" t="str" cm="1">
        <f t="array" ref="U66">IF(AND(SUM(COUNTIF(T66,{"*leaching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leached*"}))&gt;0,ISNUMBER(FIND("%",T66))),"Include","Exclude")</f>
        <v>Exclude</v>
      </c>
      <c r="V66" s="1" t="s">
        <v>1795</v>
      </c>
      <c r="W66" s="1" t="str" cm="1">
        <f t="array" ref="W66">IF(AND(SUM(COUNTIF(V66,{"*leaching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leached*"}))&gt;0,ISNUMBER(FIND("%",V66))),"Include","Exclude")</f>
        <v>Exclude</v>
      </c>
      <c r="X66" s="1" t="s">
        <v>1796</v>
      </c>
      <c r="Y66" s="1" t="str" cm="1">
        <f t="array" ref="Y66">IF(AND(SUM(COUNTIF(X66,{"*leaching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leached*"}))&gt;0,ISNUMBER(FIND("%",X66))),"Include","Exclude")</f>
        <v>Exclude</v>
      </c>
      <c r="Z66" s="1" t="s">
        <v>1797</v>
      </c>
      <c r="AA66" s="1" t="str" cm="1">
        <f t="array" ref="AA66">IF(AND(SUM(COUNTIF(Z66,{"*leaching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leached*"}))&gt;0,ISNUMBER(FIND("%",Z66))),"Include","Exclude")</f>
        <v>Exclude</v>
      </c>
      <c r="AB66" s="1" t="s">
        <v>1798</v>
      </c>
      <c r="AC66" s="1" t="str" cm="1">
        <f t="array" ref="AC66">IF(AND(SUM(COUNTIF(AB66,{"*leaching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leached*"}))&gt;0,ISNUMBER(FIND("%",AB66))),"Include","Exclude")</f>
        <v>Exclude</v>
      </c>
      <c r="AD66" s="1" t="s">
        <v>1799</v>
      </c>
      <c r="AE66" s="1" t="str" cm="1">
        <f t="array" ref="AE66">IF(AND(SUM(COUNTIF(AD66,{"*leaching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leached*"}))&gt;0,ISNUMBER(FIND("%",AD66))),"Include","Exclude")</f>
        <v>Exclude</v>
      </c>
      <c r="AF66" s="1"/>
      <c r="AG66" s="1" t="str" cm="1">
        <f t="array" ref="AG66">IF(AND(SUM(COUNTIF(AF66,{"*leaching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leached*"}))&gt;0,ISNUMBER(FIND("%",AF66))),"Include","Exclude")</f>
        <v>Exclude</v>
      </c>
      <c r="AH66" s="1"/>
      <c r="AI66" s="1" t="str" cm="1">
        <f t="array" ref="AI66">IF(AND(SUM(COUNTIF(AH66,{"*leaching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leached*"}))&gt;0,ISNUMBER(FIND("%",AH66))),"Include","Exclude")</f>
        <v>Exclude</v>
      </c>
      <c r="AJ66" s="1"/>
      <c r="AK66" s="1" t="str" cm="1">
        <f t="array" ref="AK66">IF(AND(SUM(COUNTIF(AJ66,{"*leaching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leached*"}))&gt;0,ISNUMBER(FIND("%",AJ66))),"Include","Exclude")</f>
        <v>Exclude</v>
      </c>
      <c r="AL66" s="1"/>
      <c r="AM66" s="1" t="str" cm="1">
        <f t="array" ref="AM66">IF(AND(SUM(COUNTIF(AL66,{"*leaching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leached*"}))&gt;0,ISNUMBER(FIND("%",AL66))),"Include","Exclude")</f>
        <v>Exclude</v>
      </c>
      <c r="AN66" s="1"/>
      <c r="AO66" s="1" t="str" cm="1">
        <f t="array" ref="AO66">IF(AND(SUM(COUNTIF(AN66,{"*leaching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leached*"}))&gt;0,ISNUMBER(FIND("%",AN66))),"Include","Exclude")</f>
        <v>Exclude</v>
      </c>
      <c r="AP66" s="1"/>
      <c r="AQ66" s="1" t="str" cm="1">
        <f t="array" ref="AQ66">IF(AND(SUM(COUNTIF(AP66,{"*leaching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leached*"}))&gt;0,ISNUMBER(FIND("%",AP66))),"Include","Exclude")</f>
        <v>Exclude</v>
      </c>
      <c r="AR66" s="1"/>
      <c r="AS66" s="1" t="str" cm="1">
        <f t="array" ref="AS66">IF(AND(SUM(COUNTIF(AR66,{"*leaching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leached*"}))&gt;0,ISNUMBER(FIND("%",AR66))),"Include","Exclude")</f>
        <v>Exclude</v>
      </c>
      <c r="AT66" s="1"/>
      <c r="AU66" s="1" t="str" cm="1">
        <f t="array" ref="AU66">IF(AND(SUM(COUNTIF(AT66,{"*leaching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leached*"}))&gt;0,ISNUMBER(FIND("%",AT66))),"Include","Exclude")</f>
        <v>Exclude</v>
      </c>
      <c r="AV66" s="1"/>
      <c r="AW66" s="1" t="str" cm="1">
        <f t="array" ref="AW66">IF(AND(SUM(COUNTIF(AV66,{"*leaching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leached*"}))&gt;0,ISNUMBER(FIND("%",AV66))),"Include","Exclude")</f>
        <v>Exclude</v>
      </c>
      <c r="AX66" s="1"/>
      <c r="AY66" s="1" t="str" cm="1">
        <f t="array" ref="AY66">IF(AND(SUM(COUNTIF(AX66,{"*leaching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leached*"}))&gt;0,ISNUMBER(FIND("%",AX66))),"Include","Exclude")</f>
        <v>Exclude</v>
      </c>
      <c r="AZ66" s="1">
        <f t="shared" ref="AZ66:AZ129" si="43">COUNTIF(T66:AY66,"Include")</f>
        <v>0</v>
      </c>
      <c r="BA66" s="1" t="s">
        <v>677</v>
      </c>
      <c r="BG66" s="1"/>
      <c r="BH66" s="1"/>
      <c r="BI66" s="1"/>
      <c r="BJ66" s="1"/>
      <c r="BN66" s="1"/>
      <c r="BO66" s="1"/>
      <c r="BP66" s="1"/>
      <c r="BQ66" s="1"/>
      <c r="BX66" s="1"/>
      <c r="CE66" s="1"/>
      <c r="CG66"/>
      <c r="CH66"/>
      <c r="CI66"/>
      <c r="CL66"/>
      <c r="CM66"/>
      <c r="CN66"/>
    </row>
    <row r="67" spans="1:92" hidden="1" x14ac:dyDescent="0.3">
      <c r="A67" s="1">
        <v>66</v>
      </c>
      <c r="B67" s="1" t="s">
        <v>812</v>
      </c>
      <c r="C67" s="2" t="s">
        <v>813</v>
      </c>
      <c r="D67" s="1" t="s">
        <v>195</v>
      </c>
      <c r="E67" s="1" t="b">
        <v>1</v>
      </c>
      <c r="H67" s="1" t="s">
        <v>611</v>
      </c>
      <c r="I67" s="1" t="s">
        <v>10</v>
      </c>
      <c r="J67" s="1" t="s">
        <v>612</v>
      </c>
      <c r="K67" s="1" t="s">
        <v>31</v>
      </c>
      <c r="L67" s="1" t="s">
        <v>613</v>
      </c>
      <c r="M67" s="1" t="s">
        <v>196</v>
      </c>
      <c r="N67" s="1" t="s">
        <v>614</v>
      </c>
      <c r="O67" s="1" t="s">
        <v>814</v>
      </c>
      <c r="P67" s="1" t="b">
        <v>1</v>
      </c>
      <c r="Q67" s="1">
        <v>80</v>
      </c>
      <c r="R67" s="1" t="b">
        <v>1</v>
      </c>
      <c r="S67" s="1">
        <v>66</v>
      </c>
      <c r="T67" s="1" t="s">
        <v>1800</v>
      </c>
      <c r="U67" s="1" t="str" cm="1">
        <f t="array" ref="U67">IF(AND(SUM(COUNTIF(T67,{"*leaching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leached*"}))&gt;0,ISNUMBER(FIND("%",T67))),"Include","Exclude")</f>
        <v>Exclude</v>
      </c>
      <c r="V67" s="1" t="s">
        <v>1801</v>
      </c>
      <c r="W67" s="1" t="str" cm="1">
        <f t="array" ref="W67">IF(AND(SUM(COUNTIF(V67,{"*leaching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leached*"}))&gt;0,ISNUMBER(FIND("%",V67))),"Include","Exclude")</f>
        <v>Exclude</v>
      </c>
      <c r="X67" s="1" t="s">
        <v>1802</v>
      </c>
      <c r="Y67" s="1" t="str" cm="1">
        <f t="array" ref="Y67">IF(AND(SUM(COUNTIF(X67,{"*leaching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leached*"}))&gt;0,ISNUMBER(FIND("%",X67))),"Include","Exclude")</f>
        <v>Exclude</v>
      </c>
      <c r="Z67" s="1" t="s">
        <v>1803</v>
      </c>
      <c r="AA67" s="1" t="str" cm="1">
        <f t="array" ref="AA67">IF(AND(SUM(COUNTIF(Z67,{"*leaching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leached*"}))&gt;0,ISNUMBER(FIND("%",Z67))),"Include","Exclude")</f>
        <v>Exclude</v>
      </c>
      <c r="AB67" s="1" t="s">
        <v>1804</v>
      </c>
      <c r="AC67" s="1" t="str" cm="1">
        <f t="array" ref="AC67">IF(AND(SUM(COUNTIF(AB67,{"*leaching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leached*"}))&gt;0,ISNUMBER(FIND("%",AB67))),"Include","Exclude")</f>
        <v>Exclude</v>
      </c>
      <c r="AD67" s="1" t="s">
        <v>1805</v>
      </c>
      <c r="AE67" s="1" t="str" cm="1">
        <f t="array" ref="AE67">IF(AND(SUM(COUNTIF(AD67,{"*leaching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leached*"}))&gt;0,ISNUMBER(FIND("%",AD67))),"Include","Exclude")</f>
        <v>Exclude</v>
      </c>
      <c r="AF67" s="1" t="s">
        <v>1806</v>
      </c>
      <c r="AG67" s="1" t="str" cm="1">
        <f t="array" ref="AG67">IF(AND(SUM(COUNTIF(AF67,{"*leaching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leached*"}))&gt;0,ISNUMBER(FIND("%",AF67))),"Include","Exclude")</f>
        <v>Exclude</v>
      </c>
      <c r="AH67" s="1" t="s">
        <v>1807</v>
      </c>
      <c r="AI67" s="1" t="str" cm="1">
        <f t="array" ref="AI67">IF(AND(SUM(COUNTIF(AH67,{"*leaching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leached*"}))&gt;0,ISNUMBER(FIND("%",AH67))),"Include","Exclude")</f>
        <v>Exclude</v>
      </c>
      <c r="AJ67" s="1" t="s">
        <v>1808</v>
      </c>
      <c r="AK67" s="1" t="str" cm="1">
        <f t="array" ref="AK67">IF(AND(SUM(COUNTIF(AJ67,{"*leaching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leached*"}))&gt;0,ISNUMBER(FIND("%",AJ67))),"Include","Exclude")</f>
        <v>Exclude</v>
      </c>
      <c r="AL67" s="1" t="s">
        <v>1809</v>
      </c>
      <c r="AM67" s="1" t="str" cm="1">
        <f t="array" ref="AM67">IF(AND(SUM(COUNTIF(AL67,{"*leaching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leached*"}))&gt;0,ISNUMBER(FIND("%",AL67))),"Include","Exclude")</f>
        <v>Exclude</v>
      </c>
      <c r="AN67" s="1"/>
      <c r="AO67" s="1" t="str" cm="1">
        <f t="array" ref="AO67">IF(AND(SUM(COUNTIF(AN67,{"*leaching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leached*"}))&gt;0,ISNUMBER(FIND("%",AN67))),"Include","Exclude")</f>
        <v>Exclude</v>
      </c>
      <c r="AP67" s="1"/>
      <c r="AQ67" s="1" t="str" cm="1">
        <f t="array" ref="AQ67">IF(AND(SUM(COUNTIF(AP67,{"*leaching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leached*"}))&gt;0,ISNUMBER(FIND("%",AP67))),"Include","Exclude")</f>
        <v>Exclude</v>
      </c>
      <c r="AR67" s="1"/>
      <c r="AS67" s="1" t="str" cm="1">
        <f t="array" ref="AS67">IF(AND(SUM(COUNTIF(AR67,{"*leaching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leached*"}))&gt;0,ISNUMBER(FIND("%",AR67))),"Include","Exclude")</f>
        <v>Exclude</v>
      </c>
      <c r="AT67" s="1"/>
      <c r="AU67" s="1" t="str" cm="1">
        <f t="array" ref="AU67">IF(AND(SUM(COUNTIF(AT67,{"*leaching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leached*"}))&gt;0,ISNUMBER(FIND("%",AT67))),"Include","Exclude")</f>
        <v>Exclude</v>
      </c>
      <c r="AV67" s="1"/>
      <c r="AW67" s="1" t="str" cm="1">
        <f t="array" ref="AW67">IF(AND(SUM(COUNTIF(AV67,{"*leaching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leached*"}))&gt;0,ISNUMBER(FIND("%",AV67))),"Include","Exclude")</f>
        <v>Exclude</v>
      </c>
      <c r="AX67" s="1"/>
      <c r="AY67" s="1" t="str" cm="1">
        <f t="array" ref="AY67">IF(AND(SUM(COUNTIF(AX67,{"*leaching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leached*"}))&gt;0,ISNUMBER(FIND("%",AX67))),"Include","Exclude")</f>
        <v>Exclude</v>
      </c>
      <c r="AZ67" s="1">
        <f t="shared" si="43"/>
        <v>0</v>
      </c>
      <c r="BA67" s="1" t="s">
        <v>677</v>
      </c>
      <c r="BG67" s="1"/>
      <c r="BH67" s="1"/>
      <c r="BI67" s="1"/>
      <c r="BJ67" s="1"/>
      <c r="BN67" s="1"/>
      <c r="BO67" s="1"/>
      <c r="BP67" s="1"/>
      <c r="BQ67" s="1"/>
      <c r="BX67" s="1"/>
      <c r="CE67" s="1"/>
      <c r="CG67"/>
      <c r="CH67"/>
      <c r="CI67"/>
      <c r="CL67"/>
      <c r="CM67"/>
      <c r="CN67"/>
    </row>
    <row r="68" spans="1:92" hidden="1" x14ac:dyDescent="0.3">
      <c r="A68" s="1">
        <v>67</v>
      </c>
      <c r="B68" s="1" t="s">
        <v>815</v>
      </c>
      <c r="C68" s="2" t="s">
        <v>816</v>
      </c>
      <c r="D68" s="1" t="s">
        <v>197</v>
      </c>
      <c r="E68" s="1" t="b">
        <v>1</v>
      </c>
      <c r="H68" s="1" t="s">
        <v>611</v>
      </c>
      <c r="I68" s="1" t="s">
        <v>10</v>
      </c>
      <c r="J68" s="1" t="s">
        <v>612</v>
      </c>
      <c r="K68" s="1" t="s">
        <v>198</v>
      </c>
      <c r="L68" s="1" t="s">
        <v>613</v>
      </c>
      <c r="M68" s="1" t="s">
        <v>199</v>
      </c>
      <c r="N68" s="1" t="s">
        <v>614</v>
      </c>
      <c r="O68" s="1" t="s">
        <v>817</v>
      </c>
      <c r="P68" s="1" t="b">
        <v>1</v>
      </c>
      <c r="Q68" s="1">
        <v>70</v>
      </c>
      <c r="R68" s="1" t="b">
        <v>0</v>
      </c>
      <c r="S68" s="1">
        <v>67</v>
      </c>
      <c r="T68" s="1" t="s">
        <v>1810</v>
      </c>
      <c r="U68" s="1" t="str" cm="1">
        <f t="array" ref="U68">IF(AND(SUM(COUNTIF(T68,{"*leaching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leached*"}))&gt;0,ISNUMBER(FIND("%",T68))),"Include","Exclude")</f>
        <v>Exclude</v>
      </c>
      <c r="V68" s="1" t="s">
        <v>1811</v>
      </c>
      <c r="W68" s="1" t="str" cm="1">
        <f t="array" ref="W68">IF(AND(SUM(COUNTIF(V68,{"*leaching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leached*"}))&gt;0,ISNUMBER(FIND("%",V68))),"Include","Exclude")</f>
        <v>Exclude</v>
      </c>
      <c r="X68" s="1" t="s">
        <v>1812</v>
      </c>
      <c r="Y68" s="1" t="str" cm="1">
        <f t="array" ref="Y68">IF(AND(SUM(COUNTIF(X68,{"*leaching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leached*"}))&gt;0,ISNUMBER(FIND("%",X68))),"Include","Exclude")</f>
        <v>Exclude</v>
      </c>
      <c r="Z68" s="1" t="s">
        <v>1813</v>
      </c>
      <c r="AA68" s="1" t="str" cm="1">
        <f t="array" ref="AA68">IF(AND(SUM(COUNTIF(Z68,{"*leaching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leached*"}))&gt;0,ISNUMBER(FIND("%",Z68))),"Include","Exclude")</f>
        <v>Exclude</v>
      </c>
      <c r="AB68" s="1" t="s">
        <v>1814</v>
      </c>
      <c r="AC68" s="1" t="str" cm="1">
        <f t="array" ref="AC68">IF(AND(SUM(COUNTIF(AB68,{"*leaching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leached*"}))&gt;0,ISNUMBER(FIND("%",AB68))),"Include","Exclude")</f>
        <v>Exclude</v>
      </c>
      <c r="AD68" s="1" t="s">
        <v>1815</v>
      </c>
      <c r="AE68" s="1" t="str" cm="1">
        <f t="array" ref="AE68">IF(AND(SUM(COUNTIF(AD68,{"*leaching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leached*"}))&gt;0,ISNUMBER(FIND("%",AD68))),"Include","Exclude")</f>
        <v>Exclude</v>
      </c>
      <c r="AF68" s="1" t="s">
        <v>1816</v>
      </c>
      <c r="AG68" s="1" t="str" cm="1">
        <f t="array" ref="AG68">IF(AND(SUM(COUNTIF(AF68,{"*leaching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leached*"}))&gt;0,ISNUMBER(FIND("%",AF68))),"Include","Exclude")</f>
        <v>Exclude</v>
      </c>
      <c r="AH68" s="1" t="s">
        <v>1817</v>
      </c>
      <c r="AI68" s="1" t="str" cm="1">
        <f t="array" ref="AI68">IF(AND(SUM(COUNTIF(AH68,{"*leaching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leached*"}))&gt;0,ISNUMBER(FIND("%",AH68))),"Include","Exclude")</f>
        <v>Exclude</v>
      </c>
      <c r="AJ68" s="1"/>
      <c r="AK68" s="1" t="str" cm="1">
        <f t="array" ref="AK68">IF(AND(SUM(COUNTIF(AJ68,{"*leaching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leached*"}))&gt;0,ISNUMBER(FIND("%",AJ68))),"Include","Exclude")</f>
        <v>Exclude</v>
      </c>
      <c r="AL68" s="1"/>
      <c r="AM68" s="1" t="str" cm="1">
        <f t="array" ref="AM68">IF(AND(SUM(COUNTIF(AL68,{"*leaching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leached*"}))&gt;0,ISNUMBER(FIND("%",AL68))),"Include","Exclude")</f>
        <v>Exclude</v>
      </c>
      <c r="AN68" s="1"/>
      <c r="AO68" s="1" t="str" cm="1">
        <f t="array" ref="AO68">IF(AND(SUM(COUNTIF(AN68,{"*leaching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leached*"}))&gt;0,ISNUMBER(FIND("%",AN68))),"Include","Exclude")</f>
        <v>Exclude</v>
      </c>
      <c r="AP68" s="1"/>
      <c r="AQ68" s="1" t="str" cm="1">
        <f t="array" ref="AQ68">IF(AND(SUM(COUNTIF(AP68,{"*leaching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leached*"}))&gt;0,ISNUMBER(FIND("%",AP68))),"Include","Exclude")</f>
        <v>Exclude</v>
      </c>
      <c r="AR68" s="1"/>
      <c r="AS68" s="1" t="str" cm="1">
        <f t="array" ref="AS68">IF(AND(SUM(COUNTIF(AR68,{"*leaching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leached*"}))&gt;0,ISNUMBER(FIND("%",AR68))),"Include","Exclude")</f>
        <v>Exclude</v>
      </c>
      <c r="AT68" s="1"/>
      <c r="AU68" s="1" t="str" cm="1">
        <f t="array" ref="AU68">IF(AND(SUM(COUNTIF(AT68,{"*leaching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leached*"}))&gt;0,ISNUMBER(FIND("%",AT68))),"Include","Exclude")</f>
        <v>Exclude</v>
      </c>
      <c r="AV68" s="1"/>
      <c r="AW68" s="1" t="str" cm="1">
        <f t="array" ref="AW68">IF(AND(SUM(COUNTIF(AV68,{"*leaching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leached*"}))&gt;0,ISNUMBER(FIND("%",AV68))),"Include","Exclude")</f>
        <v>Exclude</v>
      </c>
      <c r="AX68" s="1"/>
      <c r="AY68" s="1" t="str" cm="1">
        <f t="array" ref="AY68">IF(AND(SUM(COUNTIF(AX68,{"*leaching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leached*"}))&gt;0,ISNUMBER(FIND("%",AX68))),"Include","Exclude")</f>
        <v>Exclude</v>
      </c>
      <c r="AZ68" s="1">
        <f t="shared" si="43"/>
        <v>0</v>
      </c>
      <c r="BA68" s="1" t="s">
        <v>677</v>
      </c>
      <c r="BG68" s="1"/>
      <c r="BH68" s="1"/>
      <c r="BI68" s="1"/>
      <c r="BJ68" s="1"/>
      <c r="BN68" s="1"/>
      <c r="BO68" s="1"/>
      <c r="BP68" s="1"/>
      <c r="BQ68" s="1"/>
      <c r="BX68" s="1"/>
      <c r="CE68" s="1"/>
      <c r="CG68"/>
      <c r="CH68"/>
      <c r="CI68"/>
      <c r="CL68"/>
      <c r="CM68"/>
      <c r="CN68"/>
    </row>
    <row r="69" spans="1:92" s="23" customFormat="1" x14ac:dyDescent="0.3">
      <c r="A69" s="21">
        <v>15</v>
      </c>
      <c r="B69" s="21" t="s">
        <v>661</v>
      </c>
      <c r="C69" s="21" t="s">
        <v>662</v>
      </c>
      <c r="D69" s="21" t="s">
        <v>51</v>
      </c>
      <c r="E69" s="21" t="b">
        <v>1</v>
      </c>
      <c r="F69" s="21"/>
      <c r="G69" s="21"/>
      <c r="H69" s="21" t="s">
        <v>611</v>
      </c>
      <c r="I69" s="21" t="s">
        <v>10</v>
      </c>
      <c r="J69" s="21" t="s">
        <v>612</v>
      </c>
      <c r="K69" s="21" t="s">
        <v>52</v>
      </c>
      <c r="L69" s="21" t="s">
        <v>613</v>
      </c>
      <c r="M69" s="21" t="s">
        <v>53</v>
      </c>
      <c r="N69" s="21" t="s">
        <v>614</v>
      </c>
      <c r="O69" s="21" t="s">
        <v>663</v>
      </c>
      <c r="P69" s="21" t="b">
        <v>1</v>
      </c>
      <c r="Q69" s="21">
        <v>25</v>
      </c>
      <c r="R69" s="39" t="b">
        <v>1</v>
      </c>
      <c r="S69" s="21">
        <v>15</v>
      </c>
      <c r="T69" s="6" t="s">
        <v>1335</v>
      </c>
      <c r="U69" s="1" t="str" cm="1">
        <f t="array" ref="U69">IF(AND(SUM(COUNTIF(T69,{"*leaching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leached*"}))&gt;0,ISNUMBER(FIND("%",T69))),"Include","Exclude")</f>
        <v>Exclude</v>
      </c>
      <c r="V69" s="1" t="s">
        <v>1336</v>
      </c>
      <c r="W69" s="1" t="str" cm="1">
        <f t="array" ref="W69">IF(AND(SUM(COUNTIF(V69,{"*leaching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leached*"}))&gt;0,ISNUMBER(FIND("%",V69))),"Include","Exclude")</f>
        <v>Exclude</v>
      </c>
      <c r="X69" s="1" t="s">
        <v>1337</v>
      </c>
      <c r="Y69" s="1" t="str" cm="1">
        <f t="array" ref="Y69">IF(AND(SUM(COUNTIF(X69,{"*leaching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leached*"}))&gt;0,ISNUMBER(FIND("%",X69))),"Include","Exclude")</f>
        <v>Include</v>
      </c>
      <c r="Z69" s="1" t="s">
        <v>1338</v>
      </c>
      <c r="AA69" s="1" t="str" cm="1">
        <f t="array" ref="AA69">IF(AND(SUM(COUNTIF(Z69,{"*leaching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leached*"}))&gt;0,ISNUMBER(FIND("%",Z69))),"Include","Exclude")</f>
        <v>Exclude</v>
      </c>
      <c r="AB69" s="1" t="s">
        <v>1339</v>
      </c>
      <c r="AC69" s="1" t="str" cm="1">
        <f t="array" ref="AC69">IF(AND(SUM(COUNTIF(AB69,{"*leaching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leached*"}))&gt;0,ISNUMBER(FIND("%",AB69))),"Include","Exclude")</f>
        <v>Exclude</v>
      </c>
      <c r="AD69" s="1"/>
      <c r="AE69" s="1" t="str" cm="1">
        <f t="array" ref="AE69">IF(AND(SUM(COUNTIF(AD69,{"*leaching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leached*"}))&gt;0,ISNUMBER(FIND("%",AD69))),"Include","Exclude")</f>
        <v>Exclude</v>
      </c>
      <c r="AF69" s="1"/>
      <c r="AG69" s="1" t="str" cm="1">
        <f t="array" ref="AG69">IF(AND(SUM(COUNTIF(AF69,{"*leaching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leached*"}))&gt;0,ISNUMBER(FIND("%",AF69))),"Include","Exclude")</f>
        <v>Exclude</v>
      </c>
      <c r="AH69" s="1"/>
      <c r="AI69" s="1" t="str" cm="1">
        <f t="array" ref="AI69">IF(AND(SUM(COUNTIF(AH69,{"*leaching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leached*"}))&gt;0,ISNUMBER(FIND("%",AH69))),"Include","Exclude")</f>
        <v>Exclude</v>
      </c>
      <c r="AJ69" s="1"/>
      <c r="AK69" s="1" t="str" cm="1">
        <f t="array" ref="AK69">IF(AND(SUM(COUNTIF(AJ69,{"*leaching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leached*"}))&gt;0,ISNUMBER(FIND("%",AJ69))),"Include","Exclude")</f>
        <v>Exclude</v>
      </c>
      <c r="AL69" s="1"/>
      <c r="AM69" s="1" t="str" cm="1">
        <f t="array" ref="AM69">IF(AND(SUM(COUNTIF(AL69,{"*leaching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leached*"}))&gt;0,ISNUMBER(FIND("%",AL69))),"Include","Exclude")</f>
        <v>Exclude</v>
      </c>
      <c r="AN69" s="1"/>
      <c r="AO69" s="1" t="str" cm="1">
        <f t="array" ref="AO69">IF(AND(SUM(COUNTIF(AN69,{"*leaching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leached*"}))&gt;0,ISNUMBER(FIND("%",AN69))),"Include","Exclude")</f>
        <v>Exclude</v>
      </c>
      <c r="AP69" s="1"/>
      <c r="AQ69" s="1" t="str" cm="1">
        <f t="array" ref="AQ69">IF(AND(SUM(COUNTIF(AP69,{"*leaching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leached*"}))&gt;0,ISNUMBER(FIND("%",AP69))),"Include","Exclude")</f>
        <v>Exclude</v>
      </c>
      <c r="AR69" s="1"/>
      <c r="AS69" s="1" t="str" cm="1">
        <f t="array" ref="AS69">IF(AND(SUM(COUNTIF(AR69,{"*leaching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leached*"}))&gt;0,ISNUMBER(FIND("%",AR69))),"Include","Exclude")</f>
        <v>Exclude</v>
      </c>
      <c r="AT69" s="1"/>
      <c r="AU69" s="1" t="str" cm="1">
        <f t="array" ref="AU69">IF(AND(SUM(COUNTIF(AT69,{"*leaching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leached*"}))&gt;0,ISNUMBER(FIND("%",AT69))),"Include","Exclude")</f>
        <v>Exclude</v>
      </c>
      <c r="AV69" s="1"/>
      <c r="AW69" s="1" t="str" cm="1">
        <f t="array" ref="AW69">IF(AND(SUM(COUNTIF(AV69,{"*leaching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leached*"}))&gt;0,ISNUMBER(FIND("%",AV69))),"Include","Exclude")</f>
        <v>Exclude</v>
      </c>
      <c r="AX69" s="1"/>
      <c r="AY69" s="36" t="str" cm="1">
        <f t="array" ref="AY69">IF(AND(SUM(COUNTIF(AX69,{"*leaching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leached*"}))&gt;0,ISNUMBER(FIND("%",AX69))),"Include","Exclude")</f>
        <v>Exclude</v>
      </c>
      <c r="AZ69" s="21">
        <f t="shared" si="43"/>
        <v>1</v>
      </c>
      <c r="BA69" s="21" t="s">
        <v>1337</v>
      </c>
      <c r="BB69" s="21">
        <f t="shared" ref="BB69:BB74" si="44">LEN(BA69) - LEN(SUBSTITUTE(BA69, "%", ""))</f>
        <v>3</v>
      </c>
      <c r="BC69" s="21" t="s">
        <v>3048</v>
      </c>
      <c r="BD69" s="21" t="s">
        <v>3011</v>
      </c>
      <c r="BE69" s="22">
        <v>0.98070000000000002</v>
      </c>
      <c r="BF69" s="22">
        <v>0.2</v>
      </c>
      <c r="BG69" s="44">
        <f>VLOOKUP(BD69,'[1]To do list'!$A$2:$B$18,2,FALSE)</f>
        <v>13.9</v>
      </c>
      <c r="BH69" s="44">
        <v>0.45200000000000001</v>
      </c>
      <c r="BI69" s="44">
        <f t="shared" ref="BI69:BI74" si="45">BE69*BF69*BH69*(Q69-20)*1000</f>
        <v>443.27640000000002</v>
      </c>
      <c r="BJ69" s="59">
        <f t="shared" ref="BJ69:BJ74" si="46">BF69*(1-BE69)*BG69*100</f>
        <v>5.3653999999999957</v>
      </c>
      <c r="BK69" s="21" t="s">
        <v>709</v>
      </c>
      <c r="BL69" s="22">
        <v>0.96519999999999995</v>
      </c>
      <c r="BM69" s="22">
        <v>0.2</v>
      </c>
      <c r="BN69" s="44">
        <f>VLOOKUP(BK69,'[1]To do list'!$A$2:$B$18,2,FALSE)</f>
        <v>32.799999999999997</v>
      </c>
      <c r="BO69" s="44">
        <v>0.42</v>
      </c>
      <c r="BP69" s="44">
        <f t="shared" ref="BP69:BP74" si="47">BL69*BM69*BO69*(Q69-20)*1000</f>
        <v>405.38399999999996</v>
      </c>
      <c r="BQ69" s="59">
        <f t="shared" ref="BQ69:BQ74" si="48">BM69*(1-BL69)*BN69*100</f>
        <v>22.828800000000037</v>
      </c>
      <c r="BR69" s="21" t="s">
        <v>3012</v>
      </c>
      <c r="BS69" s="22">
        <v>0.98060000000000003</v>
      </c>
      <c r="BT69" s="22">
        <v>0.1</v>
      </c>
      <c r="BU69" s="44">
        <f>VLOOKUP(BR69,'[1]To do list'!$A$2:$B$18,2,FALSE)</f>
        <v>1.82</v>
      </c>
      <c r="BV69" s="44">
        <v>0.48</v>
      </c>
      <c r="BW69" s="44">
        <f t="shared" ref="BW69:BW74" si="49">BS69*BT69*BV69*(Q69-20)*1000</f>
        <v>235.34399999999999</v>
      </c>
      <c r="BX69" s="59">
        <f t="shared" ref="BX69:BX74" si="50">BT69*(1-BS69)*BU69*100</f>
        <v>0.35307999999999951</v>
      </c>
      <c r="BY69" s="21"/>
      <c r="BZ69" s="21"/>
      <c r="CA69" s="22"/>
      <c r="CB69" s="21"/>
      <c r="CC69" s="21"/>
      <c r="CD69" s="21"/>
      <c r="CE69" s="51"/>
      <c r="CF69" s="21"/>
      <c r="CG69" s="21"/>
      <c r="CH69" s="21"/>
      <c r="CI69" s="21"/>
      <c r="CJ69" s="21"/>
      <c r="CK69" s="21"/>
      <c r="CL69" s="51"/>
      <c r="CM69" s="63">
        <f t="shared" ref="CM69:CM74" si="51">SUM(BJ69,BQ69,BX69,CE69,CL69)/SUM(BF69,BM69,BT69,CA69,CH69)</f>
        <v>57.094560000000058</v>
      </c>
      <c r="CN69" s="70">
        <f t="shared" ref="CN69:CN74" si="52">(BI69+BP69+BW69+CD69+CK69)/(BF69+BM69+BT69+CA69+CH69)</f>
        <v>2168.0088000000001</v>
      </c>
    </row>
    <row r="70" spans="1:92" s="23" customFormat="1" x14ac:dyDescent="0.3">
      <c r="A70" s="21">
        <v>69</v>
      </c>
      <c r="B70" s="21" t="s">
        <v>820</v>
      </c>
      <c r="C70" s="21" t="s">
        <v>821</v>
      </c>
      <c r="D70" s="21" t="s">
        <v>203</v>
      </c>
      <c r="E70" s="21" t="b">
        <v>1</v>
      </c>
      <c r="F70" s="21"/>
      <c r="G70" s="21"/>
      <c r="H70" s="21" t="s">
        <v>611</v>
      </c>
      <c r="I70" s="21" t="s">
        <v>10</v>
      </c>
      <c r="J70" s="21" t="s">
        <v>612</v>
      </c>
      <c r="K70" s="21" t="s">
        <v>204</v>
      </c>
      <c r="L70" s="21" t="s">
        <v>613</v>
      </c>
      <c r="M70" s="21" t="s">
        <v>205</v>
      </c>
      <c r="N70" s="21" t="s">
        <v>614</v>
      </c>
      <c r="O70" s="21" t="s">
        <v>822</v>
      </c>
      <c r="P70" s="21" t="b">
        <v>1</v>
      </c>
      <c r="Q70" s="21">
        <v>110</v>
      </c>
      <c r="R70" s="39" t="b">
        <v>0</v>
      </c>
      <c r="S70" s="21">
        <v>69</v>
      </c>
      <c r="T70" s="6" t="s">
        <v>1829</v>
      </c>
      <c r="U70" s="1" t="str" cm="1">
        <f t="array" ref="U70">IF(AND(SUM(COUNTIF(T70,{"*leaching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leached*"}))&gt;0,ISNUMBER(FIND("%",T70))),"Include","Exclude")</f>
        <v>Exclude</v>
      </c>
      <c r="V70" s="1" t="s">
        <v>1830</v>
      </c>
      <c r="W70" s="1" t="str" cm="1">
        <f t="array" ref="W70">IF(AND(SUM(COUNTIF(V70,{"*leaching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leached*"}))&gt;0,ISNUMBER(FIND("%",V70))),"Include","Exclude")</f>
        <v>Exclude</v>
      </c>
      <c r="X70" s="1" t="s">
        <v>1831</v>
      </c>
      <c r="Y70" s="1" t="str" cm="1">
        <f t="array" ref="Y70">IF(AND(SUM(COUNTIF(X70,{"*leaching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leached*"}))&gt;0,ISNUMBER(FIND("%",X70))),"Include","Exclude")</f>
        <v>Exclude</v>
      </c>
      <c r="Z70" s="1" t="s">
        <v>1832</v>
      </c>
      <c r="AA70" s="1" t="str" cm="1">
        <f t="array" ref="AA70">IF(AND(SUM(COUNTIF(Z70,{"*leaching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leached*"}))&gt;0,ISNUMBER(FIND("%",Z70))),"Include","Exclude")</f>
        <v>Exclude</v>
      </c>
      <c r="AB70" s="1" t="s">
        <v>1833</v>
      </c>
      <c r="AC70" s="1" t="str" cm="1">
        <f t="array" ref="AC70">IF(AND(SUM(COUNTIF(AB70,{"*leaching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leached*"}))&gt;0,ISNUMBER(FIND("%",AB70))),"Include","Exclude")</f>
        <v>Include</v>
      </c>
      <c r="AD70" s="1" t="s">
        <v>1834</v>
      </c>
      <c r="AE70" s="1" t="str" cm="1">
        <f t="array" ref="AE70">IF(AND(SUM(COUNTIF(AD70,{"*leaching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leached*"}))&gt;0,ISNUMBER(FIND("%",AD70))),"Include","Exclude")</f>
        <v>Exclude</v>
      </c>
      <c r="AF70" s="1"/>
      <c r="AG70" s="1" t="str" cm="1">
        <f t="array" ref="AG70">IF(AND(SUM(COUNTIF(AF70,{"*leaching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leached*"}))&gt;0,ISNUMBER(FIND("%",AF70))),"Include","Exclude")</f>
        <v>Exclude</v>
      </c>
      <c r="AH70" s="1"/>
      <c r="AI70" s="1" t="str" cm="1">
        <f t="array" ref="AI70">IF(AND(SUM(COUNTIF(AH70,{"*leaching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leached*"}))&gt;0,ISNUMBER(FIND("%",AH70))),"Include","Exclude")</f>
        <v>Exclude</v>
      </c>
      <c r="AJ70" s="1"/>
      <c r="AK70" s="1" t="str" cm="1">
        <f t="array" ref="AK70">IF(AND(SUM(COUNTIF(AJ70,{"*leaching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leached*"}))&gt;0,ISNUMBER(FIND("%",AJ70))),"Include","Exclude")</f>
        <v>Exclude</v>
      </c>
      <c r="AL70" s="1"/>
      <c r="AM70" s="1" t="str" cm="1">
        <f t="array" ref="AM70">IF(AND(SUM(COUNTIF(AL70,{"*leaching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leached*"}))&gt;0,ISNUMBER(FIND("%",AL70))),"Include","Exclude")</f>
        <v>Exclude</v>
      </c>
      <c r="AN70" s="1"/>
      <c r="AO70" s="1" t="str" cm="1">
        <f t="array" ref="AO70">IF(AND(SUM(COUNTIF(AN70,{"*leaching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leached*"}))&gt;0,ISNUMBER(FIND("%",AN70))),"Include","Exclude")</f>
        <v>Exclude</v>
      </c>
      <c r="AP70" s="1"/>
      <c r="AQ70" s="1" t="str" cm="1">
        <f t="array" ref="AQ70">IF(AND(SUM(COUNTIF(AP70,{"*leaching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leached*"}))&gt;0,ISNUMBER(FIND("%",AP70))),"Include","Exclude")</f>
        <v>Exclude</v>
      </c>
      <c r="AR70" s="1"/>
      <c r="AS70" s="1" t="str" cm="1">
        <f t="array" ref="AS70">IF(AND(SUM(COUNTIF(AR70,{"*leaching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leached*"}))&gt;0,ISNUMBER(FIND("%",AR70))),"Include","Exclude")</f>
        <v>Exclude</v>
      </c>
      <c r="AT70" s="1"/>
      <c r="AU70" s="1" t="str" cm="1">
        <f t="array" ref="AU70">IF(AND(SUM(COUNTIF(AT70,{"*leaching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leached*"}))&gt;0,ISNUMBER(FIND("%",AT70))),"Include","Exclude")</f>
        <v>Exclude</v>
      </c>
      <c r="AV70" s="1"/>
      <c r="AW70" s="1" t="str" cm="1">
        <f t="array" ref="AW70">IF(AND(SUM(COUNTIF(AV70,{"*leaching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leached*"}))&gt;0,ISNUMBER(FIND("%",AV70))),"Include","Exclude")</f>
        <v>Exclude</v>
      </c>
      <c r="AX70" s="1"/>
      <c r="AY70" s="36" t="str" cm="1">
        <f t="array" ref="AY70">IF(AND(SUM(COUNTIF(AX70,{"*leaching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leached*"}))&gt;0,ISNUMBER(FIND("%",AX70))),"Include","Exclude")</f>
        <v>Exclude</v>
      </c>
      <c r="AZ70" s="21">
        <f t="shared" si="43"/>
        <v>1</v>
      </c>
      <c r="BA70" s="21" t="s">
        <v>1833</v>
      </c>
      <c r="BB70" s="21">
        <f t="shared" si="44"/>
        <v>3</v>
      </c>
      <c r="BC70" s="21" t="s">
        <v>2996</v>
      </c>
      <c r="BD70" s="21" t="s">
        <v>3011</v>
      </c>
      <c r="BE70" s="22">
        <v>0.99880000000000002</v>
      </c>
      <c r="BF70" s="22">
        <v>0.2</v>
      </c>
      <c r="BG70" s="44">
        <f>VLOOKUP(BD70,'[1]To do list'!$A$2:$B$18,2,FALSE)</f>
        <v>13.9</v>
      </c>
      <c r="BH70" s="44">
        <v>0.45200000000000001</v>
      </c>
      <c r="BI70" s="44">
        <f t="shared" si="45"/>
        <v>8126.2368000000006</v>
      </c>
      <c r="BJ70" s="59">
        <f t="shared" si="46"/>
        <v>0.33359999999999412</v>
      </c>
      <c r="BK70" s="21" t="s">
        <v>709</v>
      </c>
      <c r="BL70" s="22">
        <v>0.98099999999999998</v>
      </c>
      <c r="BM70" s="22">
        <v>0.2</v>
      </c>
      <c r="BN70" s="44">
        <f>VLOOKUP(BK70,'[1]To do list'!$A$2:$B$18,2,FALSE)</f>
        <v>32.799999999999997</v>
      </c>
      <c r="BO70" s="44">
        <v>0.42</v>
      </c>
      <c r="BP70" s="44">
        <f t="shared" si="47"/>
        <v>7416.36</v>
      </c>
      <c r="BQ70" s="59">
        <f t="shared" si="48"/>
        <v>12.464000000000009</v>
      </c>
      <c r="BR70" s="21" t="s">
        <v>3012</v>
      </c>
      <c r="BS70" s="24">
        <v>0.9</v>
      </c>
      <c r="BT70" s="22">
        <v>0.1</v>
      </c>
      <c r="BU70" s="44">
        <f>VLOOKUP(BR70,'[1]To do list'!$A$2:$B$18,2,FALSE)</f>
        <v>1.82</v>
      </c>
      <c r="BV70" s="44">
        <v>0.48</v>
      </c>
      <c r="BW70" s="44">
        <f t="shared" si="49"/>
        <v>3888.0000000000005</v>
      </c>
      <c r="BX70" s="59">
        <f t="shared" si="50"/>
        <v>1.8199999999999998</v>
      </c>
      <c r="BY70" s="21"/>
      <c r="BZ70" s="21"/>
      <c r="CA70" s="22"/>
      <c r="CB70" s="21"/>
      <c r="CC70" s="21"/>
      <c r="CD70" s="21"/>
      <c r="CE70" s="51"/>
      <c r="CF70" s="21"/>
      <c r="CG70" s="21"/>
      <c r="CH70" s="21"/>
      <c r="CI70" s="21"/>
      <c r="CJ70" s="21"/>
      <c r="CK70" s="21"/>
      <c r="CL70" s="51"/>
      <c r="CM70" s="63">
        <f t="shared" si="51"/>
        <v>29.235200000000006</v>
      </c>
      <c r="CN70" s="70">
        <f t="shared" si="52"/>
        <v>38861.193599999999</v>
      </c>
    </row>
    <row r="71" spans="1:92" s="23" customFormat="1" x14ac:dyDescent="0.3">
      <c r="A71" s="21">
        <v>93</v>
      </c>
      <c r="B71" s="21" t="s">
        <v>888</v>
      </c>
      <c r="C71" s="21" t="s">
        <v>889</v>
      </c>
      <c r="D71" s="21" t="s">
        <v>269</v>
      </c>
      <c r="E71" s="21" t="b">
        <v>1</v>
      </c>
      <c r="F71" s="21"/>
      <c r="G71" s="21"/>
      <c r="H71" s="21" t="s">
        <v>611</v>
      </c>
      <c r="I71" s="21" t="s">
        <v>10</v>
      </c>
      <c r="J71" s="21" t="s">
        <v>612</v>
      </c>
      <c r="K71" s="21" t="s">
        <v>270</v>
      </c>
      <c r="L71" s="21" t="s">
        <v>613</v>
      </c>
      <c r="M71" s="21" t="s">
        <v>271</v>
      </c>
      <c r="N71" s="21" t="s">
        <v>614</v>
      </c>
      <c r="O71" s="21" t="s">
        <v>890</v>
      </c>
      <c r="P71" s="21" t="b">
        <v>1</v>
      </c>
      <c r="Q71" s="21">
        <v>70</v>
      </c>
      <c r="R71" s="39" t="b">
        <v>1</v>
      </c>
      <c r="S71" s="21">
        <v>93</v>
      </c>
      <c r="T71" s="6" t="s">
        <v>2013</v>
      </c>
      <c r="U71" s="1" t="str" cm="1">
        <f t="array" ref="U71">IF(AND(SUM(COUNTIF(T71,{"*leaching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leached*"}))&gt;0,ISNUMBER(FIND("%",T71))),"Include","Exclude")</f>
        <v>Exclude</v>
      </c>
      <c r="V71" s="1" t="s">
        <v>2014</v>
      </c>
      <c r="W71" s="1" t="str" cm="1">
        <f t="array" ref="W71">IF(AND(SUM(COUNTIF(V71,{"*leaching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leached*"}))&gt;0,ISNUMBER(FIND("%",V71))),"Include","Exclude")</f>
        <v>Exclude</v>
      </c>
      <c r="X71" s="1" t="s">
        <v>2015</v>
      </c>
      <c r="Y71" s="1" t="str" cm="1">
        <f t="array" ref="Y71">IF(AND(SUM(COUNTIF(X71,{"*leaching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leached*"}))&gt;0,ISNUMBER(FIND("%",X71))),"Include","Exclude")</f>
        <v>Exclude</v>
      </c>
      <c r="Z71" s="1" t="s">
        <v>2016</v>
      </c>
      <c r="AA71" s="1" t="str" cm="1">
        <f t="array" ref="AA71">IF(AND(SUM(COUNTIF(Z71,{"*leaching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leached*"}))&gt;0,ISNUMBER(FIND("%",Z71))),"Include","Exclude")</f>
        <v>Include</v>
      </c>
      <c r="AB71" s="1" t="s">
        <v>2017</v>
      </c>
      <c r="AC71" s="1" t="str" cm="1">
        <f t="array" ref="AC71">IF(AND(SUM(COUNTIF(AB71,{"*leaching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leached*"}))&gt;0,ISNUMBER(FIND("%",AB71))),"Include","Exclude")</f>
        <v>Exclude</v>
      </c>
      <c r="AD71" s="1" t="s">
        <v>2018</v>
      </c>
      <c r="AE71" s="1" t="str" cm="1">
        <f t="array" ref="AE71">IF(AND(SUM(COUNTIF(AD71,{"*leaching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leached*"}))&gt;0,ISNUMBER(FIND("%",AD71))),"Include","Exclude")</f>
        <v>Exclude</v>
      </c>
      <c r="AF71" s="1" t="s">
        <v>2019</v>
      </c>
      <c r="AG71" s="1" t="str" cm="1">
        <f t="array" ref="AG71">IF(AND(SUM(COUNTIF(AF71,{"*leaching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leached*"}))&gt;0,ISNUMBER(FIND("%",AF71))),"Include","Exclude")</f>
        <v>Exclude</v>
      </c>
      <c r="AH71" s="1" t="s">
        <v>2020</v>
      </c>
      <c r="AI71" s="1" t="str" cm="1">
        <f t="array" ref="AI71">IF(AND(SUM(COUNTIF(AH71,{"*leaching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leached*"}))&gt;0,ISNUMBER(FIND("%",AH71))),"Include","Exclude")</f>
        <v>Exclude</v>
      </c>
      <c r="AJ71" s="1"/>
      <c r="AK71" s="1" t="str" cm="1">
        <f t="array" ref="AK71">IF(AND(SUM(COUNTIF(AJ71,{"*leaching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leached*"}))&gt;0,ISNUMBER(FIND("%",AJ71))),"Include","Exclude")</f>
        <v>Exclude</v>
      </c>
      <c r="AL71" s="1"/>
      <c r="AM71" s="1" t="str" cm="1">
        <f t="array" ref="AM71">IF(AND(SUM(COUNTIF(AL71,{"*leaching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leached*"}))&gt;0,ISNUMBER(FIND("%",AL71))),"Include","Exclude")</f>
        <v>Exclude</v>
      </c>
      <c r="AN71" s="1"/>
      <c r="AO71" s="1" t="str" cm="1">
        <f t="array" ref="AO71">IF(AND(SUM(COUNTIF(AN71,{"*leaching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leached*"}))&gt;0,ISNUMBER(FIND("%",AN71))),"Include","Exclude")</f>
        <v>Exclude</v>
      </c>
      <c r="AP71" s="1"/>
      <c r="AQ71" s="1" t="str" cm="1">
        <f t="array" ref="AQ71">IF(AND(SUM(COUNTIF(AP71,{"*leaching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leached*"}))&gt;0,ISNUMBER(FIND("%",AP71))),"Include","Exclude")</f>
        <v>Exclude</v>
      </c>
      <c r="AR71" s="1"/>
      <c r="AS71" s="1" t="str" cm="1">
        <f t="array" ref="AS71">IF(AND(SUM(COUNTIF(AR71,{"*leaching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leached*"}))&gt;0,ISNUMBER(FIND("%",AR71))),"Include","Exclude")</f>
        <v>Exclude</v>
      </c>
      <c r="AT71" s="1"/>
      <c r="AU71" s="1" t="str" cm="1">
        <f t="array" ref="AU71">IF(AND(SUM(COUNTIF(AT71,{"*leaching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leached*"}))&gt;0,ISNUMBER(FIND("%",AT71))),"Include","Exclude")</f>
        <v>Exclude</v>
      </c>
      <c r="AV71" s="1"/>
      <c r="AW71" s="1" t="str" cm="1">
        <f t="array" ref="AW71">IF(AND(SUM(COUNTIF(AV71,{"*leaching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leached*"}))&gt;0,ISNUMBER(FIND("%",AV71))),"Include","Exclude")</f>
        <v>Exclude</v>
      </c>
      <c r="AX71" s="1"/>
      <c r="AY71" s="36" t="str" cm="1">
        <f t="array" ref="AY71">IF(AND(SUM(COUNTIF(AX71,{"*leaching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leached*"}))&gt;0,ISNUMBER(FIND("%",AX71))),"Include","Exclude")</f>
        <v>Exclude</v>
      </c>
      <c r="AZ71" s="21">
        <f t="shared" si="43"/>
        <v>1</v>
      </c>
      <c r="BA71" s="21" t="s">
        <v>2016</v>
      </c>
      <c r="BB71" s="21">
        <f t="shared" si="44"/>
        <v>3</v>
      </c>
      <c r="BC71" s="21" t="s">
        <v>3048</v>
      </c>
      <c r="BD71" s="21" t="s">
        <v>3011</v>
      </c>
      <c r="BE71" s="22">
        <v>0.996</v>
      </c>
      <c r="BF71" s="22">
        <v>0.2</v>
      </c>
      <c r="BG71" s="44">
        <f>VLOOKUP(BD71,'[1]To do list'!$A$2:$B$18,2,FALSE)</f>
        <v>13.9</v>
      </c>
      <c r="BH71" s="44">
        <v>0.45200000000000001</v>
      </c>
      <c r="BI71" s="44">
        <f t="shared" si="45"/>
        <v>4501.92</v>
      </c>
      <c r="BJ71" s="59">
        <f t="shared" si="46"/>
        <v>1.1120000000000012</v>
      </c>
      <c r="BK71" s="21" t="s">
        <v>709</v>
      </c>
      <c r="BL71" s="22">
        <v>0.99299999999999999</v>
      </c>
      <c r="BM71" s="22">
        <v>0.2</v>
      </c>
      <c r="BN71" s="44">
        <f>VLOOKUP(BK71,'[1]To do list'!$A$2:$B$18,2,FALSE)</f>
        <v>32.799999999999997</v>
      </c>
      <c r="BO71" s="44">
        <v>0.42</v>
      </c>
      <c r="BP71" s="44">
        <f t="shared" si="47"/>
        <v>4170.6000000000004</v>
      </c>
      <c r="BQ71" s="59">
        <f t="shared" si="48"/>
        <v>4.5920000000000041</v>
      </c>
      <c r="BR71" s="21" t="s">
        <v>3012</v>
      </c>
      <c r="BS71" s="22">
        <v>0.996</v>
      </c>
      <c r="BT71" s="22">
        <v>0.1</v>
      </c>
      <c r="BU71" s="44">
        <f>VLOOKUP(BR71,'[1]To do list'!$A$2:$B$18,2,FALSE)</f>
        <v>1.82</v>
      </c>
      <c r="BV71" s="44">
        <v>0.48</v>
      </c>
      <c r="BW71" s="44">
        <f t="shared" si="49"/>
        <v>2390.4</v>
      </c>
      <c r="BX71" s="59">
        <f t="shared" si="50"/>
        <v>7.2800000000000073E-2</v>
      </c>
      <c r="BY71" s="21"/>
      <c r="BZ71" s="21"/>
      <c r="CA71" s="22"/>
      <c r="CB71" s="21"/>
      <c r="CC71" s="21"/>
      <c r="CD71" s="21"/>
      <c r="CE71" s="51"/>
      <c r="CF71" s="21"/>
      <c r="CG71" s="21"/>
      <c r="CH71" s="21"/>
      <c r="CI71" s="21"/>
      <c r="CJ71" s="21"/>
      <c r="CK71" s="21"/>
      <c r="CL71" s="51"/>
      <c r="CM71" s="63">
        <f t="shared" si="51"/>
        <v>11.55360000000001</v>
      </c>
      <c r="CN71" s="70">
        <f t="shared" si="52"/>
        <v>22125.84</v>
      </c>
    </row>
    <row r="72" spans="1:92" s="23" customFormat="1" x14ac:dyDescent="0.3">
      <c r="A72" s="21">
        <v>140</v>
      </c>
      <c r="B72" s="21" t="s">
        <v>1012</v>
      </c>
      <c r="C72" s="21" t="s">
        <v>1013</v>
      </c>
      <c r="D72" s="21" t="s">
        <v>401</v>
      </c>
      <c r="E72" s="21" t="b">
        <v>1</v>
      </c>
      <c r="F72" s="21"/>
      <c r="G72" s="21"/>
      <c r="H72" s="21" t="s">
        <v>611</v>
      </c>
      <c r="I72" s="21" t="s">
        <v>10</v>
      </c>
      <c r="J72" s="21" t="s">
        <v>612</v>
      </c>
      <c r="K72" s="21" t="s">
        <v>31</v>
      </c>
      <c r="L72" s="21" t="s">
        <v>613</v>
      </c>
      <c r="M72" s="21" t="s">
        <v>402</v>
      </c>
      <c r="N72" s="21" t="s">
        <v>614</v>
      </c>
      <c r="O72" s="21" t="s">
        <v>1014</v>
      </c>
      <c r="P72" s="21" t="b">
        <v>1</v>
      </c>
      <c r="Q72" s="21">
        <v>100</v>
      </c>
      <c r="R72" s="39" t="b">
        <v>0</v>
      </c>
      <c r="S72" s="21">
        <v>140</v>
      </c>
      <c r="T72" s="6" t="s">
        <v>2402</v>
      </c>
      <c r="U72" s="1" t="str" cm="1">
        <f t="array" ref="U72">IF(AND(SUM(COUNTIF(T72,{"*leaching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leached*"}))&gt;0,ISNUMBER(FIND("%",T72))),"Include","Exclude")</f>
        <v>Exclude</v>
      </c>
      <c r="V72" s="1" t="s">
        <v>2403</v>
      </c>
      <c r="W72" s="1" t="str" cm="1">
        <f t="array" ref="W72">IF(AND(SUM(COUNTIF(V72,{"*leaching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leached*"}))&gt;0,ISNUMBER(FIND("%",V72))),"Include","Exclude")</f>
        <v>Exclude</v>
      </c>
      <c r="X72" s="1" t="s">
        <v>2404</v>
      </c>
      <c r="Y72" s="1" t="str" cm="1">
        <f t="array" ref="Y72">IF(AND(SUM(COUNTIF(X72,{"*leaching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leached*"}))&gt;0,ISNUMBER(FIND("%",X72))),"Include","Exclude")</f>
        <v>Exclude</v>
      </c>
      <c r="Z72" s="1" t="s">
        <v>2405</v>
      </c>
      <c r="AA72" s="1" t="str" cm="1">
        <f t="array" ref="AA72">IF(AND(SUM(COUNTIF(Z72,{"*leaching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leached*"}))&gt;0,ISNUMBER(FIND("%",Z72))),"Include","Exclude")</f>
        <v>Exclude</v>
      </c>
      <c r="AB72" s="1" t="s">
        <v>2406</v>
      </c>
      <c r="AC72" s="1" t="str" cm="1">
        <f t="array" ref="AC72">IF(AND(SUM(COUNTIF(AB72,{"*leaching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leached*"}))&gt;0,ISNUMBER(FIND("%",AB72))),"Include","Exclude")</f>
        <v>Include</v>
      </c>
      <c r="AD72" s="1" t="s">
        <v>2407</v>
      </c>
      <c r="AE72" s="1" t="str" cm="1">
        <f t="array" ref="AE72">IF(AND(SUM(COUNTIF(AD72,{"*leaching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leached*"}))&gt;0,ISNUMBER(FIND("%",AD72))),"Include","Exclude")</f>
        <v>Exclude</v>
      </c>
      <c r="AF72" s="1" t="s">
        <v>2408</v>
      </c>
      <c r="AG72" s="1" t="str" cm="1">
        <f t="array" ref="AG72">IF(AND(SUM(COUNTIF(AF72,{"*leaching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leached*"}))&gt;0,ISNUMBER(FIND("%",AF72))),"Include","Exclude")</f>
        <v>Exclude</v>
      </c>
      <c r="AH72" s="1"/>
      <c r="AI72" s="1" t="str" cm="1">
        <f t="array" ref="AI72">IF(AND(SUM(COUNTIF(AH72,{"*leaching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leached*"}))&gt;0,ISNUMBER(FIND("%",AH72))),"Include","Exclude")</f>
        <v>Exclude</v>
      </c>
      <c r="AJ72" s="1"/>
      <c r="AK72" s="1" t="str" cm="1">
        <f t="array" ref="AK72">IF(AND(SUM(COUNTIF(AJ72,{"*leaching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leached*"}))&gt;0,ISNUMBER(FIND("%",AJ72))),"Include","Exclude")</f>
        <v>Exclude</v>
      </c>
      <c r="AL72" s="1"/>
      <c r="AM72" s="1" t="str" cm="1">
        <f t="array" ref="AM72">IF(AND(SUM(COUNTIF(AL72,{"*leaching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leached*"}))&gt;0,ISNUMBER(FIND("%",AL72))),"Include","Exclude")</f>
        <v>Exclude</v>
      </c>
      <c r="AN72" s="1"/>
      <c r="AO72" s="1" t="str" cm="1">
        <f t="array" ref="AO72">IF(AND(SUM(COUNTIF(AN72,{"*leaching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leached*"}))&gt;0,ISNUMBER(FIND("%",AN72))),"Include","Exclude")</f>
        <v>Exclude</v>
      </c>
      <c r="AP72" s="1"/>
      <c r="AQ72" s="1" t="str" cm="1">
        <f t="array" ref="AQ72">IF(AND(SUM(COUNTIF(AP72,{"*leaching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leached*"}))&gt;0,ISNUMBER(FIND("%",AP72))),"Include","Exclude")</f>
        <v>Exclude</v>
      </c>
      <c r="AR72" s="1"/>
      <c r="AS72" s="1" t="str" cm="1">
        <f t="array" ref="AS72">IF(AND(SUM(COUNTIF(AR72,{"*leaching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leached*"}))&gt;0,ISNUMBER(FIND("%",AR72))),"Include","Exclude")</f>
        <v>Exclude</v>
      </c>
      <c r="AT72" s="1"/>
      <c r="AU72" s="1" t="str" cm="1">
        <f t="array" ref="AU72">IF(AND(SUM(COUNTIF(AT72,{"*leaching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leached*"}))&gt;0,ISNUMBER(FIND("%",AT72))),"Include","Exclude")</f>
        <v>Exclude</v>
      </c>
      <c r="AV72" s="1"/>
      <c r="AW72" s="1" t="str" cm="1">
        <f t="array" ref="AW72">IF(AND(SUM(COUNTIF(AV72,{"*leaching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leached*"}))&gt;0,ISNUMBER(FIND("%",AV72))),"Include","Exclude")</f>
        <v>Exclude</v>
      </c>
      <c r="AX72" s="1"/>
      <c r="AY72" s="36" t="str" cm="1">
        <f t="array" ref="AY72">IF(AND(SUM(COUNTIF(AX72,{"*leaching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leached*"}))&gt;0,ISNUMBER(FIND("%",AX72))),"Include","Exclude")</f>
        <v>Exclude</v>
      </c>
      <c r="AZ72" s="21">
        <f t="shared" si="43"/>
        <v>1</v>
      </c>
      <c r="BA72" s="21" t="s">
        <v>2406</v>
      </c>
      <c r="BB72" s="21">
        <f t="shared" si="44"/>
        <v>1</v>
      </c>
      <c r="BC72" s="21" t="s">
        <v>3047</v>
      </c>
      <c r="BD72" s="21" t="s">
        <v>709</v>
      </c>
      <c r="BE72" s="22">
        <v>0.98499999999999999</v>
      </c>
      <c r="BF72" s="22">
        <v>0.2</v>
      </c>
      <c r="BG72" s="44">
        <f>VLOOKUP(BD72,'[1]To do list'!$A$2:$B$18,2,FALSE)</f>
        <v>32.799999999999997</v>
      </c>
      <c r="BH72" s="44">
        <v>0.42</v>
      </c>
      <c r="BI72" s="44">
        <f t="shared" si="45"/>
        <v>6619.1999999999989</v>
      </c>
      <c r="BJ72" s="59">
        <f t="shared" si="46"/>
        <v>9.8400000000000087</v>
      </c>
      <c r="BK72" s="21" t="s">
        <v>3011</v>
      </c>
      <c r="BL72" s="22">
        <v>0.98499999999999999</v>
      </c>
      <c r="BM72" s="22">
        <v>0.2</v>
      </c>
      <c r="BN72" s="44">
        <f>VLOOKUP(BK72,'[1]To do list'!$A$2:$B$18,2,FALSE)</f>
        <v>13.9</v>
      </c>
      <c r="BO72" s="44">
        <v>0.45200000000000001</v>
      </c>
      <c r="BP72" s="44">
        <f t="shared" si="47"/>
        <v>7123.5200000000013</v>
      </c>
      <c r="BQ72" s="59">
        <f t="shared" si="48"/>
        <v>4.1700000000000035</v>
      </c>
      <c r="BR72" s="21" t="s">
        <v>3012</v>
      </c>
      <c r="BS72" s="22">
        <v>0.98499999999999999</v>
      </c>
      <c r="BT72" s="22">
        <v>0.1</v>
      </c>
      <c r="BU72" s="44">
        <f>VLOOKUP(BR72,'[1]To do list'!$A$2:$B$18,2,FALSE)</f>
        <v>1.82</v>
      </c>
      <c r="BV72" s="44">
        <v>0.48</v>
      </c>
      <c r="BW72" s="44">
        <f t="shared" si="49"/>
        <v>3782.4</v>
      </c>
      <c r="BX72" s="59">
        <f t="shared" si="50"/>
        <v>0.27300000000000024</v>
      </c>
      <c r="BY72" s="21"/>
      <c r="BZ72" s="21"/>
      <c r="CA72" s="22"/>
      <c r="CB72" s="21"/>
      <c r="CC72" s="21"/>
      <c r="CD72" s="21"/>
      <c r="CE72" s="51"/>
      <c r="CF72" s="21"/>
      <c r="CG72" s="21"/>
      <c r="CH72" s="21"/>
      <c r="CI72" s="21"/>
      <c r="CJ72" s="21"/>
      <c r="CK72" s="21"/>
      <c r="CL72" s="51"/>
      <c r="CM72" s="63">
        <f t="shared" si="51"/>
        <v>28.566000000000024</v>
      </c>
      <c r="CN72" s="70">
        <f t="shared" si="52"/>
        <v>35050.240000000005</v>
      </c>
    </row>
    <row r="73" spans="1:92" s="23" customFormat="1" x14ac:dyDescent="0.3">
      <c r="A73" s="21">
        <v>57</v>
      </c>
      <c r="B73" s="21" t="s">
        <v>787</v>
      </c>
      <c r="C73" s="21" t="s">
        <v>788</v>
      </c>
      <c r="D73" s="21" t="s">
        <v>172</v>
      </c>
      <c r="E73" s="21" t="b">
        <v>1</v>
      </c>
      <c r="F73" s="21"/>
      <c r="G73" s="21"/>
      <c r="H73" s="21" t="s">
        <v>611</v>
      </c>
      <c r="I73" s="21" t="s">
        <v>10</v>
      </c>
      <c r="J73" s="21" t="s">
        <v>612</v>
      </c>
      <c r="K73" s="21" t="s">
        <v>173</v>
      </c>
      <c r="L73" s="21" t="s">
        <v>613</v>
      </c>
      <c r="M73" s="21" t="s">
        <v>174</v>
      </c>
      <c r="N73" s="21" t="s">
        <v>614</v>
      </c>
      <c r="O73" s="21" t="s">
        <v>789</v>
      </c>
      <c r="P73" s="21" t="b">
        <v>1</v>
      </c>
      <c r="Q73" s="21">
        <v>700</v>
      </c>
      <c r="R73" s="39" t="b">
        <v>1</v>
      </c>
      <c r="S73" s="21">
        <v>57</v>
      </c>
      <c r="T73" s="6" t="s">
        <v>1724</v>
      </c>
      <c r="U73" s="1" t="str" cm="1">
        <f t="array" ref="U73">IF(AND(SUM(COUNTIF(T73,{"*leaching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leached*"}))&gt;0,ISNUMBER(FIND("%",T73))),"Include","Exclude")</f>
        <v>Exclude</v>
      </c>
      <c r="V73" s="1" t="s">
        <v>1725</v>
      </c>
      <c r="W73" s="1" t="str" cm="1">
        <f t="array" ref="W73">IF(AND(SUM(COUNTIF(V73,{"*leaching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leached*"}))&gt;0,ISNUMBER(FIND("%",V73))),"Include","Exclude")</f>
        <v>Exclude</v>
      </c>
      <c r="X73" s="1" t="s">
        <v>1726</v>
      </c>
      <c r="Y73" s="1" t="str" cm="1">
        <f t="array" ref="Y73">IF(AND(SUM(COUNTIF(X73,{"*leaching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leached*"}))&gt;0,ISNUMBER(FIND("%",X73))),"Include","Exclude")</f>
        <v>Include</v>
      </c>
      <c r="Z73" s="1" t="s">
        <v>1727</v>
      </c>
      <c r="AA73" s="1" t="str" cm="1">
        <f t="array" ref="AA73">IF(AND(SUM(COUNTIF(Z73,{"*leaching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leached*"}))&gt;0,ISNUMBER(FIND("%",Z73))),"Include","Exclude")</f>
        <v>Exclude</v>
      </c>
      <c r="AB73" s="1" t="s">
        <v>1728</v>
      </c>
      <c r="AC73" s="1" t="str" cm="1">
        <f t="array" ref="AC73">IF(AND(SUM(COUNTIF(AB73,{"*leaching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leached*"}))&gt;0,ISNUMBER(FIND("%",AB73))),"Include","Exclude")</f>
        <v>Exclude</v>
      </c>
      <c r="AD73" s="1" t="s">
        <v>1729</v>
      </c>
      <c r="AE73" s="1" t="str" cm="1">
        <f t="array" ref="AE73">IF(AND(SUM(COUNTIF(AD73,{"*leaching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leached*"}))&gt;0,ISNUMBER(FIND("%",AD73))),"Include","Exclude")</f>
        <v>Exclude</v>
      </c>
      <c r="AF73" s="1" t="s">
        <v>1730</v>
      </c>
      <c r="AG73" s="1" t="str" cm="1">
        <f t="array" ref="AG73">IF(AND(SUM(COUNTIF(AF73,{"*leaching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leached*"}))&gt;0,ISNUMBER(FIND("%",AF73))),"Include","Exclude")</f>
        <v>Exclude</v>
      </c>
      <c r="AH73" s="1"/>
      <c r="AI73" s="1" t="str" cm="1">
        <f t="array" ref="AI73">IF(AND(SUM(COUNTIF(AH73,{"*leaching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leached*"}))&gt;0,ISNUMBER(FIND("%",AH73))),"Include","Exclude")</f>
        <v>Exclude</v>
      </c>
      <c r="AJ73" s="1"/>
      <c r="AK73" s="1" t="str" cm="1">
        <f t="array" ref="AK73">IF(AND(SUM(COUNTIF(AJ73,{"*leaching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leached*"}))&gt;0,ISNUMBER(FIND("%",AJ73))),"Include","Exclude")</f>
        <v>Exclude</v>
      </c>
      <c r="AL73" s="1"/>
      <c r="AM73" s="1" t="str" cm="1">
        <f t="array" ref="AM73">IF(AND(SUM(COUNTIF(AL73,{"*leaching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leached*"}))&gt;0,ISNUMBER(FIND("%",AL73))),"Include","Exclude")</f>
        <v>Exclude</v>
      </c>
      <c r="AN73" s="1"/>
      <c r="AO73" s="1" t="str" cm="1">
        <f t="array" ref="AO73">IF(AND(SUM(COUNTIF(AN73,{"*leaching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leached*"}))&gt;0,ISNUMBER(FIND("%",AN73))),"Include","Exclude")</f>
        <v>Exclude</v>
      </c>
      <c r="AP73" s="1"/>
      <c r="AQ73" s="1" t="str" cm="1">
        <f t="array" ref="AQ73">IF(AND(SUM(COUNTIF(AP73,{"*leaching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leached*"}))&gt;0,ISNUMBER(FIND("%",AP73))),"Include","Exclude")</f>
        <v>Exclude</v>
      </c>
      <c r="AR73" s="1"/>
      <c r="AS73" s="1" t="str" cm="1">
        <f t="array" ref="AS73">IF(AND(SUM(COUNTIF(AR73,{"*leaching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leached*"}))&gt;0,ISNUMBER(FIND("%",AR73))),"Include","Exclude")</f>
        <v>Exclude</v>
      </c>
      <c r="AT73" s="1"/>
      <c r="AU73" s="1" t="str" cm="1">
        <f t="array" ref="AU73">IF(AND(SUM(COUNTIF(AT73,{"*leaching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leached*"}))&gt;0,ISNUMBER(FIND("%",AT73))),"Include","Exclude")</f>
        <v>Exclude</v>
      </c>
      <c r="AV73" s="1"/>
      <c r="AW73" s="1" t="str" cm="1">
        <f t="array" ref="AW73">IF(AND(SUM(COUNTIF(AV73,{"*leaching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leached*"}))&gt;0,ISNUMBER(FIND("%",AV73))),"Include","Exclude")</f>
        <v>Exclude</v>
      </c>
      <c r="AX73" s="1"/>
      <c r="AY73" s="36" t="str" cm="1">
        <f t="array" ref="AY73">IF(AND(SUM(COUNTIF(AX73,{"*leaching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leached*"}))&gt;0,ISNUMBER(FIND("%",AX73))),"Include","Exclude")</f>
        <v>Exclude</v>
      </c>
      <c r="AZ73" s="21">
        <f t="shared" si="43"/>
        <v>1</v>
      </c>
      <c r="BA73" s="21" t="s">
        <v>1726</v>
      </c>
      <c r="BB73" s="21">
        <f t="shared" si="44"/>
        <v>3</v>
      </c>
      <c r="BC73" s="21" t="s">
        <v>3048</v>
      </c>
      <c r="BD73" s="21" t="s">
        <v>709</v>
      </c>
      <c r="BE73" s="22">
        <v>0.98499999999999999</v>
      </c>
      <c r="BF73" s="22">
        <v>0.2</v>
      </c>
      <c r="BG73" s="44">
        <f>VLOOKUP(BD73,'[1]To do list'!$A$2:$B$18,2,FALSE)</f>
        <v>32.799999999999997</v>
      </c>
      <c r="BH73" s="44">
        <v>0.42</v>
      </c>
      <c r="BI73" s="44">
        <f t="shared" si="45"/>
        <v>56263.199999999997</v>
      </c>
      <c r="BJ73" s="59">
        <f t="shared" si="46"/>
        <v>9.8400000000000087</v>
      </c>
      <c r="BK73" s="21" t="s">
        <v>3012</v>
      </c>
      <c r="BL73" s="22">
        <v>0.98599999999999999</v>
      </c>
      <c r="BM73" s="22">
        <v>0.1</v>
      </c>
      <c r="BN73" s="44">
        <f>VLOOKUP(BK73,'[1]To do list'!$A$2:$B$18,2,FALSE)</f>
        <v>1.82</v>
      </c>
      <c r="BO73" s="44">
        <v>0.48</v>
      </c>
      <c r="BP73" s="44">
        <f t="shared" si="47"/>
        <v>32183.039999999997</v>
      </c>
      <c r="BQ73" s="59">
        <f t="shared" si="48"/>
        <v>0.25480000000000025</v>
      </c>
      <c r="BR73" s="21" t="s">
        <v>3011</v>
      </c>
      <c r="BS73" s="22">
        <v>0.95599999999999996</v>
      </c>
      <c r="BT73" s="22">
        <v>0.2</v>
      </c>
      <c r="BU73" s="44">
        <f>VLOOKUP(BR73,'[1]To do list'!$A$2:$B$18,2,FALSE)</f>
        <v>13.9</v>
      </c>
      <c r="BV73" s="44">
        <v>0.45200000000000001</v>
      </c>
      <c r="BW73" s="44">
        <f t="shared" si="49"/>
        <v>58767.232000000004</v>
      </c>
      <c r="BX73" s="59">
        <f t="shared" si="50"/>
        <v>12.232000000000012</v>
      </c>
      <c r="BY73" s="21"/>
      <c r="BZ73" s="21"/>
      <c r="CA73" s="22"/>
      <c r="CB73" s="21"/>
      <c r="CC73" s="21"/>
      <c r="CD73" s="21"/>
      <c r="CE73" s="51"/>
      <c r="CF73" s="21"/>
      <c r="CG73" s="21"/>
      <c r="CH73" s="21"/>
      <c r="CI73" s="21"/>
      <c r="CJ73" s="21"/>
      <c r="CK73" s="21"/>
      <c r="CL73" s="51"/>
      <c r="CM73" s="63">
        <f t="shared" si="51"/>
        <v>44.65360000000004</v>
      </c>
      <c r="CN73" s="70">
        <f t="shared" si="52"/>
        <v>294426.94400000002</v>
      </c>
    </row>
    <row r="74" spans="1:92" s="23" customFormat="1" x14ac:dyDescent="0.3">
      <c r="A74" s="21">
        <v>32</v>
      </c>
      <c r="B74" s="21" t="s">
        <v>716</v>
      </c>
      <c r="C74" s="21" t="s">
        <v>717</v>
      </c>
      <c r="D74" s="21" t="s">
        <v>100</v>
      </c>
      <c r="E74" s="21" t="b">
        <v>1</v>
      </c>
      <c r="F74" s="21"/>
      <c r="G74" s="21"/>
      <c r="H74" s="21" t="s">
        <v>611</v>
      </c>
      <c r="I74" s="21" t="s">
        <v>10</v>
      </c>
      <c r="J74" s="21" t="s">
        <v>612</v>
      </c>
      <c r="K74" s="21" t="s">
        <v>101</v>
      </c>
      <c r="L74" s="21" t="s">
        <v>613</v>
      </c>
      <c r="M74" s="21" t="s">
        <v>102</v>
      </c>
      <c r="N74" s="21" t="s">
        <v>614</v>
      </c>
      <c r="O74" s="21" t="s">
        <v>718</v>
      </c>
      <c r="P74" s="21" t="b">
        <v>1</v>
      </c>
      <c r="Q74" s="21">
        <v>450</v>
      </c>
      <c r="R74" s="39" t="b">
        <v>0</v>
      </c>
      <c r="S74" s="21">
        <v>32</v>
      </c>
      <c r="T74" s="6" t="s">
        <v>1481</v>
      </c>
      <c r="U74" s="1" t="str" cm="1">
        <f t="array" ref="U74">IF(AND(SUM(COUNTIF(T74,{"*leaching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leached*"}))&gt;0,ISNUMBER(FIND("%",T74))),"Include","Exclude")</f>
        <v>Exclude</v>
      </c>
      <c r="V74" s="1" t="s">
        <v>1482</v>
      </c>
      <c r="W74" s="1" t="str" cm="1">
        <f t="array" ref="W74">IF(AND(SUM(COUNTIF(V74,{"*leaching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leached*"}))&gt;0,ISNUMBER(FIND("%",V74))),"Include","Exclude")</f>
        <v>Exclude</v>
      </c>
      <c r="X74" s="1" t="s">
        <v>1483</v>
      </c>
      <c r="Y74" s="1" t="str" cm="1">
        <f t="array" ref="Y74">IF(AND(SUM(COUNTIF(X74,{"*leaching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leached*"}))&gt;0,ISNUMBER(FIND("%",X74))),"Include","Exclude")</f>
        <v>Include</v>
      </c>
      <c r="Z74" s="1" t="s">
        <v>1484</v>
      </c>
      <c r="AA74" s="1" t="str" cm="1">
        <f t="array" ref="AA74">IF(AND(SUM(COUNTIF(Z74,{"*leaching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leached*"}))&gt;0,ISNUMBER(FIND("%",Z74))),"Include","Exclude")</f>
        <v>Exclude</v>
      </c>
      <c r="AB74" s="1" t="s">
        <v>1485</v>
      </c>
      <c r="AC74" s="1" t="str" cm="1">
        <f t="array" ref="AC74">IF(AND(SUM(COUNTIF(AB74,{"*leaching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leached*"}))&gt;0,ISNUMBER(FIND("%",AB74))),"Include","Exclude")</f>
        <v>Exclude</v>
      </c>
      <c r="AD74" s="1" t="s">
        <v>1486</v>
      </c>
      <c r="AE74" s="1" t="str" cm="1">
        <f t="array" ref="AE74">IF(AND(SUM(COUNTIF(AD74,{"*leaching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leached*"}))&gt;0,ISNUMBER(FIND("%",AD74))),"Include","Exclude")</f>
        <v>Exclude</v>
      </c>
      <c r="AF74" s="1" t="s">
        <v>1487</v>
      </c>
      <c r="AG74" s="1" t="str" cm="1">
        <f t="array" ref="AG74">IF(AND(SUM(COUNTIF(AF74,{"*leaching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leached*"}))&gt;0,ISNUMBER(FIND("%",AF74))),"Include","Exclude")</f>
        <v>Exclude</v>
      </c>
      <c r="AH74" s="1" t="s">
        <v>1488</v>
      </c>
      <c r="AI74" s="1" t="str" cm="1">
        <f t="array" ref="AI74">IF(AND(SUM(COUNTIF(AH74,{"*leaching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leached*"}))&gt;0,ISNUMBER(FIND("%",AH74))),"Include","Exclude")</f>
        <v>Exclude</v>
      </c>
      <c r="AJ74" s="1" t="s">
        <v>1489</v>
      </c>
      <c r="AK74" s="1" t="str" cm="1">
        <f t="array" ref="AK74">IF(AND(SUM(COUNTIF(AJ74,{"*leaching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leached*"}))&gt;0,ISNUMBER(FIND("%",AJ74))),"Include","Exclude")</f>
        <v>Exclude</v>
      </c>
      <c r="AL74" s="1" t="s">
        <v>1490</v>
      </c>
      <c r="AM74" s="1" t="str" cm="1">
        <f t="array" ref="AM74">IF(AND(SUM(COUNTIF(AL74,{"*leaching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leached*"}))&gt;0,ISNUMBER(FIND("%",AL74))),"Include","Exclude")</f>
        <v>Exclude</v>
      </c>
      <c r="AN74" s="1" t="s">
        <v>1491</v>
      </c>
      <c r="AO74" s="1" t="str" cm="1">
        <f t="array" ref="AO74">IF(AND(SUM(COUNTIF(AN74,{"*leaching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leached*"}))&gt;0,ISNUMBER(FIND("%",AN74))),"Include","Exclude")</f>
        <v>Exclude</v>
      </c>
      <c r="AP74" s="1" t="s">
        <v>1492</v>
      </c>
      <c r="AQ74" s="1" t="str" cm="1">
        <f t="array" ref="AQ74">IF(AND(SUM(COUNTIF(AP74,{"*leaching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leached*"}))&gt;0,ISNUMBER(FIND("%",AP74))),"Include","Exclude")</f>
        <v>Exclude</v>
      </c>
      <c r="AR74" s="1"/>
      <c r="AS74" s="1" t="str" cm="1">
        <f t="array" ref="AS74">IF(AND(SUM(COUNTIF(AR74,{"*leaching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leached*"}))&gt;0,ISNUMBER(FIND("%",AR74))),"Include","Exclude")</f>
        <v>Exclude</v>
      </c>
      <c r="AT74" s="1"/>
      <c r="AU74" s="1" t="str" cm="1">
        <f t="array" ref="AU74">IF(AND(SUM(COUNTIF(AT74,{"*leaching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leached*"}))&gt;0,ISNUMBER(FIND("%",AT74))),"Include","Exclude")</f>
        <v>Exclude</v>
      </c>
      <c r="AV74" s="1"/>
      <c r="AW74" s="1" t="str" cm="1">
        <f t="array" ref="AW74">IF(AND(SUM(COUNTIF(AV74,{"*leaching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leached*"}))&gt;0,ISNUMBER(FIND("%",AV74))),"Include","Exclude")</f>
        <v>Exclude</v>
      </c>
      <c r="AX74" s="1"/>
      <c r="AY74" s="36" t="str" cm="1">
        <f t="array" ref="AY74">IF(AND(SUM(COUNTIF(AX74,{"*leaching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leached*"}))&gt;0,ISNUMBER(FIND("%",AX74))),"Include","Exclude")</f>
        <v>Exclude</v>
      </c>
      <c r="AZ74" s="21">
        <f t="shared" si="43"/>
        <v>1</v>
      </c>
      <c r="BA74" s="21" t="s">
        <v>1483</v>
      </c>
      <c r="BB74" s="21">
        <f t="shared" si="44"/>
        <v>1</v>
      </c>
      <c r="BC74" s="21" t="s">
        <v>2996</v>
      </c>
      <c r="BD74" s="21" t="s">
        <v>3013</v>
      </c>
      <c r="BE74" s="24">
        <v>1</v>
      </c>
      <c r="BF74" s="22">
        <v>0.1</v>
      </c>
      <c r="BG74" s="44">
        <f>VLOOKUP(BD74,'[1]To do list'!$A$2:$B$18,2,FALSE)</f>
        <v>83.5</v>
      </c>
      <c r="BH74" s="44">
        <v>4.2329999999999997</v>
      </c>
      <c r="BI74" s="44">
        <f t="shared" si="45"/>
        <v>182019</v>
      </c>
      <c r="BJ74" s="59">
        <f t="shared" si="46"/>
        <v>0</v>
      </c>
      <c r="BK74" s="21" t="s">
        <v>3014</v>
      </c>
      <c r="BL74" s="24">
        <v>1</v>
      </c>
      <c r="BM74" s="22">
        <v>0</v>
      </c>
      <c r="BN74" s="44">
        <f>VLOOKUP(BK74,'[1]To do list'!$A$2:$B$18,2,FALSE)</f>
        <v>0.42399999999999999</v>
      </c>
      <c r="BO74" s="44">
        <v>0</v>
      </c>
      <c r="BP74" s="44">
        <f t="shared" si="47"/>
        <v>0</v>
      </c>
      <c r="BQ74" s="59">
        <f t="shared" si="48"/>
        <v>0</v>
      </c>
      <c r="BR74" s="21" t="s">
        <v>3020</v>
      </c>
      <c r="BS74" s="24">
        <v>1</v>
      </c>
      <c r="BT74" s="22">
        <v>0</v>
      </c>
      <c r="BU74" s="44">
        <f>VLOOKUP(BR74,'[1]To do list'!$A$2:$B$18,2,FALSE)</f>
        <v>2.69</v>
      </c>
      <c r="BV74" s="44">
        <v>0</v>
      </c>
      <c r="BW74" s="44">
        <f t="shared" si="49"/>
        <v>0</v>
      </c>
      <c r="BX74" s="59">
        <f t="shared" si="50"/>
        <v>0</v>
      </c>
      <c r="BY74" s="21"/>
      <c r="BZ74" s="21"/>
      <c r="CA74" s="22"/>
      <c r="CB74" s="21"/>
      <c r="CC74" s="21"/>
      <c r="CD74" s="21"/>
      <c r="CE74" s="51"/>
      <c r="CF74" s="21"/>
      <c r="CG74" s="21"/>
      <c r="CH74" s="21"/>
      <c r="CI74" s="21"/>
      <c r="CJ74" s="21"/>
      <c r="CK74" s="21"/>
      <c r="CL74" s="51"/>
      <c r="CM74" s="63">
        <f t="shared" si="51"/>
        <v>0</v>
      </c>
      <c r="CN74" s="70">
        <f t="shared" si="52"/>
        <v>1820190</v>
      </c>
    </row>
    <row r="75" spans="1:92" hidden="1" x14ac:dyDescent="0.3">
      <c r="A75" s="40">
        <v>74</v>
      </c>
      <c r="B75" s="40" t="s">
        <v>835</v>
      </c>
      <c r="C75" s="61" t="s">
        <v>836</v>
      </c>
      <c r="D75" s="40" t="s">
        <v>218</v>
      </c>
      <c r="E75" s="40" t="b">
        <v>1</v>
      </c>
      <c r="F75" s="40"/>
      <c r="G75" s="40"/>
      <c r="H75" s="40" t="s">
        <v>611</v>
      </c>
      <c r="I75" s="40" t="s">
        <v>10</v>
      </c>
      <c r="J75" s="40" t="s">
        <v>612</v>
      </c>
      <c r="K75" s="40" t="s">
        <v>219</v>
      </c>
      <c r="L75" s="40" t="s">
        <v>613</v>
      </c>
      <c r="M75" s="40" t="s">
        <v>220</v>
      </c>
      <c r="N75" s="40" t="s">
        <v>614</v>
      </c>
      <c r="O75" s="40" t="s">
        <v>777</v>
      </c>
      <c r="P75" s="40" t="b">
        <v>1</v>
      </c>
      <c r="Q75" s="40">
        <v>100</v>
      </c>
      <c r="R75" s="1" t="b">
        <v>1</v>
      </c>
      <c r="S75" s="40">
        <v>74</v>
      </c>
      <c r="T75" s="1" t="s">
        <v>1870</v>
      </c>
      <c r="U75" s="1" t="str" cm="1">
        <f t="array" ref="U75">IF(AND(SUM(COUNTIF(T75,{"*leaching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leached*"}))&gt;0,ISNUMBER(FIND("%",T75))),"Include","Exclude")</f>
        <v>Exclude</v>
      </c>
      <c r="V75" s="1" t="s">
        <v>1871</v>
      </c>
      <c r="W75" s="1" t="str" cm="1">
        <f t="array" ref="W75">IF(AND(SUM(COUNTIF(V75,{"*leaching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leached*"}))&gt;0,ISNUMBER(FIND("%",V75))),"Include","Exclude")</f>
        <v>Exclude</v>
      </c>
      <c r="X75" s="1" t="s">
        <v>1872</v>
      </c>
      <c r="Y75" s="1" t="str" cm="1">
        <f t="array" ref="Y75">IF(AND(SUM(COUNTIF(X75,{"*leaching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leached*"}))&gt;0,ISNUMBER(FIND("%",X75))),"Include","Exclude")</f>
        <v>Exclude</v>
      </c>
      <c r="Z75" s="1" t="s">
        <v>1873</v>
      </c>
      <c r="AA75" s="1" t="str" cm="1">
        <f t="array" ref="AA75">IF(AND(SUM(COUNTIF(Z75,{"*leaching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leached*"}))&gt;0,ISNUMBER(FIND("%",Z75))),"Include","Exclude")</f>
        <v>Exclude</v>
      </c>
      <c r="AB75" s="1" t="s">
        <v>1874</v>
      </c>
      <c r="AC75" s="1" t="str" cm="1">
        <f t="array" ref="AC75">IF(AND(SUM(COUNTIF(AB75,{"*leaching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leached*"}))&gt;0,ISNUMBER(FIND("%",AB75))),"Include","Exclude")</f>
        <v>Exclude</v>
      </c>
      <c r="AD75" s="1" t="s">
        <v>1875</v>
      </c>
      <c r="AE75" s="1" t="str" cm="1">
        <f t="array" ref="AE75">IF(AND(SUM(COUNTIF(AD75,{"*leaching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leached*"}))&gt;0,ISNUMBER(FIND("%",AD75))),"Include","Exclude")</f>
        <v>Exclude</v>
      </c>
      <c r="AF75" s="1" t="s">
        <v>1876</v>
      </c>
      <c r="AG75" s="1" t="str" cm="1">
        <f t="array" ref="AG75">IF(AND(SUM(COUNTIF(AF75,{"*leaching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leached*"}))&gt;0,ISNUMBER(FIND("%",AF75))),"Include","Exclude")</f>
        <v>Exclude</v>
      </c>
      <c r="AH75" s="1" t="s">
        <v>1877</v>
      </c>
      <c r="AI75" s="1" t="str" cm="1">
        <f t="array" ref="AI75">IF(AND(SUM(COUNTIF(AH75,{"*leaching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leached*"}))&gt;0,ISNUMBER(FIND("%",AH75))),"Include","Exclude")</f>
        <v>Exclude</v>
      </c>
      <c r="AJ75" s="1"/>
      <c r="AK75" s="1" t="str" cm="1">
        <f t="array" ref="AK75">IF(AND(SUM(COUNTIF(AJ75,{"*leaching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leached*"}))&gt;0,ISNUMBER(FIND("%",AJ75))),"Include","Exclude")</f>
        <v>Exclude</v>
      </c>
      <c r="AL75" s="1"/>
      <c r="AM75" s="1" t="str" cm="1">
        <f t="array" ref="AM75">IF(AND(SUM(COUNTIF(AL75,{"*leaching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leached*"}))&gt;0,ISNUMBER(FIND("%",AL75))),"Include","Exclude")</f>
        <v>Exclude</v>
      </c>
      <c r="AN75" s="1"/>
      <c r="AO75" s="1" t="str" cm="1">
        <f t="array" ref="AO75">IF(AND(SUM(COUNTIF(AN75,{"*leaching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leached*"}))&gt;0,ISNUMBER(FIND("%",AN75))),"Include","Exclude")</f>
        <v>Exclude</v>
      </c>
      <c r="AP75" s="1"/>
      <c r="AQ75" s="1" t="str" cm="1">
        <f t="array" ref="AQ75">IF(AND(SUM(COUNTIF(AP75,{"*leaching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leached*"}))&gt;0,ISNUMBER(FIND("%",AP75))),"Include","Exclude")</f>
        <v>Exclude</v>
      </c>
      <c r="AR75" s="1"/>
      <c r="AS75" s="1" t="str" cm="1">
        <f t="array" ref="AS75">IF(AND(SUM(COUNTIF(AR75,{"*leaching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leached*"}))&gt;0,ISNUMBER(FIND("%",AR75))),"Include","Exclude")</f>
        <v>Exclude</v>
      </c>
      <c r="AT75" s="1"/>
      <c r="AU75" s="1" t="str" cm="1">
        <f t="array" ref="AU75">IF(AND(SUM(COUNTIF(AT75,{"*leaching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leached*"}))&gt;0,ISNUMBER(FIND("%",AT75))),"Include","Exclude")</f>
        <v>Exclude</v>
      </c>
      <c r="AV75" s="1"/>
      <c r="AW75" s="1" t="str" cm="1">
        <f t="array" ref="AW75">IF(AND(SUM(COUNTIF(AV75,{"*leaching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leached*"}))&gt;0,ISNUMBER(FIND("%",AV75))),"Include","Exclude")</f>
        <v>Exclude</v>
      </c>
      <c r="AX75" s="1"/>
      <c r="AY75" s="1" t="str" cm="1">
        <f t="array" ref="AY75">IF(AND(SUM(COUNTIF(AX75,{"*leaching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leached*"}))&gt;0,ISNUMBER(FIND("%",AX75))),"Include","Exclude")</f>
        <v>Exclude</v>
      </c>
      <c r="AZ75" s="40">
        <f t="shared" si="43"/>
        <v>0</v>
      </c>
      <c r="BA75" s="40" t="s">
        <v>677</v>
      </c>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c r="CH75"/>
      <c r="CI75"/>
      <c r="CL75"/>
      <c r="CM75"/>
      <c r="CN75"/>
    </row>
    <row r="76" spans="1:92" hidden="1" x14ac:dyDescent="0.3">
      <c r="A76" s="1">
        <v>75</v>
      </c>
      <c r="B76" s="1" t="s">
        <v>837</v>
      </c>
      <c r="C76" s="2" t="s">
        <v>838</v>
      </c>
      <c r="D76" s="1" t="s">
        <v>221</v>
      </c>
      <c r="E76" s="1" t="b">
        <v>1</v>
      </c>
      <c r="H76" s="1" t="s">
        <v>611</v>
      </c>
      <c r="I76" s="1" t="s">
        <v>10</v>
      </c>
      <c r="J76" s="1" t="s">
        <v>612</v>
      </c>
      <c r="K76" s="1" t="s">
        <v>222</v>
      </c>
      <c r="L76" s="1" t="s">
        <v>613</v>
      </c>
      <c r="M76" s="1" t="s">
        <v>223</v>
      </c>
      <c r="N76" s="1" t="s">
        <v>614</v>
      </c>
      <c r="O76" s="1" t="s">
        <v>839</v>
      </c>
      <c r="P76" s="1" t="b">
        <v>1</v>
      </c>
      <c r="Q76" s="1">
        <v>75</v>
      </c>
      <c r="R76" s="1" t="b">
        <v>0</v>
      </c>
      <c r="S76" s="1">
        <v>75</v>
      </c>
      <c r="T76" s="1" t="s">
        <v>1878</v>
      </c>
      <c r="U76" s="1" t="str" cm="1">
        <f t="array" ref="U76">IF(AND(SUM(COUNTIF(T76,{"*leaching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leached*"}))&gt;0,ISNUMBER(FIND("%",T76))),"Include","Exclude")</f>
        <v>Exclude</v>
      </c>
      <c r="V76" s="1" t="s">
        <v>1879</v>
      </c>
      <c r="W76" s="1" t="str" cm="1">
        <f t="array" ref="W76">IF(AND(SUM(COUNTIF(V76,{"*leaching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leached*"}))&gt;0,ISNUMBER(FIND("%",V76))),"Include","Exclude")</f>
        <v>Exclude</v>
      </c>
      <c r="X76" s="1" t="s">
        <v>1880</v>
      </c>
      <c r="Y76" s="1" t="str" cm="1">
        <f t="array" ref="Y76">IF(AND(SUM(COUNTIF(X76,{"*leaching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leached*"}))&gt;0,ISNUMBER(FIND("%",X76))),"Include","Exclude")</f>
        <v>Exclude</v>
      </c>
      <c r="Z76" s="1" t="s">
        <v>1881</v>
      </c>
      <c r="AA76" s="1" t="str" cm="1">
        <f t="array" ref="AA76">IF(AND(SUM(COUNTIF(Z76,{"*leaching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leached*"}))&gt;0,ISNUMBER(FIND("%",Z76))),"Include","Exclude")</f>
        <v>Exclude</v>
      </c>
      <c r="AB76" s="1" t="s">
        <v>1882</v>
      </c>
      <c r="AC76" s="1" t="str" cm="1">
        <f t="array" ref="AC76">IF(AND(SUM(COUNTIF(AB76,{"*leaching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leached*"}))&gt;0,ISNUMBER(FIND("%",AB76))),"Include","Exclude")</f>
        <v>Exclude</v>
      </c>
      <c r="AD76" s="1" t="s">
        <v>1883</v>
      </c>
      <c r="AE76" s="1" t="str" cm="1">
        <f t="array" ref="AE76">IF(AND(SUM(COUNTIF(AD76,{"*leaching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leached*"}))&gt;0,ISNUMBER(FIND("%",AD76))),"Include","Exclude")</f>
        <v>Exclude</v>
      </c>
      <c r="AF76" s="1" t="s">
        <v>1884</v>
      </c>
      <c r="AG76" s="1" t="str" cm="1">
        <f t="array" ref="AG76">IF(AND(SUM(COUNTIF(AF76,{"*leaching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leached*"}))&gt;0,ISNUMBER(FIND("%",AF76))),"Include","Exclude")</f>
        <v>Exclude</v>
      </c>
      <c r="AH76" s="1" t="s">
        <v>1885</v>
      </c>
      <c r="AI76" s="1" t="str" cm="1">
        <f t="array" ref="AI76">IF(AND(SUM(COUNTIF(AH76,{"*leaching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leached*"}))&gt;0,ISNUMBER(FIND("%",AH76))),"Include","Exclude")</f>
        <v>Exclude</v>
      </c>
      <c r="AJ76" s="1"/>
      <c r="AK76" s="1" t="str" cm="1">
        <f t="array" ref="AK76">IF(AND(SUM(COUNTIF(AJ76,{"*leaching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leached*"}))&gt;0,ISNUMBER(FIND("%",AJ76))),"Include","Exclude")</f>
        <v>Exclude</v>
      </c>
      <c r="AL76" s="1"/>
      <c r="AM76" s="1" t="str" cm="1">
        <f t="array" ref="AM76">IF(AND(SUM(COUNTIF(AL76,{"*leaching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leached*"}))&gt;0,ISNUMBER(FIND("%",AL76))),"Include","Exclude")</f>
        <v>Exclude</v>
      </c>
      <c r="AN76" s="1"/>
      <c r="AO76" s="1" t="str" cm="1">
        <f t="array" ref="AO76">IF(AND(SUM(COUNTIF(AN76,{"*leaching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leached*"}))&gt;0,ISNUMBER(FIND("%",AN76))),"Include","Exclude")</f>
        <v>Exclude</v>
      </c>
      <c r="AP76" s="1"/>
      <c r="AQ76" s="1" t="str" cm="1">
        <f t="array" ref="AQ76">IF(AND(SUM(COUNTIF(AP76,{"*leaching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leached*"}))&gt;0,ISNUMBER(FIND("%",AP76))),"Include","Exclude")</f>
        <v>Exclude</v>
      </c>
      <c r="AR76" s="1"/>
      <c r="AS76" s="1" t="str" cm="1">
        <f t="array" ref="AS76">IF(AND(SUM(COUNTIF(AR76,{"*leaching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leached*"}))&gt;0,ISNUMBER(FIND("%",AR76))),"Include","Exclude")</f>
        <v>Exclude</v>
      </c>
      <c r="AT76" s="1"/>
      <c r="AU76" s="1" t="str" cm="1">
        <f t="array" ref="AU76">IF(AND(SUM(COUNTIF(AT76,{"*leaching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leached*"}))&gt;0,ISNUMBER(FIND("%",AT76))),"Include","Exclude")</f>
        <v>Exclude</v>
      </c>
      <c r="AV76" s="1"/>
      <c r="AW76" s="1" t="str" cm="1">
        <f t="array" ref="AW76">IF(AND(SUM(COUNTIF(AV76,{"*leaching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leached*"}))&gt;0,ISNUMBER(FIND("%",AV76))),"Include","Exclude")</f>
        <v>Exclude</v>
      </c>
      <c r="AX76" s="1"/>
      <c r="AY76" s="1" t="str" cm="1">
        <f t="array" ref="AY76">IF(AND(SUM(COUNTIF(AX76,{"*leaching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leached*"}))&gt;0,ISNUMBER(FIND("%",AX76))),"Include","Exclude")</f>
        <v>Exclude</v>
      </c>
      <c r="AZ76" s="1">
        <f t="shared" si="43"/>
        <v>0</v>
      </c>
      <c r="BA76" s="1" t="s">
        <v>677</v>
      </c>
      <c r="BG76" s="1"/>
      <c r="BH76" s="1"/>
      <c r="BI76" s="1"/>
      <c r="BJ76" s="1"/>
      <c r="BN76" s="1"/>
      <c r="BO76" s="1"/>
      <c r="BP76" s="1"/>
      <c r="BQ76" s="1"/>
      <c r="BX76" s="1"/>
      <c r="CE76" s="1"/>
      <c r="CG76"/>
      <c r="CH76"/>
      <c r="CI76"/>
      <c r="CL76"/>
      <c r="CM76"/>
      <c r="CN76"/>
    </row>
    <row r="77" spans="1:92" hidden="1" x14ac:dyDescent="0.3">
      <c r="A77" s="1">
        <v>76</v>
      </c>
      <c r="B77" s="1" t="s">
        <v>840</v>
      </c>
      <c r="C77" s="2" t="s">
        <v>841</v>
      </c>
      <c r="D77" s="1" t="s">
        <v>224</v>
      </c>
      <c r="E77" s="1" t="b">
        <v>1</v>
      </c>
      <c r="H77" s="1" t="s">
        <v>611</v>
      </c>
      <c r="I77" s="1" t="s">
        <v>10</v>
      </c>
      <c r="J77" s="1" t="s">
        <v>612</v>
      </c>
      <c r="K77" s="1" t="s">
        <v>43</v>
      </c>
      <c r="L77" s="1" t="s">
        <v>613</v>
      </c>
      <c r="M77" s="1" t="s">
        <v>225</v>
      </c>
      <c r="N77" s="1" t="s">
        <v>614</v>
      </c>
      <c r="O77" s="1" t="s">
        <v>831</v>
      </c>
      <c r="P77" s="1" t="b">
        <v>1</v>
      </c>
      <c r="Q77" s="1">
        <v>90</v>
      </c>
      <c r="R77" s="1" t="b">
        <v>0</v>
      </c>
      <c r="S77" s="1">
        <v>76</v>
      </c>
      <c r="T77" s="1" t="s">
        <v>1886</v>
      </c>
      <c r="U77" s="1" t="str" cm="1">
        <f t="array" ref="U77">IF(AND(SUM(COUNTIF(T77,{"*leaching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leached*"}))&gt;0,ISNUMBER(FIND("%",T77))),"Include","Exclude")</f>
        <v>Exclude</v>
      </c>
      <c r="V77" s="1" t="s">
        <v>1887</v>
      </c>
      <c r="W77" s="1" t="str" cm="1">
        <f t="array" ref="W77">IF(AND(SUM(COUNTIF(V77,{"*leaching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leached*"}))&gt;0,ISNUMBER(FIND("%",V77))),"Include","Exclude")</f>
        <v>Exclude</v>
      </c>
      <c r="X77" s="1" t="s">
        <v>1888</v>
      </c>
      <c r="Y77" s="1" t="str" cm="1">
        <f t="array" ref="Y77">IF(AND(SUM(COUNTIF(X77,{"*leaching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leached*"}))&gt;0,ISNUMBER(FIND("%",X77))),"Include","Exclude")</f>
        <v>Exclude</v>
      </c>
      <c r="Z77" s="1" t="s">
        <v>1889</v>
      </c>
      <c r="AA77" s="1" t="str" cm="1">
        <f t="array" ref="AA77">IF(AND(SUM(COUNTIF(Z77,{"*leaching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leached*"}))&gt;0,ISNUMBER(FIND("%",Z77))),"Include","Exclude")</f>
        <v>Exclude</v>
      </c>
      <c r="AB77" s="1" t="s">
        <v>1890</v>
      </c>
      <c r="AC77" s="1" t="str" cm="1">
        <f t="array" ref="AC77">IF(AND(SUM(COUNTIF(AB77,{"*leaching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leached*"}))&gt;0,ISNUMBER(FIND("%",AB77))),"Include","Exclude")</f>
        <v>Exclude</v>
      </c>
      <c r="AD77" s="1" t="s">
        <v>1891</v>
      </c>
      <c r="AE77" s="1" t="str" cm="1">
        <f t="array" ref="AE77">IF(AND(SUM(COUNTIF(AD77,{"*leaching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leached*"}))&gt;0,ISNUMBER(FIND("%",AD77))),"Include","Exclude")</f>
        <v>Exclude</v>
      </c>
      <c r="AF77" s="1" t="s">
        <v>1892</v>
      </c>
      <c r="AG77" s="1" t="str" cm="1">
        <f t="array" ref="AG77">IF(AND(SUM(COUNTIF(AF77,{"*leaching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leached*"}))&gt;0,ISNUMBER(FIND("%",AF77))),"Include","Exclude")</f>
        <v>Exclude</v>
      </c>
      <c r="AH77" s="1" t="s">
        <v>1893</v>
      </c>
      <c r="AI77" s="1" t="str" cm="1">
        <f t="array" ref="AI77">IF(AND(SUM(COUNTIF(AH77,{"*leaching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leached*"}))&gt;0,ISNUMBER(FIND("%",AH77))),"Include","Exclude")</f>
        <v>Exclude</v>
      </c>
      <c r="AJ77" s="1"/>
      <c r="AK77" s="1" t="str" cm="1">
        <f t="array" ref="AK77">IF(AND(SUM(COUNTIF(AJ77,{"*leaching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leached*"}))&gt;0,ISNUMBER(FIND("%",AJ77))),"Include","Exclude")</f>
        <v>Exclude</v>
      </c>
      <c r="AL77" s="1"/>
      <c r="AM77" s="1" t="str" cm="1">
        <f t="array" ref="AM77">IF(AND(SUM(COUNTIF(AL77,{"*leaching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leached*"}))&gt;0,ISNUMBER(FIND("%",AL77))),"Include","Exclude")</f>
        <v>Exclude</v>
      </c>
      <c r="AN77" s="1"/>
      <c r="AO77" s="1" t="str" cm="1">
        <f t="array" ref="AO77">IF(AND(SUM(COUNTIF(AN77,{"*leaching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leached*"}))&gt;0,ISNUMBER(FIND("%",AN77))),"Include","Exclude")</f>
        <v>Exclude</v>
      </c>
      <c r="AP77" s="1"/>
      <c r="AQ77" s="1" t="str" cm="1">
        <f t="array" ref="AQ77">IF(AND(SUM(COUNTIF(AP77,{"*leaching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leached*"}))&gt;0,ISNUMBER(FIND("%",AP77))),"Include","Exclude")</f>
        <v>Exclude</v>
      </c>
      <c r="AR77" s="1"/>
      <c r="AS77" s="1" t="str" cm="1">
        <f t="array" ref="AS77">IF(AND(SUM(COUNTIF(AR77,{"*leaching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leached*"}))&gt;0,ISNUMBER(FIND("%",AR77))),"Include","Exclude")</f>
        <v>Exclude</v>
      </c>
      <c r="AT77" s="1"/>
      <c r="AU77" s="1" t="str" cm="1">
        <f t="array" ref="AU77">IF(AND(SUM(COUNTIF(AT77,{"*leaching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leached*"}))&gt;0,ISNUMBER(FIND("%",AT77))),"Include","Exclude")</f>
        <v>Exclude</v>
      </c>
      <c r="AV77" s="1"/>
      <c r="AW77" s="1" t="str" cm="1">
        <f t="array" ref="AW77">IF(AND(SUM(COUNTIF(AV77,{"*leaching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leached*"}))&gt;0,ISNUMBER(FIND("%",AV77))),"Include","Exclude")</f>
        <v>Exclude</v>
      </c>
      <c r="AX77" s="1"/>
      <c r="AY77" s="1" t="str" cm="1">
        <f t="array" ref="AY77">IF(AND(SUM(COUNTIF(AX77,{"*leaching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leached*"}))&gt;0,ISNUMBER(FIND("%",AX77))),"Include","Exclude")</f>
        <v>Exclude</v>
      </c>
      <c r="AZ77" s="1">
        <f t="shared" si="43"/>
        <v>0</v>
      </c>
      <c r="BA77" s="1" t="s">
        <v>677</v>
      </c>
      <c r="BG77" s="1"/>
      <c r="BH77" s="1"/>
      <c r="BI77" s="1"/>
      <c r="BJ77" s="1"/>
      <c r="BN77" s="1"/>
      <c r="BO77" s="1"/>
      <c r="BP77" s="1"/>
      <c r="BQ77" s="1"/>
      <c r="BX77" s="1"/>
      <c r="CE77" s="1"/>
      <c r="CG77"/>
      <c r="CH77"/>
      <c r="CI77"/>
      <c r="CL77"/>
      <c r="CM77"/>
      <c r="CN77"/>
    </row>
    <row r="78" spans="1:92" hidden="1" x14ac:dyDescent="0.3">
      <c r="A78" s="1">
        <v>77</v>
      </c>
      <c r="B78" s="1" t="s">
        <v>842</v>
      </c>
      <c r="C78" s="2" t="s">
        <v>843</v>
      </c>
      <c r="D78" s="1" t="s">
        <v>226</v>
      </c>
      <c r="E78" s="1" t="b">
        <v>1</v>
      </c>
      <c r="H78" s="1" t="s">
        <v>611</v>
      </c>
      <c r="I78" s="1" t="s">
        <v>10</v>
      </c>
      <c r="J78" s="1" t="s">
        <v>612</v>
      </c>
      <c r="K78" s="1" t="s">
        <v>227</v>
      </c>
      <c r="L78" s="1" t="s">
        <v>613</v>
      </c>
      <c r="M78" s="1" t="s">
        <v>228</v>
      </c>
      <c r="N78" s="1" t="s">
        <v>614</v>
      </c>
      <c r="O78" s="1" t="s">
        <v>844</v>
      </c>
      <c r="P78" s="1" t="b">
        <v>1</v>
      </c>
      <c r="Q78" s="1">
        <v>650</v>
      </c>
      <c r="R78" s="1" t="b">
        <v>0</v>
      </c>
      <c r="S78" s="1">
        <v>77</v>
      </c>
      <c r="T78" s="1" t="s">
        <v>1894</v>
      </c>
      <c r="U78" s="1" t="str" cm="1">
        <f t="array" ref="U78">IF(AND(SUM(COUNTIF(T78,{"*leaching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leached*"}))&gt;0,ISNUMBER(FIND("%",T78))),"Include","Exclude")</f>
        <v>Exclude</v>
      </c>
      <c r="V78" s="1" t="s">
        <v>1895</v>
      </c>
      <c r="W78" s="1" t="str" cm="1">
        <f t="array" ref="W78">IF(AND(SUM(COUNTIF(V78,{"*leaching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leached*"}))&gt;0,ISNUMBER(FIND("%",V78))),"Include","Exclude")</f>
        <v>Exclude</v>
      </c>
      <c r="X78" s="1" t="s">
        <v>1896</v>
      </c>
      <c r="Y78" s="1" t="str" cm="1">
        <f t="array" ref="Y78">IF(AND(SUM(COUNTIF(X78,{"*leaching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leached*"}))&gt;0,ISNUMBER(FIND("%",X78))),"Include","Exclude")</f>
        <v>Exclude</v>
      </c>
      <c r="Z78" s="1" t="s">
        <v>1897</v>
      </c>
      <c r="AA78" s="1" t="str" cm="1">
        <f t="array" ref="AA78">IF(AND(SUM(COUNTIF(Z78,{"*leaching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leached*"}))&gt;0,ISNUMBER(FIND("%",Z78))),"Include","Exclude")</f>
        <v>Exclude</v>
      </c>
      <c r="AB78" s="1" t="s">
        <v>1898</v>
      </c>
      <c r="AC78" s="1" t="str" cm="1">
        <f t="array" ref="AC78">IF(AND(SUM(COUNTIF(AB78,{"*leaching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leached*"}))&gt;0,ISNUMBER(FIND("%",AB78))),"Include","Exclude")</f>
        <v>Exclude</v>
      </c>
      <c r="AD78" s="1" t="s">
        <v>1899</v>
      </c>
      <c r="AE78" s="1" t="str" cm="1">
        <f t="array" ref="AE78">IF(AND(SUM(COUNTIF(AD78,{"*leaching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leached*"}))&gt;0,ISNUMBER(FIND("%",AD78))),"Include","Exclude")</f>
        <v>Exclude</v>
      </c>
      <c r="AF78" s="1" t="s">
        <v>1900</v>
      </c>
      <c r="AG78" s="1" t="str" cm="1">
        <f t="array" ref="AG78">IF(AND(SUM(COUNTIF(AF78,{"*leaching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leached*"}))&gt;0,ISNUMBER(FIND("%",AF78))),"Include","Exclude")</f>
        <v>Exclude</v>
      </c>
      <c r="AH78" s="1" t="s">
        <v>1901</v>
      </c>
      <c r="AI78" s="1" t="str" cm="1">
        <f t="array" ref="AI78">IF(AND(SUM(COUNTIF(AH78,{"*leaching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leached*"}))&gt;0,ISNUMBER(FIND("%",AH78))),"Include","Exclude")</f>
        <v>Exclude</v>
      </c>
      <c r="AJ78" s="1" t="s">
        <v>1902</v>
      </c>
      <c r="AK78" s="1" t="str" cm="1">
        <f t="array" ref="AK78">IF(AND(SUM(COUNTIF(AJ78,{"*leaching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leached*"}))&gt;0,ISNUMBER(FIND("%",AJ78))),"Include","Exclude")</f>
        <v>Exclude</v>
      </c>
      <c r="AL78" s="1"/>
      <c r="AM78" s="1" t="str" cm="1">
        <f t="array" ref="AM78">IF(AND(SUM(COUNTIF(AL78,{"*leaching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leached*"}))&gt;0,ISNUMBER(FIND("%",AL78))),"Include","Exclude")</f>
        <v>Exclude</v>
      </c>
      <c r="AN78" s="1"/>
      <c r="AO78" s="1" t="str" cm="1">
        <f t="array" ref="AO78">IF(AND(SUM(COUNTIF(AN78,{"*leaching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leached*"}))&gt;0,ISNUMBER(FIND("%",AN78))),"Include","Exclude")</f>
        <v>Exclude</v>
      </c>
      <c r="AP78" s="1"/>
      <c r="AQ78" s="1" t="str" cm="1">
        <f t="array" ref="AQ78">IF(AND(SUM(COUNTIF(AP78,{"*leaching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leached*"}))&gt;0,ISNUMBER(FIND("%",AP78))),"Include","Exclude")</f>
        <v>Exclude</v>
      </c>
      <c r="AR78" s="1"/>
      <c r="AS78" s="1" t="str" cm="1">
        <f t="array" ref="AS78">IF(AND(SUM(COUNTIF(AR78,{"*leaching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leached*"}))&gt;0,ISNUMBER(FIND("%",AR78))),"Include","Exclude")</f>
        <v>Exclude</v>
      </c>
      <c r="AT78" s="1"/>
      <c r="AU78" s="1" t="str" cm="1">
        <f t="array" ref="AU78">IF(AND(SUM(COUNTIF(AT78,{"*leaching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leached*"}))&gt;0,ISNUMBER(FIND("%",AT78))),"Include","Exclude")</f>
        <v>Exclude</v>
      </c>
      <c r="AV78" s="1"/>
      <c r="AW78" s="1" t="str" cm="1">
        <f t="array" ref="AW78">IF(AND(SUM(COUNTIF(AV78,{"*leaching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leached*"}))&gt;0,ISNUMBER(FIND("%",AV78))),"Include","Exclude")</f>
        <v>Exclude</v>
      </c>
      <c r="AX78" s="1"/>
      <c r="AY78" s="1" t="str" cm="1">
        <f t="array" ref="AY78">IF(AND(SUM(COUNTIF(AX78,{"*leaching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leached*"}))&gt;0,ISNUMBER(FIND("%",AX78))),"Include","Exclude")</f>
        <v>Exclude</v>
      </c>
      <c r="AZ78" s="1">
        <f t="shared" si="43"/>
        <v>0</v>
      </c>
      <c r="BA78" s="1" t="s">
        <v>677</v>
      </c>
      <c r="BG78" s="1"/>
      <c r="BH78" s="1"/>
      <c r="BI78" s="1"/>
      <c r="BJ78" s="1"/>
      <c r="BN78" s="1"/>
      <c r="BO78" s="1"/>
      <c r="BP78" s="1"/>
      <c r="BQ78" s="1"/>
      <c r="BX78" s="1"/>
      <c r="CE78" s="1"/>
      <c r="CG78"/>
      <c r="CH78"/>
      <c r="CI78"/>
      <c r="CL78"/>
      <c r="CM78"/>
      <c r="CN78"/>
    </row>
    <row r="79" spans="1:92" hidden="1" x14ac:dyDescent="0.3">
      <c r="A79" s="1">
        <v>78</v>
      </c>
      <c r="B79" s="1" t="s">
        <v>845</v>
      </c>
      <c r="C79" s="2" t="s">
        <v>846</v>
      </c>
      <c r="D79" s="1" t="s">
        <v>229</v>
      </c>
      <c r="E79" s="1" t="b">
        <v>1</v>
      </c>
      <c r="H79" s="1" t="s">
        <v>611</v>
      </c>
      <c r="I79" s="1" t="s">
        <v>10</v>
      </c>
      <c r="J79" s="1" t="s">
        <v>612</v>
      </c>
      <c r="K79" s="1" t="s">
        <v>230</v>
      </c>
      <c r="L79" s="1" t="s">
        <v>613</v>
      </c>
      <c r="M79" s="1" t="s">
        <v>231</v>
      </c>
      <c r="N79" s="1" t="s">
        <v>614</v>
      </c>
      <c r="O79" s="1" t="s">
        <v>847</v>
      </c>
      <c r="P79" s="1" t="b">
        <v>1</v>
      </c>
      <c r="Q79" s="1">
        <v>60</v>
      </c>
      <c r="R79" s="1" t="b">
        <v>0</v>
      </c>
      <c r="S79" s="1">
        <v>78</v>
      </c>
      <c r="T79" s="1" t="s">
        <v>1903</v>
      </c>
      <c r="U79" s="1" t="str" cm="1">
        <f t="array" ref="U79">IF(AND(SUM(COUNTIF(T79,{"*leaching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leached*"}))&gt;0,ISNUMBER(FIND("%",T79))),"Include","Exclude")</f>
        <v>Exclude</v>
      </c>
      <c r="V79" s="1" t="s">
        <v>1904</v>
      </c>
      <c r="W79" s="1" t="str" cm="1">
        <f t="array" ref="W79">IF(AND(SUM(COUNTIF(V79,{"*leaching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leached*"}))&gt;0,ISNUMBER(FIND("%",V79))),"Include","Exclude")</f>
        <v>Exclude</v>
      </c>
      <c r="X79" s="1" t="s">
        <v>1905</v>
      </c>
      <c r="Y79" s="1" t="str" cm="1">
        <f t="array" ref="Y79">IF(AND(SUM(COUNTIF(X79,{"*leaching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leached*"}))&gt;0,ISNUMBER(FIND("%",X79))),"Include","Exclude")</f>
        <v>Exclude</v>
      </c>
      <c r="Z79" s="1" t="s">
        <v>1906</v>
      </c>
      <c r="AA79" s="1" t="str" cm="1">
        <f t="array" ref="AA79">IF(AND(SUM(COUNTIF(Z79,{"*leaching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leached*"}))&gt;0,ISNUMBER(FIND("%",Z79))),"Include","Exclude")</f>
        <v>Exclude</v>
      </c>
      <c r="AB79" s="1" t="s">
        <v>1907</v>
      </c>
      <c r="AC79" s="1" t="str" cm="1">
        <f t="array" ref="AC79">IF(AND(SUM(COUNTIF(AB79,{"*leaching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leached*"}))&gt;0,ISNUMBER(FIND("%",AB79))),"Include","Exclude")</f>
        <v>Exclude</v>
      </c>
      <c r="AD79" s="1" t="s">
        <v>1908</v>
      </c>
      <c r="AE79" s="1" t="str" cm="1">
        <f t="array" ref="AE79">IF(AND(SUM(COUNTIF(AD79,{"*leaching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leached*"}))&gt;0,ISNUMBER(FIND("%",AD79))),"Include","Exclude")</f>
        <v>Exclude</v>
      </c>
      <c r="AF79" s="1" t="s">
        <v>1909</v>
      </c>
      <c r="AG79" s="1" t="str" cm="1">
        <f t="array" ref="AG79">IF(AND(SUM(COUNTIF(AF79,{"*leaching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leached*"}))&gt;0,ISNUMBER(FIND("%",AF79))),"Include","Exclude")</f>
        <v>Exclude</v>
      </c>
      <c r="AH79" s="1" t="s">
        <v>1910</v>
      </c>
      <c r="AI79" s="1" t="str" cm="1">
        <f t="array" ref="AI79">IF(AND(SUM(COUNTIF(AH79,{"*leaching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leached*"}))&gt;0,ISNUMBER(FIND("%",AH79))),"Include","Exclude")</f>
        <v>Exclude</v>
      </c>
      <c r="AJ79" s="1"/>
      <c r="AK79" s="1" t="str" cm="1">
        <f t="array" ref="AK79">IF(AND(SUM(COUNTIF(AJ79,{"*leaching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leached*"}))&gt;0,ISNUMBER(FIND("%",AJ79))),"Include","Exclude")</f>
        <v>Exclude</v>
      </c>
      <c r="AL79" s="1"/>
      <c r="AM79" s="1" t="str" cm="1">
        <f t="array" ref="AM79">IF(AND(SUM(COUNTIF(AL79,{"*leaching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leached*"}))&gt;0,ISNUMBER(FIND("%",AL79))),"Include","Exclude")</f>
        <v>Exclude</v>
      </c>
      <c r="AN79" s="1"/>
      <c r="AO79" s="1" t="str" cm="1">
        <f t="array" ref="AO79">IF(AND(SUM(COUNTIF(AN79,{"*leaching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leached*"}))&gt;0,ISNUMBER(FIND("%",AN79))),"Include","Exclude")</f>
        <v>Exclude</v>
      </c>
      <c r="AP79" s="1"/>
      <c r="AQ79" s="1" t="str" cm="1">
        <f t="array" ref="AQ79">IF(AND(SUM(COUNTIF(AP79,{"*leaching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leached*"}))&gt;0,ISNUMBER(FIND("%",AP79))),"Include","Exclude")</f>
        <v>Exclude</v>
      </c>
      <c r="AR79" s="1"/>
      <c r="AS79" s="1" t="str" cm="1">
        <f t="array" ref="AS79">IF(AND(SUM(COUNTIF(AR79,{"*leaching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leached*"}))&gt;0,ISNUMBER(FIND("%",AR79))),"Include","Exclude")</f>
        <v>Exclude</v>
      </c>
      <c r="AT79" s="1"/>
      <c r="AU79" s="1" t="str" cm="1">
        <f t="array" ref="AU79">IF(AND(SUM(COUNTIF(AT79,{"*leaching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leached*"}))&gt;0,ISNUMBER(FIND("%",AT79))),"Include","Exclude")</f>
        <v>Exclude</v>
      </c>
      <c r="AV79" s="1"/>
      <c r="AW79" s="1" t="str" cm="1">
        <f t="array" ref="AW79">IF(AND(SUM(COUNTIF(AV79,{"*leaching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leached*"}))&gt;0,ISNUMBER(FIND("%",AV79))),"Include","Exclude")</f>
        <v>Exclude</v>
      </c>
      <c r="AX79" s="1"/>
      <c r="AY79" s="1" t="str" cm="1">
        <f t="array" ref="AY79">IF(AND(SUM(COUNTIF(AX79,{"*leaching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leached*"}))&gt;0,ISNUMBER(FIND("%",AX79))),"Include","Exclude")</f>
        <v>Exclude</v>
      </c>
      <c r="AZ79" s="1">
        <f t="shared" si="43"/>
        <v>0</v>
      </c>
      <c r="BA79" s="1" t="s">
        <v>677</v>
      </c>
      <c r="BG79" s="1"/>
      <c r="BH79" s="1"/>
      <c r="BI79" s="1"/>
      <c r="BJ79" s="1"/>
      <c r="BN79" s="1"/>
      <c r="BO79" s="1"/>
      <c r="BP79" s="1"/>
      <c r="BQ79" s="1"/>
      <c r="BX79" s="1"/>
      <c r="CE79" s="1"/>
      <c r="CG79"/>
      <c r="CH79"/>
      <c r="CI79"/>
      <c r="CL79"/>
      <c r="CM79"/>
      <c r="CN79"/>
    </row>
    <row r="80" spans="1:92" s="23" customFormat="1" x14ac:dyDescent="0.3">
      <c r="A80" s="21">
        <v>80</v>
      </c>
      <c r="B80" s="21" t="s">
        <v>850</v>
      </c>
      <c r="C80" s="21" t="s">
        <v>851</v>
      </c>
      <c r="D80" s="21" t="s">
        <v>234</v>
      </c>
      <c r="E80" s="21" t="b">
        <v>1</v>
      </c>
      <c r="F80" s="21"/>
      <c r="G80" s="21"/>
      <c r="H80" s="21" t="s">
        <v>611</v>
      </c>
      <c r="I80" s="21" t="s">
        <v>10</v>
      </c>
      <c r="J80" s="21" t="s">
        <v>612</v>
      </c>
      <c r="K80" s="21" t="s">
        <v>235</v>
      </c>
      <c r="L80" s="21" t="s">
        <v>613</v>
      </c>
      <c r="M80" s="21" t="s">
        <v>236</v>
      </c>
      <c r="N80" s="21" t="s">
        <v>614</v>
      </c>
      <c r="O80" s="21" t="s">
        <v>852</v>
      </c>
      <c r="P80" s="21" t="b">
        <v>1</v>
      </c>
      <c r="Q80" s="21">
        <v>400</v>
      </c>
      <c r="R80" s="39" t="b">
        <v>0</v>
      </c>
      <c r="S80" s="21">
        <v>80</v>
      </c>
      <c r="T80" s="6" t="s">
        <v>1918</v>
      </c>
      <c r="U80" s="1" t="str" cm="1">
        <f t="array" ref="U80">IF(AND(SUM(COUNTIF(T80,{"*leaching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leached*"}))&gt;0,ISNUMBER(FIND("%",T80))),"Include","Exclude")</f>
        <v>Exclude</v>
      </c>
      <c r="V80" s="1" t="s">
        <v>1919</v>
      </c>
      <c r="W80" s="1" t="str" cm="1">
        <f t="array" ref="W80">IF(AND(SUM(COUNTIF(V80,{"*leaching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leached*"}))&gt;0,ISNUMBER(FIND("%",V80))),"Include","Exclude")</f>
        <v>Exclude</v>
      </c>
      <c r="X80" s="1" t="s">
        <v>1920</v>
      </c>
      <c r="Y80" s="1" t="str" cm="1">
        <f t="array" ref="Y80">IF(AND(SUM(COUNTIF(X80,{"*leaching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leached*"}))&gt;0,ISNUMBER(FIND("%",X80))),"Include","Exclude")</f>
        <v>Exclude</v>
      </c>
      <c r="Z80" s="1" t="s">
        <v>1921</v>
      </c>
      <c r="AA80" s="1" t="str" cm="1">
        <f t="array" ref="AA80">IF(AND(SUM(COUNTIF(Z80,{"*leaching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leached*"}))&gt;0,ISNUMBER(FIND("%",Z80))),"Include","Exclude")</f>
        <v>Exclude</v>
      </c>
      <c r="AB80" s="1" t="s">
        <v>1922</v>
      </c>
      <c r="AC80" s="1" t="str" cm="1">
        <f t="array" ref="AC80">IF(AND(SUM(COUNTIF(AB80,{"*leaching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leached*"}))&gt;0,ISNUMBER(FIND("%",AB80))),"Include","Exclude")</f>
        <v>Exclude</v>
      </c>
      <c r="AD80" s="1" t="s">
        <v>1923</v>
      </c>
      <c r="AE80" s="1" t="str" cm="1">
        <f t="array" ref="AE80">IF(AND(SUM(COUNTIF(AD80,{"*leaching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leached*"}))&gt;0,ISNUMBER(FIND("%",AD80))),"Include","Exclude")</f>
        <v>Exclude</v>
      </c>
      <c r="AF80" s="1" t="s">
        <v>1924</v>
      </c>
      <c r="AG80" s="1" t="str" cm="1">
        <f t="array" ref="AG80">IF(AND(SUM(COUNTIF(AF80,{"*leaching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leached*"}))&gt;0,ISNUMBER(FIND("%",AF80))),"Include","Exclude")</f>
        <v>Exclude</v>
      </c>
      <c r="AH80" s="1" t="s">
        <v>1925</v>
      </c>
      <c r="AI80" s="1" t="str" cm="1">
        <f t="array" ref="AI80">IF(AND(SUM(COUNTIF(AH80,{"*leaching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leached*"}))&gt;0,ISNUMBER(FIND("%",AH80))),"Include","Exclude")</f>
        <v>Exclude</v>
      </c>
      <c r="AJ80" s="1" t="s">
        <v>1926</v>
      </c>
      <c r="AK80" s="1" t="str" cm="1">
        <f t="array" ref="AK80">IF(AND(SUM(COUNTIF(AJ80,{"*leaching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leached*"}))&gt;0,ISNUMBER(FIND("%",AJ80))),"Include","Exclude")</f>
        <v>Include</v>
      </c>
      <c r="AL80" s="1"/>
      <c r="AM80" s="1" t="str" cm="1">
        <f t="array" ref="AM80">IF(AND(SUM(COUNTIF(AL80,{"*leaching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leached*"}))&gt;0,ISNUMBER(FIND("%",AL80))),"Include","Exclude")</f>
        <v>Exclude</v>
      </c>
      <c r="AN80" s="1"/>
      <c r="AO80" s="1" t="str" cm="1">
        <f t="array" ref="AO80">IF(AND(SUM(COUNTIF(AN80,{"*leaching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leached*"}))&gt;0,ISNUMBER(FIND("%",AN80))),"Include","Exclude")</f>
        <v>Exclude</v>
      </c>
      <c r="AP80" s="1"/>
      <c r="AQ80" s="1" t="str" cm="1">
        <f t="array" ref="AQ80">IF(AND(SUM(COUNTIF(AP80,{"*leaching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leached*"}))&gt;0,ISNUMBER(FIND("%",AP80))),"Include","Exclude")</f>
        <v>Exclude</v>
      </c>
      <c r="AR80" s="1"/>
      <c r="AS80" s="1" t="str" cm="1">
        <f t="array" ref="AS80">IF(AND(SUM(COUNTIF(AR80,{"*leaching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leached*"}))&gt;0,ISNUMBER(FIND("%",AR80))),"Include","Exclude")</f>
        <v>Exclude</v>
      </c>
      <c r="AT80" s="1"/>
      <c r="AU80" s="1" t="str" cm="1">
        <f t="array" ref="AU80">IF(AND(SUM(COUNTIF(AT80,{"*leaching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leached*"}))&gt;0,ISNUMBER(FIND("%",AT80))),"Include","Exclude")</f>
        <v>Exclude</v>
      </c>
      <c r="AV80" s="1"/>
      <c r="AW80" s="1" t="str" cm="1">
        <f t="array" ref="AW80">IF(AND(SUM(COUNTIF(AV80,{"*leaching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leached*"}))&gt;0,ISNUMBER(FIND("%",AV80))),"Include","Exclude")</f>
        <v>Exclude</v>
      </c>
      <c r="AX80" s="1"/>
      <c r="AY80" s="36" t="str" cm="1">
        <f t="array" ref="AY80">IF(AND(SUM(COUNTIF(AX80,{"*leaching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leached*"}))&gt;0,ISNUMBER(FIND("%",AX80))),"Include","Exclude")</f>
        <v>Exclude</v>
      </c>
      <c r="AZ80" s="21">
        <f t="shared" si="43"/>
        <v>1</v>
      </c>
      <c r="BA80" s="21" t="s">
        <v>1926</v>
      </c>
      <c r="BB80" s="21">
        <f t="shared" ref="BB80:BB86" si="53">LEN(BA80) - LEN(SUBSTITUTE(BA80, "%", ""))</f>
        <v>1</v>
      </c>
      <c r="BC80" s="21" t="s">
        <v>3047</v>
      </c>
      <c r="BD80" s="21" t="s">
        <v>709</v>
      </c>
      <c r="BE80" s="24">
        <v>0.98</v>
      </c>
      <c r="BF80" s="22">
        <v>0.2</v>
      </c>
      <c r="BG80" s="44">
        <f>VLOOKUP(BD80,'[1]To do list'!$A$2:$B$18,2,FALSE)</f>
        <v>32.799999999999997</v>
      </c>
      <c r="BH80" s="44">
        <v>0.42</v>
      </c>
      <c r="BI80" s="44">
        <f t="shared" ref="BI80:BI86" si="54">BE80*BF80*BH80*(Q80-20)*1000</f>
        <v>31281.600000000002</v>
      </c>
      <c r="BJ80" s="59">
        <f t="shared" ref="BJ80:BJ86" si="55">BF80*(1-BE80)*BG80*100</f>
        <v>13.12000000000001</v>
      </c>
      <c r="BK80" s="21" t="s">
        <v>3011</v>
      </c>
      <c r="BL80" s="24">
        <v>0.98</v>
      </c>
      <c r="BM80" s="22">
        <v>0.2</v>
      </c>
      <c r="BN80" s="44">
        <f>VLOOKUP(BK80,'[1]To do list'!$A$2:$B$18,2,FALSE)</f>
        <v>13.9</v>
      </c>
      <c r="BO80" s="44">
        <v>0.45200000000000001</v>
      </c>
      <c r="BP80" s="44">
        <f t="shared" ref="BP80:BP86" si="56">BL80*BM80*BO80*(Q80-20)*1000</f>
        <v>33664.959999999999</v>
      </c>
      <c r="BQ80" s="59">
        <f t="shared" ref="BQ80:BQ86" si="57">BM80*(1-BL80)*BN80*100</f>
        <v>5.5600000000000049</v>
      </c>
      <c r="BR80" s="21" t="s">
        <v>3024</v>
      </c>
      <c r="BS80" s="24">
        <v>0.98</v>
      </c>
      <c r="BT80" s="22">
        <v>0</v>
      </c>
      <c r="BU80" s="44">
        <f>VLOOKUP(BR80,'[1]To do list'!$A$2:$B$18,2,FALSE)</f>
        <v>42.497500000000002</v>
      </c>
      <c r="BV80" s="44">
        <v>0</v>
      </c>
      <c r="BW80" s="44">
        <f>BS80*BT80*BV80*(Q80-20)*1000</f>
        <v>0</v>
      </c>
      <c r="BX80" s="59">
        <f>BT80*(1-BS80)*BU80*100</f>
        <v>0</v>
      </c>
      <c r="BY80" s="21"/>
      <c r="BZ80" s="21"/>
      <c r="CA80" s="22"/>
      <c r="CB80" s="21"/>
      <c r="CC80" s="21"/>
      <c r="CD80" s="21"/>
      <c r="CE80" s="51"/>
      <c r="CF80" s="21"/>
      <c r="CG80" s="21"/>
      <c r="CH80" s="21"/>
      <c r="CI80" s="21"/>
      <c r="CJ80" s="21"/>
      <c r="CK80" s="21"/>
      <c r="CL80" s="51"/>
      <c r="CM80" s="63">
        <f t="shared" ref="CM80:CM86" si="58">SUM(BJ80,BQ80,BX80,CE80,CL80)/SUM(BF80,BM80,BT80,CA80,CH80)</f>
        <v>46.700000000000031</v>
      </c>
      <c r="CN80" s="70">
        <f t="shared" ref="CN80:CN86" si="59">(BI80+BP80+BW80+CD80+CK80)/(BF80+BM80+BT80+CA80+CH80)</f>
        <v>162366.39999999999</v>
      </c>
    </row>
    <row r="81" spans="1:92" s="23" customFormat="1" x14ac:dyDescent="0.3">
      <c r="A81" s="21">
        <v>82</v>
      </c>
      <c r="B81" s="21" t="s">
        <v>857</v>
      </c>
      <c r="C81" s="21" t="s">
        <v>858</v>
      </c>
      <c r="D81" s="21" t="s">
        <v>241</v>
      </c>
      <c r="E81" s="21" t="b">
        <v>1</v>
      </c>
      <c r="F81" s="21"/>
      <c r="G81" s="21"/>
      <c r="H81" s="21" t="s">
        <v>611</v>
      </c>
      <c r="I81" s="21" t="s">
        <v>10</v>
      </c>
      <c r="J81" s="21" t="s">
        <v>612</v>
      </c>
      <c r="K81" s="21" t="s">
        <v>204</v>
      </c>
      <c r="L81" s="21" t="s">
        <v>613</v>
      </c>
      <c r="M81" s="21" t="s">
        <v>242</v>
      </c>
      <c r="N81" s="21" t="s">
        <v>614</v>
      </c>
      <c r="O81" s="21" t="s">
        <v>859</v>
      </c>
      <c r="P81" s="21" t="b">
        <v>1</v>
      </c>
      <c r="Q81" s="21">
        <v>600</v>
      </c>
      <c r="R81" s="39" t="b">
        <v>0</v>
      </c>
      <c r="S81" s="21">
        <v>82</v>
      </c>
      <c r="T81" s="6" t="s">
        <v>1934</v>
      </c>
      <c r="U81" s="1" t="str" cm="1">
        <f t="array" ref="U81">IF(AND(SUM(COUNTIF(T81,{"*leaching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leached*"}))&gt;0,ISNUMBER(FIND("%",T81))),"Include","Exclude")</f>
        <v>Exclude</v>
      </c>
      <c r="V81" s="1" t="s">
        <v>1935</v>
      </c>
      <c r="W81" s="1" t="str" cm="1">
        <f t="array" ref="W81">IF(AND(SUM(COUNTIF(V81,{"*leaching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leached*"}))&gt;0,ISNUMBER(FIND("%",V81))),"Include","Exclude")</f>
        <v>Exclude</v>
      </c>
      <c r="X81" s="1" t="s">
        <v>1936</v>
      </c>
      <c r="Y81" s="1" t="str" cm="1">
        <f t="array" ref="Y81">IF(AND(SUM(COUNTIF(X81,{"*leaching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leached*"}))&gt;0,ISNUMBER(FIND("%",X81))),"Include","Exclude")</f>
        <v>Exclude</v>
      </c>
      <c r="Z81" s="1" t="s">
        <v>1937</v>
      </c>
      <c r="AA81" s="1" t="str" cm="1">
        <f t="array" ref="AA81">IF(AND(SUM(COUNTIF(Z81,{"*leaching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leached*"}))&gt;0,ISNUMBER(FIND("%",Z81))),"Include","Exclude")</f>
        <v>Exclude</v>
      </c>
      <c r="AB81" s="1" t="s">
        <v>1938</v>
      </c>
      <c r="AC81" s="1" t="str" cm="1">
        <f t="array" ref="AC81">IF(AND(SUM(COUNTIF(AB81,{"*leaching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leached*"}))&gt;0,ISNUMBER(FIND("%",AB81))),"Include","Exclude")</f>
        <v>Include</v>
      </c>
      <c r="AD81" s="1" t="s">
        <v>1939</v>
      </c>
      <c r="AE81" s="1" t="str" cm="1">
        <f t="array" ref="AE81">IF(AND(SUM(COUNTIF(AD81,{"*leaching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leached*"}))&gt;0,ISNUMBER(FIND("%",AD81))),"Include","Exclude")</f>
        <v>Exclude</v>
      </c>
      <c r="AF81" s="1" t="s">
        <v>1940</v>
      </c>
      <c r="AG81" s="1" t="str" cm="1">
        <f t="array" ref="AG81">IF(AND(SUM(COUNTIF(AF81,{"*leaching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leached*"}))&gt;0,ISNUMBER(FIND("%",AF81))),"Include","Exclude")</f>
        <v>Exclude</v>
      </c>
      <c r="AH81" s="1"/>
      <c r="AI81" s="1" t="str" cm="1">
        <f t="array" ref="AI81">IF(AND(SUM(COUNTIF(AH81,{"*leaching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leached*"}))&gt;0,ISNUMBER(FIND("%",AH81))),"Include","Exclude")</f>
        <v>Exclude</v>
      </c>
      <c r="AJ81" s="1"/>
      <c r="AK81" s="1" t="str" cm="1">
        <f t="array" ref="AK81">IF(AND(SUM(COUNTIF(AJ81,{"*leaching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leached*"}))&gt;0,ISNUMBER(FIND("%",AJ81))),"Include","Exclude")</f>
        <v>Exclude</v>
      </c>
      <c r="AL81" s="1"/>
      <c r="AM81" s="1" t="str" cm="1">
        <f t="array" ref="AM81">IF(AND(SUM(COUNTIF(AL81,{"*leaching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leached*"}))&gt;0,ISNUMBER(FIND("%",AL81))),"Include","Exclude")</f>
        <v>Exclude</v>
      </c>
      <c r="AN81" s="1"/>
      <c r="AO81" s="1" t="str" cm="1">
        <f t="array" ref="AO81">IF(AND(SUM(COUNTIF(AN81,{"*leaching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leached*"}))&gt;0,ISNUMBER(FIND("%",AN81))),"Include","Exclude")</f>
        <v>Exclude</v>
      </c>
      <c r="AP81" s="1"/>
      <c r="AQ81" s="1" t="str" cm="1">
        <f t="array" ref="AQ81">IF(AND(SUM(COUNTIF(AP81,{"*leaching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leached*"}))&gt;0,ISNUMBER(FIND("%",AP81))),"Include","Exclude")</f>
        <v>Exclude</v>
      </c>
      <c r="AR81" s="1"/>
      <c r="AS81" s="1" t="str" cm="1">
        <f t="array" ref="AS81">IF(AND(SUM(COUNTIF(AR81,{"*leaching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leached*"}))&gt;0,ISNUMBER(FIND("%",AR81))),"Include","Exclude")</f>
        <v>Exclude</v>
      </c>
      <c r="AT81" s="1"/>
      <c r="AU81" s="1" t="str" cm="1">
        <f t="array" ref="AU81">IF(AND(SUM(COUNTIF(AT81,{"*leaching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leached*"}))&gt;0,ISNUMBER(FIND("%",AT81))),"Include","Exclude")</f>
        <v>Exclude</v>
      </c>
      <c r="AV81" s="1"/>
      <c r="AW81" s="1" t="str" cm="1">
        <f t="array" ref="AW81">IF(AND(SUM(COUNTIF(AV81,{"*leaching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leached*"}))&gt;0,ISNUMBER(FIND("%",AV81))),"Include","Exclude")</f>
        <v>Exclude</v>
      </c>
      <c r="AX81" s="1"/>
      <c r="AY81" s="36" t="str" cm="1">
        <f t="array" ref="AY81">IF(AND(SUM(COUNTIF(AX81,{"*leaching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leached*"}))&gt;0,ISNUMBER(FIND("%",AX81))),"Include","Exclude")</f>
        <v>Exclude</v>
      </c>
      <c r="AZ81" s="21">
        <f t="shared" si="43"/>
        <v>1</v>
      </c>
      <c r="BA81" s="21" t="s">
        <v>1938</v>
      </c>
      <c r="BB81" s="21">
        <f t="shared" si="53"/>
        <v>2</v>
      </c>
      <c r="BC81" s="21" t="s">
        <v>3048</v>
      </c>
      <c r="BD81" s="21" t="s">
        <v>3013</v>
      </c>
      <c r="BE81" s="22">
        <v>0.97199999999999998</v>
      </c>
      <c r="BF81" s="22">
        <v>0.1</v>
      </c>
      <c r="BG81" s="44">
        <f>VLOOKUP(BD81,'[1]To do list'!$A$2:$B$18,2,FALSE)</f>
        <v>83.5</v>
      </c>
      <c r="BH81" s="44">
        <v>4.2329999999999997</v>
      </c>
      <c r="BI81" s="44">
        <f t="shared" si="54"/>
        <v>238639.60800000001</v>
      </c>
      <c r="BJ81" s="59">
        <f t="shared" si="55"/>
        <v>23.38000000000002</v>
      </c>
      <c r="BK81" s="21" t="s">
        <v>3019</v>
      </c>
      <c r="BL81" s="22">
        <v>5.0000000000000001E-3</v>
      </c>
      <c r="BM81" s="22">
        <v>0.1</v>
      </c>
      <c r="BN81" s="44">
        <f>VLOOKUP(BK81,'[1]To do list'!$A$2:$B$18,2,FALSE)</f>
        <v>1.79</v>
      </c>
      <c r="BO81" s="44">
        <v>0.89700000000000002</v>
      </c>
      <c r="BP81" s="44">
        <f t="shared" si="56"/>
        <v>260.13000000000005</v>
      </c>
      <c r="BQ81" s="59">
        <f t="shared" si="57"/>
        <v>17.810500000000001</v>
      </c>
      <c r="BR81" s="21"/>
      <c r="BS81" s="21"/>
      <c r="BT81" s="22"/>
      <c r="BU81" s="21"/>
      <c r="BV81" s="21"/>
      <c r="BW81" s="21"/>
      <c r="BX81" s="51"/>
      <c r="BY81" s="21"/>
      <c r="BZ81" s="21"/>
      <c r="CA81" s="22"/>
      <c r="CB81" s="21"/>
      <c r="CC81" s="21"/>
      <c r="CD81" s="21"/>
      <c r="CE81" s="51"/>
      <c r="CF81" s="21"/>
      <c r="CG81" s="21"/>
      <c r="CH81" s="21"/>
      <c r="CI81" s="21"/>
      <c r="CJ81" s="21"/>
      <c r="CK81" s="21"/>
      <c r="CL81" s="51"/>
      <c r="CM81" s="63">
        <f t="shared" si="58"/>
        <v>205.9525000000001</v>
      </c>
      <c r="CN81" s="70">
        <f t="shared" si="59"/>
        <v>1194498.69</v>
      </c>
    </row>
    <row r="82" spans="1:92" s="23" customFormat="1" x14ac:dyDescent="0.3">
      <c r="A82" s="21">
        <v>148</v>
      </c>
      <c r="B82" s="21" t="s">
        <v>1034</v>
      </c>
      <c r="C82" s="21" t="s">
        <v>1035</v>
      </c>
      <c r="D82" s="21" t="s">
        <v>422</v>
      </c>
      <c r="E82" s="21" t="b">
        <v>1</v>
      </c>
      <c r="F82" s="21"/>
      <c r="G82" s="21"/>
      <c r="H82" s="21" t="s">
        <v>611</v>
      </c>
      <c r="I82" s="21" t="s">
        <v>10</v>
      </c>
      <c r="J82" s="21" t="s">
        <v>612</v>
      </c>
      <c r="K82" s="21" t="s">
        <v>24</v>
      </c>
      <c r="L82" s="21" t="s">
        <v>613</v>
      </c>
      <c r="M82" s="21" t="s">
        <v>423</v>
      </c>
      <c r="N82" s="21" t="s">
        <v>614</v>
      </c>
      <c r="O82" s="21" t="s">
        <v>942</v>
      </c>
      <c r="P82" s="21" t="b">
        <v>1</v>
      </c>
      <c r="Q82" s="21">
        <v>120</v>
      </c>
      <c r="R82" s="39" t="b">
        <v>1</v>
      </c>
      <c r="S82" s="21">
        <v>148</v>
      </c>
      <c r="T82" s="6" t="s">
        <v>2467</v>
      </c>
      <c r="U82" s="1" t="str" cm="1">
        <f t="array" ref="U82">IF(AND(SUM(COUNTIF(T82,{"*leaching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leached*"}))&gt;0,ISNUMBER(FIND("%",T82))),"Include","Exclude")</f>
        <v>Exclude</v>
      </c>
      <c r="V82" s="1" t="s">
        <v>2468</v>
      </c>
      <c r="W82" s="1" t="str" cm="1">
        <f t="array" ref="W82">IF(AND(SUM(COUNTIF(V82,{"*leaching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leached*"}))&gt;0,ISNUMBER(FIND("%",V82))),"Include","Exclude")</f>
        <v>Exclude</v>
      </c>
      <c r="X82" s="1" t="s">
        <v>2469</v>
      </c>
      <c r="Y82" s="1" t="str" cm="1">
        <f t="array" ref="Y82">IF(AND(SUM(COUNTIF(X82,{"*leaching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leached*"}))&gt;0,ISNUMBER(FIND("%",X82))),"Include","Exclude")</f>
        <v>Exclude</v>
      </c>
      <c r="Z82" s="1" t="s">
        <v>2470</v>
      </c>
      <c r="AA82" s="1" t="str" cm="1">
        <f t="array" ref="AA82">IF(AND(SUM(COUNTIF(Z82,{"*leaching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leached*"}))&gt;0,ISNUMBER(FIND("%",Z82))),"Include","Exclude")</f>
        <v>Exclude</v>
      </c>
      <c r="AB82" s="1" t="s">
        <v>2471</v>
      </c>
      <c r="AC82" s="1" t="str" cm="1">
        <f t="array" ref="AC82">IF(AND(SUM(COUNTIF(AB82,{"*leaching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leached*"}))&gt;0,ISNUMBER(FIND("%",AB82))),"Include","Exclude")</f>
        <v>Exclude</v>
      </c>
      <c r="AD82" s="1" t="s">
        <v>2472</v>
      </c>
      <c r="AE82" s="1" t="str" cm="1">
        <f t="array" ref="AE82">IF(AND(SUM(COUNTIF(AD82,{"*leaching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leached*"}))&gt;0,ISNUMBER(FIND("%",AD82))),"Include","Exclude")</f>
        <v>Include</v>
      </c>
      <c r="AF82" s="1" t="s">
        <v>2473</v>
      </c>
      <c r="AG82" s="1" t="str" cm="1">
        <f t="array" ref="AG82">IF(AND(SUM(COUNTIF(AF82,{"*leaching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leached*"}))&gt;0,ISNUMBER(FIND("%",AF82))),"Include","Exclude")</f>
        <v>Exclude</v>
      </c>
      <c r="AH82" s="1" t="s">
        <v>2474</v>
      </c>
      <c r="AI82" s="1" t="str" cm="1">
        <f t="array" ref="AI82">IF(AND(SUM(COUNTIF(AH82,{"*leaching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leached*"}))&gt;0,ISNUMBER(FIND("%",AH82))),"Include","Exclude")</f>
        <v>Exclude</v>
      </c>
      <c r="AJ82" s="1" t="s">
        <v>2475</v>
      </c>
      <c r="AK82" s="1" t="str" cm="1">
        <f t="array" ref="AK82">IF(AND(SUM(COUNTIF(AJ82,{"*leaching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leached*"}))&gt;0,ISNUMBER(FIND("%",AJ82))),"Include","Exclude")</f>
        <v>Exclude</v>
      </c>
      <c r="AL82" s="1" t="s">
        <v>2476</v>
      </c>
      <c r="AM82" s="1" t="str" cm="1">
        <f t="array" ref="AM82">IF(AND(SUM(COUNTIF(AL82,{"*leaching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leached*"}))&gt;0,ISNUMBER(FIND("%",AL82))),"Include","Exclude")</f>
        <v>Exclude</v>
      </c>
      <c r="AN82" s="1"/>
      <c r="AO82" s="1" t="str" cm="1">
        <f t="array" ref="AO82">IF(AND(SUM(COUNTIF(AN82,{"*leaching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leached*"}))&gt;0,ISNUMBER(FIND("%",AN82))),"Include","Exclude")</f>
        <v>Exclude</v>
      </c>
      <c r="AP82" s="1"/>
      <c r="AQ82" s="1" t="str" cm="1">
        <f t="array" ref="AQ82">IF(AND(SUM(COUNTIF(AP82,{"*leaching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leached*"}))&gt;0,ISNUMBER(FIND("%",AP82))),"Include","Exclude")</f>
        <v>Exclude</v>
      </c>
      <c r="AR82" s="1"/>
      <c r="AS82" s="1" t="str" cm="1">
        <f t="array" ref="AS82">IF(AND(SUM(COUNTIF(AR82,{"*leaching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leached*"}))&gt;0,ISNUMBER(FIND("%",AR82))),"Include","Exclude")</f>
        <v>Exclude</v>
      </c>
      <c r="AT82" s="1"/>
      <c r="AU82" s="1" t="str" cm="1">
        <f t="array" ref="AU82">IF(AND(SUM(COUNTIF(AT82,{"*leaching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leached*"}))&gt;0,ISNUMBER(FIND("%",AT82))),"Include","Exclude")</f>
        <v>Exclude</v>
      </c>
      <c r="AV82" s="1"/>
      <c r="AW82" s="1" t="str" cm="1">
        <f t="array" ref="AW82">IF(AND(SUM(COUNTIF(AV82,{"*leaching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leached*"}))&gt;0,ISNUMBER(FIND("%",AV82))),"Include","Exclude")</f>
        <v>Exclude</v>
      </c>
      <c r="AX82" s="1"/>
      <c r="AY82" s="36" t="str" cm="1">
        <f t="array" ref="AY82">IF(AND(SUM(COUNTIF(AX82,{"*leaching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leached*"}))&gt;0,ISNUMBER(FIND("%",AX82))),"Include","Exclude")</f>
        <v>Exclude</v>
      </c>
      <c r="AZ82" s="21">
        <f t="shared" si="43"/>
        <v>1</v>
      </c>
      <c r="BA82" s="21" t="s">
        <v>2472</v>
      </c>
      <c r="BB82" s="21">
        <f t="shared" si="53"/>
        <v>1</v>
      </c>
      <c r="BC82" s="21" t="s">
        <v>3050</v>
      </c>
      <c r="BD82" s="21" t="s">
        <v>3009</v>
      </c>
      <c r="BE82" s="24">
        <v>0.99</v>
      </c>
      <c r="BF82" s="22">
        <v>0</v>
      </c>
      <c r="BG82" s="44">
        <f>VLOOKUP(BD82,'[1]To do list'!$A$2:$B$18,2,FALSE)</f>
        <v>2.5499999999999998</v>
      </c>
      <c r="BH82" s="44">
        <v>0</v>
      </c>
      <c r="BI82" s="44">
        <f t="shared" si="54"/>
        <v>0</v>
      </c>
      <c r="BJ82" s="59">
        <f t="shared" si="55"/>
        <v>0</v>
      </c>
      <c r="BK82" s="21" t="s">
        <v>3018</v>
      </c>
      <c r="BL82" s="24">
        <v>0.99</v>
      </c>
      <c r="BM82" s="22">
        <v>0</v>
      </c>
      <c r="BN82" s="44">
        <f>VLOOKUP(BK82,'[1]To do list'!$A$2:$B$18,2,FALSE)</f>
        <v>2.73</v>
      </c>
      <c r="BO82" s="44">
        <v>0</v>
      </c>
      <c r="BP82" s="44">
        <f t="shared" si="56"/>
        <v>0</v>
      </c>
      <c r="BQ82" s="59">
        <f t="shared" si="57"/>
        <v>0</v>
      </c>
      <c r="BR82" s="21"/>
      <c r="BS82" s="21"/>
      <c r="BT82" s="22"/>
      <c r="BU82" s="21"/>
      <c r="BV82" s="21"/>
      <c r="BW82" s="21"/>
      <c r="BX82" s="51"/>
      <c r="BY82" s="21"/>
      <c r="BZ82" s="21"/>
      <c r="CA82" s="22"/>
      <c r="CB82" s="21"/>
      <c r="CC82" s="21"/>
      <c r="CD82" s="21"/>
      <c r="CE82" s="51"/>
      <c r="CF82" s="21"/>
      <c r="CG82" s="21"/>
      <c r="CH82" s="21"/>
      <c r="CI82" s="21"/>
      <c r="CJ82" s="21"/>
      <c r="CK82" s="21"/>
      <c r="CL82" s="51"/>
      <c r="CM82" s="63" t="e">
        <f t="shared" si="58"/>
        <v>#DIV/0!</v>
      </c>
      <c r="CN82" s="70" t="e">
        <f t="shared" si="59"/>
        <v>#DIV/0!</v>
      </c>
    </row>
    <row r="83" spans="1:92" s="23" customFormat="1" x14ac:dyDescent="0.3">
      <c r="A83" s="21">
        <v>43</v>
      </c>
      <c r="B83" s="21" t="s">
        <v>748</v>
      </c>
      <c r="C83" s="21" t="s">
        <v>749</v>
      </c>
      <c r="D83" s="21" t="s">
        <v>132</v>
      </c>
      <c r="E83" s="21" t="b">
        <v>1</v>
      </c>
      <c r="F83" s="21"/>
      <c r="G83" s="21"/>
      <c r="H83" s="21" t="s">
        <v>611</v>
      </c>
      <c r="I83" s="21" t="s">
        <v>10</v>
      </c>
      <c r="J83" s="21" t="s">
        <v>612</v>
      </c>
      <c r="K83" s="21" t="s">
        <v>133</v>
      </c>
      <c r="L83" s="21" t="s">
        <v>613</v>
      </c>
      <c r="M83" s="21" t="s">
        <v>134</v>
      </c>
      <c r="N83" s="21" t="s">
        <v>614</v>
      </c>
      <c r="O83" s="21" t="s">
        <v>750</v>
      </c>
      <c r="P83" s="21" t="b">
        <v>1</v>
      </c>
      <c r="Q83" s="21">
        <v>550</v>
      </c>
      <c r="R83" s="39" t="b">
        <v>0</v>
      </c>
      <c r="S83" s="21">
        <v>43</v>
      </c>
      <c r="T83" s="6" t="s">
        <v>1588</v>
      </c>
      <c r="U83" s="1" t="str" cm="1">
        <f t="array" ref="U83">IF(AND(SUM(COUNTIF(T83,{"*leaching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leached*"}))&gt;0,ISNUMBER(FIND("%",T83))),"Include","Exclude")</f>
        <v>Exclude</v>
      </c>
      <c r="V83" s="1" t="s">
        <v>1589</v>
      </c>
      <c r="W83" s="1" t="str" cm="1">
        <f t="array" ref="W83">IF(AND(SUM(COUNTIF(V83,{"*leaching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leached*"}))&gt;0,ISNUMBER(FIND("%",V83))),"Include","Exclude")</f>
        <v>Exclude</v>
      </c>
      <c r="X83" s="1" t="s">
        <v>1590</v>
      </c>
      <c r="Y83" s="1" t="str" cm="1">
        <f t="array" ref="Y83">IF(AND(SUM(COUNTIF(X83,{"*leaching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leached*"}))&gt;0,ISNUMBER(FIND("%",X83))),"Include","Exclude")</f>
        <v>Exclude</v>
      </c>
      <c r="Z83" s="1" t="s">
        <v>1591</v>
      </c>
      <c r="AA83" s="1" t="str" cm="1">
        <f t="array" ref="AA83">IF(AND(SUM(COUNTIF(Z83,{"*leaching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leached*"}))&gt;0,ISNUMBER(FIND("%",Z83))),"Include","Exclude")</f>
        <v>Exclude</v>
      </c>
      <c r="AB83" s="1" t="s">
        <v>1592</v>
      </c>
      <c r="AC83" s="1" t="str" cm="1">
        <f t="array" ref="AC83">IF(AND(SUM(COUNTIF(AB83,{"*leaching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leached*"}))&gt;0,ISNUMBER(FIND("%",AB83))),"Include","Exclude")</f>
        <v>Exclude</v>
      </c>
      <c r="AD83" s="1" t="s">
        <v>1593</v>
      </c>
      <c r="AE83" s="1" t="str" cm="1">
        <f t="array" ref="AE83">IF(AND(SUM(COUNTIF(AD83,{"*leaching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leached*"}))&gt;0,ISNUMBER(FIND("%",AD83))),"Include","Exclude")</f>
        <v>Include</v>
      </c>
      <c r="AF83" s="1" t="s">
        <v>1594</v>
      </c>
      <c r="AG83" s="1" t="str" cm="1">
        <f t="array" ref="AG83">IF(AND(SUM(COUNTIF(AF83,{"*leaching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leached*"}))&gt;0,ISNUMBER(FIND("%",AF83))),"Include","Exclude")</f>
        <v>Exclude</v>
      </c>
      <c r="AH83" s="1" t="s">
        <v>1595</v>
      </c>
      <c r="AI83" s="1" t="str" cm="1">
        <f t="array" ref="AI83">IF(AND(SUM(COUNTIF(AH83,{"*leaching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leached*"}))&gt;0,ISNUMBER(FIND("%",AH83))),"Include","Exclude")</f>
        <v>Exclude</v>
      </c>
      <c r="AJ83" s="1"/>
      <c r="AK83" s="1" t="str" cm="1">
        <f t="array" ref="AK83">IF(AND(SUM(COUNTIF(AJ83,{"*leaching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leached*"}))&gt;0,ISNUMBER(FIND("%",AJ83))),"Include","Exclude")</f>
        <v>Exclude</v>
      </c>
      <c r="AL83" s="1"/>
      <c r="AM83" s="1" t="str" cm="1">
        <f t="array" ref="AM83">IF(AND(SUM(COUNTIF(AL83,{"*leaching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leached*"}))&gt;0,ISNUMBER(FIND("%",AL83))),"Include","Exclude")</f>
        <v>Exclude</v>
      </c>
      <c r="AN83" s="1"/>
      <c r="AO83" s="1" t="str" cm="1">
        <f t="array" ref="AO83">IF(AND(SUM(COUNTIF(AN83,{"*leaching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leached*"}))&gt;0,ISNUMBER(FIND("%",AN83))),"Include","Exclude")</f>
        <v>Exclude</v>
      </c>
      <c r="AP83" s="1"/>
      <c r="AQ83" s="1" t="str" cm="1">
        <f t="array" ref="AQ83">IF(AND(SUM(COUNTIF(AP83,{"*leaching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leached*"}))&gt;0,ISNUMBER(FIND("%",AP83))),"Include","Exclude")</f>
        <v>Exclude</v>
      </c>
      <c r="AR83" s="1"/>
      <c r="AS83" s="1" t="str" cm="1">
        <f t="array" ref="AS83">IF(AND(SUM(COUNTIF(AR83,{"*leaching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leached*"}))&gt;0,ISNUMBER(FIND("%",AR83))),"Include","Exclude")</f>
        <v>Exclude</v>
      </c>
      <c r="AT83" s="1"/>
      <c r="AU83" s="1" t="str" cm="1">
        <f t="array" ref="AU83">IF(AND(SUM(COUNTIF(AT83,{"*leaching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leached*"}))&gt;0,ISNUMBER(FIND("%",AT83))),"Include","Exclude")</f>
        <v>Exclude</v>
      </c>
      <c r="AV83" s="1"/>
      <c r="AW83" s="1" t="str" cm="1">
        <f t="array" ref="AW83">IF(AND(SUM(COUNTIF(AV83,{"*leaching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leached*"}))&gt;0,ISNUMBER(FIND("%",AV83))),"Include","Exclude")</f>
        <v>Exclude</v>
      </c>
      <c r="AX83" s="1"/>
      <c r="AY83" s="36" t="str" cm="1">
        <f t="array" ref="AY83">IF(AND(SUM(COUNTIF(AX83,{"*leaching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leached*"}))&gt;0,ISNUMBER(FIND("%",AX83))),"Include","Exclude")</f>
        <v>Exclude</v>
      </c>
      <c r="AZ83" s="21">
        <f t="shared" si="43"/>
        <v>1</v>
      </c>
      <c r="BA83" s="21" t="s">
        <v>1593</v>
      </c>
      <c r="BB83" s="21">
        <f t="shared" si="53"/>
        <v>2</v>
      </c>
      <c r="BC83" s="21" t="s">
        <v>2996</v>
      </c>
      <c r="BD83" s="21" t="s">
        <v>3013</v>
      </c>
      <c r="BE83" s="24">
        <v>0.97</v>
      </c>
      <c r="BF83" s="22">
        <v>0.1</v>
      </c>
      <c r="BG83" s="44">
        <f>VLOOKUP(BD83,'[1]To do list'!$A$2:$B$18,2,FALSE)</f>
        <v>83.5</v>
      </c>
      <c r="BH83" s="44">
        <v>4.2329999999999997</v>
      </c>
      <c r="BI83" s="44">
        <f t="shared" si="54"/>
        <v>217618.53</v>
      </c>
      <c r="BJ83" s="59">
        <f t="shared" si="55"/>
        <v>25.050000000000022</v>
      </c>
      <c r="BK83" s="21" t="s">
        <v>709</v>
      </c>
      <c r="BL83" s="24">
        <v>0.99</v>
      </c>
      <c r="BM83" s="22">
        <v>0.2</v>
      </c>
      <c r="BN83" s="44">
        <f>VLOOKUP(BK83,'[1]To do list'!$A$2:$B$18,2,FALSE)</f>
        <v>32.799999999999997</v>
      </c>
      <c r="BO83" s="44">
        <v>0.42</v>
      </c>
      <c r="BP83" s="44">
        <f t="shared" si="56"/>
        <v>44074.799999999996</v>
      </c>
      <c r="BQ83" s="59">
        <f t="shared" si="57"/>
        <v>6.5600000000000049</v>
      </c>
      <c r="BR83" s="21"/>
      <c r="BS83" s="21"/>
      <c r="BT83" s="22"/>
      <c r="BU83" s="21"/>
      <c r="BV83" s="21"/>
      <c r="BW83" s="21"/>
      <c r="BX83" s="51"/>
      <c r="BY83" s="21"/>
      <c r="BZ83" s="21"/>
      <c r="CA83" s="22"/>
      <c r="CB83" s="21"/>
      <c r="CC83" s="21"/>
      <c r="CD83" s="21"/>
      <c r="CE83" s="51"/>
      <c r="CF83" s="21"/>
      <c r="CG83" s="21"/>
      <c r="CH83" s="21"/>
      <c r="CI83" s="21"/>
      <c r="CJ83" s="21"/>
      <c r="CK83" s="21"/>
      <c r="CL83" s="51"/>
      <c r="CM83" s="63">
        <f t="shared" si="58"/>
        <v>105.36666666666675</v>
      </c>
      <c r="CN83" s="70">
        <f t="shared" si="59"/>
        <v>872311.09999999986</v>
      </c>
    </row>
    <row r="84" spans="1:92" s="23" customFormat="1" x14ac:dyDescent="0.3">
      <c r="A84" s="21">
        <v>44</v>
      </c>
      <c r="B84" s="21" t="s">
        <v>751</v>
      </c>
      <c r="C84" s="21" t="s">
        <v>752</v>
      </c>
      <c r="D84" s="21" t="s">
        <v>135</v>
      </c>
      <c r="E84" s="21" t="b">
        <v>1</v>
      </c>
      <c r="F84" s="21"/>
      <c r="G84" s="21"/>
      <c r="H84" s="21" t="s">
        <v>611</v>
      </c>
      <c r="I84" s="21" t="s">
        <v>10</v>
      </c>
      <c r="J84" s="21" t="s">
        <v>612</v>
      </c>
      <c r="K84" s="21" t="s">
        <v>136</v>
      </c>
      <c r="L84" s="21" t="s">
        <v>613</v>
      </c>
      <c r="M84" s="21" t="s">
        <v>137</v>
      </c>
      <c r="N84" s="21" t="s">
        <v>614</v>
      </c>
      <c r="O84" s="21" t="s">
        <v>753</v>
      </c>
      <c r="P84" s="21" t="b">
        <v>1</v>
      </c>
      <c r="Q84" s="21">
        <v>80</v>
      </c>
      <c r="R84" s="39" t="b">
        <v>0</v>
      </c>
      <c r="S84" s="21">
        <v>44</v>
      </c>
      <c r="T84" s="6" t="s">
        <v>1596</v>
      </c>
      <c r="U84" s="1" t="str" cm="1">
        <f t="array" ref="U84">IF(AND(SUM(COUNTIF(T84,{"*leaching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leached*"}))&gt;0,ISNUMBER(FIND("%",T84))),"Include","Exclude")</f>
        <v>Exclude</v>
      </c>
      <c r="V84" s="1" t="s">
        <v>1597</v>
      </c>
      <c r="W84" s="1" t="str" cm="1">
        <f t="array" ref="W84">IF(AND(SUM(COUNTIF(V84,{"*leaching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leached*"}))&gt;0,ISNUMBER(FIND("%",V84))),"Include","Exclude")</f>
        <v>Exclude</v>
      </c>
      <c r="X84" s="1" t="s">
        <v>1598</v>
      </c>
      <c r="Y84" s="1" t="str" cm="1">
        <f t="array" ref="Y84">IF(AND(SUM(COUNTIF(X84,{"*leaching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leached*"}))&gt;0,ISNUMBER(FIND("%",X84))),"Include","Exclude")</f>
        <v>Exclude</v>
      </c>
      <c r="Z84" s="1" t="s">
        <v>1599</v>
      </c>
      <c r="AA84" s="1" t="str" cm="1">
        <f t="array" ref="AA84">IF(AND(SUM(COUNTIF(Z84,{"*leaching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leached*"}))&gt;0,ISNUMBER(FIND("%",Z84))),"Include","Exclude")</f>
        <v>Exclude</v>
      </c>
      <c r="AB84" s="1" t="s">
        <v>1600</v>
      </c>
      <c r="AC84" s="1" t="str" cm="1">
        <f t="array" ref="AC84">IF(AND(SUM(COUNTIF(AB84,{"*leaching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leached*"}))&gt;0,ISNUMBER(FIND("%",AB84))),"Include","Exclude")</f>
        <v>Exclude</v>
      </c>
      <c r="AD84" s="1" t="s">
        <v>1601</v>
      </c>
      <c r="AE84" s="1" t="str" cm="1">
        <f t="array" ref="AE84">IF(AND(SUM(COUNTIF(AD84,{"*leaching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leached*"}))&gt;0,ISNUMBER(FIND("%",AD84))),"Include","Exclude")</f>
        <v>Include</v>
      </c>
      <c r="AF84" s="1" t="s">
        <v>1602</v>
      </c>
      <c r="AG84" s="1" t="str" cm="1">
        <f t="array" ref="AG84">IF(AND(SUM(COUNTIF(AF84,{"*leaching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leached*"}))&gt;0,ISNUMBER(FIND("%",AF84))),"Include","Exclude")</f>
        <v>Exclude</v>
      </c>
      <c r="AH84" s="1" t="s">
        <v>1603</v>
      </c>
      <c r="AI84" s="1" t="str" cm="1">
        <f t="array" ref="AI84">IF(AND(SUM(COUNTIF(AH84,{"*leaching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leached*"}))&gt;0,ISNUMBER(FIND("%",AH84))),"Include","Exclude")</f>
        <v>Exclude</v>
      </c>
      <c r="AJ84" s="1" t="s">
        <v>1604</v>
      </c>
      <c r="AK84" s="1" t="str" cm="1">
        <f t="array" ref="AK84">IF(AND(SUM(COUNTIF(AJ84,{"*leaching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leached*"}))&gt;0,ISNUMBER(FIND("%",AJ84))),"Include","Exclude")</f>
        <v>Exclude</v>
      </c>
      <c r="AL84" s="1"/>
      <c r="AM84" s="1" t="str" cm="1">
        <f t="array" ref="AM84">IF(AND(SUM(COUNTIF(AL84,{"*leaching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leached*"}))&gt;0,ISNUMBER(FIND("%",AL84))),"Include","Exclude")</f>
        <v>Exclude</v>
      </c>
      <c r="AN84" s="1"/>
      <c r="AO84" s="1" t="str" cm="1">
        <f t="array" ref="AO84">IF(AND(SUM(COUNTIF(AN84,{"*leaching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leached*"}))&gt;0,ISNUMBER(FIND("%",AN84))),"Include","Exclude")</f>
        <v>Exclude</v>
      </c>
      <c r="AP84" s="1"/>
      <c r="AQ84" s="1" t="str" cm="1">
        <f t="array" ref="AQ84">IF(AND(SUM(COUNTIF(AP84,{"*leaching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leached*"}))&gt;0,ISNUMBER(FIND("%",AP84))),"Include","Exclude")</f>
        <v>Exclude</v>
      </c>
      <c r="AR84" s="1"/>
      <c r="AS84" s="1" t="str" cm="1">
        <f t="array" ref="AS84">IF(AND(SUM(COUNTIF(AR84,{"*leaching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leached*"}))&gt;0,ISNUMBER(FIND("%",AR84))),"Include","Exclude")</f>
        <v>Exclude</v>
      </c>
      <c r="AT84" s="1"/>
      <c r="AU84" s="1" t="str" cm="1">
        <f t="array" ref="AU84">IF(AND(SUM(COUNTIF(AT84,{"*leaching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leached*"}))&gt;0,ISNUMBER(FIND("%",AT84))),"Include","Exclude")</f>
        <v>Exclude</v>
      </c>
      <c r="AV84" s="1"/>
      <c r="AW84" s="1" t="str" cm="1">
        <f t="array" ref="AW84">IF(AND(SUM(COUNTIF(AV84,{"*leaching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leached*"}))&gt;0,ISNUMBER(FIND("%",AV84))),"Include","Exclude")</f>
        <v>Exclude</v>
      </c>
      <c r="AX84" s="1"/>
      <c r="AY84" s="36" t="str" cm="1">
        <f t="array" ref="AY84">IF(AND(SUM(COUNTIF(AX84,{"*leaching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leached*"}))&gt;0,ISNUMBER(FIND("%",AX84))),"Include","Exclude")</f>
        <v>Exclude</v>
      </c>
      <c r="AZ84" s="21">
        <f t="shared" si="43"/>
        <v>1</v>
      </c>
      <c r="BA84" s="21" t="s">
        <v>1601</v>
      </c>
      <c r="BB84" s="21">
        <f t="shared" si="53"/>
        <v>5</v>
      </c>
      <c r="BC84" s="21" t="s">
        <v>3048</v>
      </c>
      <c r="BD84" s="21" t="s">
        <v>3013</v>
      </c>
      <c r="BE84" s="24">
        <v>1</v>
      </c>
      <c r="BF84" s="22">
        <v>0.1</v>
      </c>
      <c r="BG84" s="44">
        <f>VLOOKUP(BD84,'[1]To do list'!$A$2:$B$18,2,FALSE)</f>
        <v>83.5</v>
      </c>
      <c r="BH84" s="44">
        <v>4.2329999999999997</v>
      </c>
      <c r="BI84" s="44">
        <f t="shared" si="54"/>
        <v>25398</v>
      </c>
      <c r="BJ84" s="59">
        <f t="shared" si="55"/>
        <v>0</v>
      </c>
      <c r="BK84" s="21" t="s">
        <v>709</v>
      </c>
      <c r="BL84" s="24">
        <v>0.99</v>
      </c>
      <c r="BM84" s="22">
        <v>0.2</v>
      </c>
      <c r="BN84" s="44">
        <f>VLOOKUP(BK84,'[1]To do list'!$A$2:$B$18,2,FALSE)</f>
        <v>32.799999999999997</v>
      </c>
      <c r="BO84" s="44">
        <v>0.42</v>
      </c>
      <c r="BP84" s="44">
        <f t="shared" si="56"/>
        <v>4989.6000000000004</v>
      </c>
      <c r="BQ84" s="59">
        <f t="shared" si="57"/>
        <v>6.5600000000000049</v>
      </c>
      <c r="BR84" s="21"/>
      <c r="BS84" s="21"/>
      <c r="BT84" s="22"/>
      <c r="BU84" s="21"/>
      <c r="BV84" s="21"/>
      <c r="BW84" s="21"/>
      <c r="BX84" s="51"/>
      <c r="BY84" s="21"/>
      <c r="BZ84" s="21"/>
      <c r="CA84" s="22"/>
      <c r="CB84" s="21"/>
      <c r="CC84" s="21"/>
      <c r="CD84" s="21"/>
      <c r="CE84" s="51"/>
      <c r="CF84" s="21"/>
      <c r="CG84" s="21"/>
      <c r="CH84" s="21"/>
      <c r="CI84" s="21"/>
      <c r="CJ84" s="21"/>
      <c r="CK84" s="21"/>
      <c r="CL84" s="51"/>
      <c r="CM84" s="63">
        <f t="shared" si="58"/>
        <v>21.866666666666681</v>
      </c>
      <c r="CN84" s="70">
        <f t="shared" si="59"/>
        <v>101291.99999999999</v>
      </c>
    </row>
    <row r="85" spans="1:92" s="23" customFormat="1" x14ac:dyDescent="0.3">
      <c r="A85" s="21">
        <v>58</v>
      </c>
      <c r="B85" s="21" t="s">
        <v>790</v>
      </c>
      <c r="C85" s="21" t="s">
        <v>791</v>
      </c>
      <c r="D85" s="21" t="s">
        <v>175</v>
      </c>
      <c r="E85" s="21" t="b">
        <v>1</v>
      </c>
      <c r="F85" s="21"/>
      <c r="G85" s="21"/>
      <c r="H85" s="21" t="s">
        <v>611</v>
      </c>
      <c r="I85" s="21" t="s">
        <v>10</v>
      </c>
      <c r="J85" s="21" t="s">
        <v>612</v>
      </c>
      <c r="K85" s="21" t="s">
        <v>176</v>
      </c>
      <c r="L85" s="21" t="s">
        <v>613</v>
      </c>
      <c r="M85" s="21" t="s">
        <v>177</v>
      </c>
      <c r="N85" s="21" t="s">
        <v>614</v>
      </c>
      <c r="O85" s="21" t="s">
        <v>792</v>
      </c>
      <c r="P85" s="21" t="b">
        <v>1</v>
      </c>
      <c r="Q85" s="21">
        <v>400</v>
      </c>
      <c r="R85" s="39" t="b">
        <v>0</v>
      </c>
      <c r="S85" s="21">
        <v>58</v>
      </c>
      <c r="T85" s="6" t="s">
        <v>1731</v>
      </c>
      <c r="U85" s="1" t="str" cm="1">
        <f t="array" ref="U85">IF(AND(SUM(COUNTIF(T85,{"*leaching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leached*"}))&gt;0,ISNUMBER(FIND("%",T85))),"Include","Exclude")</f>
        <v>Exclude</v>
      </c>
      <c r="V85" s="1" t="s">
        <v>1732</v>
      </c>
      <c r="W85" s="1" t="str" cm="1">
        <f t="array" ref="W85">IF(AND(SUM(COUNTIF(V85,{"*leaching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leached*"}))&gt;0,ISNUMBER(FIND("%",V85))),"Include","Exclude")</f>
        <v>Exclude</v>
      </c>
      <c r="X85" s="1" t="s">
        <v>1733</v>
      </c>
      <c r="Y85" s="1" t="str" cm="1">
        <f t="array" ref="Y85">IF(AND(SUM(COUNTIF(X85,{"*leaching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leached*"}))&gt;0,ISNUMBER(FIND("%",X85))),"Include","Exclude")</f>
        <v>Exclude</v>
      </c>
      <c r="Z85" s="1" t="s">
        <v>1734</v>
      </c>
      <c r="AA85" s="1" t="str" cm="1">
        <f t="array" ref="AA85">IF(AND(SUM(COUNTIF(Z85,{"*leaching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leached*"}))&gt;0,ISNUMBER(FIND("%",Z85))),"Include","Exclude")</f>
        <v>Exclude</v>
      </c>
      <c r="AB85" s="1" t="s">
        <v>1735</v>
      </c>
      <c r="AC85" s="1" t="str" cm="1">
        <f t="array" ref="AC85">IF(AND(SUM(COUNTIF(AB85,{"*leaching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leached*"}))&gt;0,ISNUMBER(FIND("%",AB85))),"Include","Exclude")</f>
        <v>Exclude</v>
      </c>
      <c r="AD85" s="1" t="s">
        <v>1736</v>
      </c>
      <c r="AE85" s="1" t="str" cm="1">
        <f t="array" ref="AE85">IF(AND(SUM(COUNTIF(AD85,{"*leaching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leached*"}))&gt;0,ISNUMBER(FIND("%",AD85))),"Include","Exclude")</f>
        <v>Exclude</v>
      </c>
      <c r="AF85" s="1" t="s">
        <v>1737</v>
      </c>
      <c r="AG85" s="1" t="str" cm="1">
        <f t="array" ref="AG85">IF(AND(SUM(COUNTIF(AF85,{"*leaching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leached*"}))&gt;0,ISNUMBER(FIND("%",AF85))),"Include","Exclude")</f>
        <v>Exclude</v>
      </c>
      <c r="AH85" s="1" t="s">
        <v>1738</v>
      </c>
      <c r="AI85" s="1" t="str" cm="1">
        <f t="array" ref="AI85">IF(AND(SUM(COUNTIF(AH85,{"*leaching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leached*"}))&gt;0,ISNUMBER(FIND("%",AH85))),"Include","Exclude")</f>
        <v>Include</v>
      </c>
      <c r="AJ85" s="1" t="s">
        <v>1739</v>
      </c>
      <c r="AK85" s="1" t="str" cm="1">
        <f t="array" ref="AK85">IF(AND(SUM(COUNTIF(AJ85,{"*leaching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leached*"}))&gt;0,ISNUMBER(FIND("%",AJ85))),"Include","Exclude")</f>
        <v>Exclude</v>
      </c>
      <c r="AL85" s="1"/>
      <c r="AM85" s="1" t="str" cm="1">
        <f t="array" ref="AM85">IF(AND(SUM(COUNTIF(AL85,{"*leaching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leached*"}))&gt;0,ISNUMBER(FIND("%",AL85))),"Include","Exclude")</f>
        <v>Exclude</v>
      </c>
      <c r="AN85" s="1"/>
      <c r="AO85" s="1" t="str" cm="1">
        <f t="array" ref="AO85">IF(AND(SUM(COUNTIF(AN85,{"*leaching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leached*"}))&gt;0,ISNUMBER(FIND("%",AN85))),"Include","Exclude")</f>
        <v>Exclude</v>
      </c>
      <c r="AP85" s="1"/>
      <c r="AQ85" s="1" t="str" cm="1">
        <f t="array" ref="AQ85">IF(AND(SUM(COUNTIF(AP85,{"*leaching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leached*"}))&gt;0,ISNUMBER(FIND("%",AP85))),"Include","Exclude")</f>
        <v>Exclude</v>
      </c>
      <c r="AR85" s="1"/>
      <c r="AS85" s="1" t="str" cm="1">
        <f t="array" ref="AS85">IF(AND(SUM(COUNTIF(AR85,{"*leaching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leached*"}))&gt;0,ISNUMBER(FIND("%",AR85))),"Include","Exclude")</f>
        <v>Exclude</v>
      </c>
      <c r="AT85" s="1"/>
      <c r="AU85" s="1" t="str" cm="1">
        <f t="array" ref="AU85">IF(AND(SUM(COUNTIF(AT85,{"*leaching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leached*"}))&gt;0,ISNUMBER(FIND("%",AT85))),"Include","Exclude")</f>
        <v>Exclude</v>
      </c>
      <c r="AV85" s="1"/>
      <c r="AW85" s="1" t="str" cm="1">
        <f t="array" ref="AW85">IF(AND(SUM(COUNTIF(AV85,{"*leaching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leached*"}))&gt;0,ISNUMBER(FIND("%",AV85))),"Include","Exclude")</f>
        <v>Exclude</v>
      </c>
      <c r="AX85" s="1"/>
      <c r="AY85" s="36" t="str" cm="1">
        <f t="array" ref="AY85">IF(AND(SUM(COUNTIF(AX85,{"*leaching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leached*"}))&gt;0,ISNUMBER(FIND("%",AX85))),"Include","Exclude")</f>
        <v>Exclude</v>
      </c>
      <c r="AZ85" s="21">
        <f t="shared" si="43"/>
        <v>1</v>
      </c>
      <c r="BA85" s="21" t="s">
        <v>1738</v>
      </c>
      <c r="BB85" s="21">
        <f t="shared" si="53"/>
        <v>2</v>
      </c>
      <c r="BC85" s="21" t="s">
        <v>2992</v>
      </c>
      <c r="BD85" s="21" t="s">
        <v>3013</v>
      </c>
      <c r="BE85" s="22">
        <v>0.91300000000000003</v>
      </c>
      <c r="BF85" s="22">
        <v>0.1</v>
      </c>
      <c r="BG85" s="44">
        <f>VLOOKUP(BD85,'[1]To do list'!$A$2:$B$18,2,FALSE)</f>
        <v>83.5</v>
      </c>
      <c r="BH85" s="44">
        <v>4.2329999999999997</v>
      </c>
      <c r="BI85" s="44">
        <f t="shared" si="54"/>
        <v>146859.70199999999</v>
      </c>
      <c r="BJ85" s="59">
        <f t="shared" si="55"/>
        <v>72.644999999999982</v>
      </c>
      <c r="BK85" s="21" t="s">
        <v>709</v>
      </c>
      <c r="BL85" s="22">
        <v>0.93500000000000005</v>
      </c>
      <c r="BM85" s="22">
        <v>0.2</v>
      </c>
      <c r="BN85" s="44">
        <f>VLOOKUP(BK85,'[1]To do list'!$A$2:$B$18,2,FALSE)</f>
        <v>32.799999999999997</v>
      </c>
      <c r="BO85" s="44">
        <v>0.42</v>
      </c>
      <c r="BP85" s="44">
        <f t="shared" si="56"/>
        <v>29845.200000000004</v>
      </c>
      <c r="BQ85" s="59">
        <f t="shared" si="57"/>
        <v>42.639999999999965</v>
      </c>
      <c r="BR85" s="21"/>
      <c r="BS85" s="21"/>
      <c r="BT85" s="22"/>
      <c r="BU85" s="21"/>
      <c r="BV85" s="21"/>
      <c r="BW85" s="21"/>
      <c r="BX85" s="51"/>
      <c r="BY85" s="21"/>
      <c r="BZ85" s="21"/>
      <c r="CA85" s="22"/>
      <c r="CB85" s="21"/>
      <c r="CC85" s="21"/>
      <c r="CD85" s="21"/>
      <c r="CE85" s="51"/>
      <c r="CF85" s="21"/>
      <c r="CG85" s="21"/>
      <c r="CH85" s="21"/>
      <c r="CI85" s="21"/>
      <c r="CJ85" s="21"/>
      <c r="CK85" s="21"/>
      <c r="CL85" s="51"/>
      <c r="CM85" s="63">
        <f t="shared" si="58"/>
        <v>384.28333333333308</v>
      </c>
      <c r="CN85" s="70">
        <f t="shared" si="59"/>
        <v>589016.34</v>
      </c>
    </row>
    <row r="86" spans="1:92" s="23" customFormat="1" x14ac:dyDescent="0.3">
      <c r="A86" s="21">
        <v>72</v>
      </c>
      <c r="B86" s="21" t="s">
        <v>829</v>
      </c>
      <c r="C86" s="21" t="s">
        <v>830</v>
      </c>
      <c r="D86" s="21" t="s">
        <v>212</v>
      </c>
      <c r="E86" s="21" t="b">
        <v>1</v>
      </c>
      <c r="F86" s="21"/>
      <c r="G86" s="21"/>
      <c r="H86" s="21" t="s">
        <v>611</v>
      </c>
      <c r="I86" s="21" t="s">
        <v>10</v>
      </c>
      <c r="J86" s="21" t="s">
        <v>612</v>
      </c>
      <c r="K86" s="21" t="s">
        <v>213</v>
      </c>
      <c r="L86" s="21" t="s">
        <v>613</v>
      </c>
      <c r="M86" s="21" t="s">
        <v>214</v>
      </c>
      <c r="N86" s="21" t="s">
        <v>614</v>
      </c>
      <c r="O86" s="21" t="s">
        <v>831</v>
      </c>
      <c r="P86" s="21" t="b">
        <v>1</v>
      </c>
      <c r="Q86" s="21">
        <v>30</v>
      </c>
      <c r="R86" s="39" t="b">
        <v>1</v>
      </c>
      <c r="S86" s="21">
        <v>72</v>
      </c>
      <c r="T86" s="6" t="s">
        <v>1853</v>
      </c>
      <c r="U86" s="1" t="str" cm="1">
        <f t="array" ref="U86">IF(AND(SUM(COUNTIF(T86,{"*leaching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leached*"}))&gt;0,ISNUMBER(FIND("%",T86))),"Include","Exclude")</f>
        <v>Exclude</v>
      </c>
      <c r="V86" s="1" t="s">
        <v>1854</v>
      </c>
      <c r="W86" s="1" t="str" cm="1">
        <f t="array" ref="W86">IF(AND(SUM(COUNTIF(V86,{"*leaching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leached*"}))&gt;0,ISNUMBER(FIND("%",V86))),"Include","Exclude")</f>
        <v>Exclude</v>
      </c>
      <c r="X86" s="1" t="s">
        <v>1855</v>
      </c>
      <c r="Y86" s="1" t="str" cm="1">
        <f t="array" ref="Y86">IF(AND(SUM(COUNTIF(X86,{"*leaching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leached*"}))&gt;0,ISNUMBER(FIND("%",X86))),"Include","Exclude")</f>
        <v>Exclude</v>
      </c>
      <c r="Z86" s="1" t="s">
        <v>1856</v>
      </c>
      <c r="AA86" s="1" t="str" cm="1">
        <f t="array" ref="AA86">IF(AND(SUM(COUNTIF(Z86,{"*leaching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leached*"}))&gt;0,ISNUMBER(FIND("%",Z86))),"Include","Exclude")</f>
        <v>Exclude</v>
      </c>
      <c r="AB86" s="1" t="s">
        <v>1857</v>
      </c>
      <c r="AC86" s="1" t="str" cm="1">
        <f t="array" ref="AC86">IF(AND(SUM(COUNTIF(AB86,{"*leaching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leached*"}))&gt;0,ISNUMBER(FIND("%",AB86))),"Include","Exclude")</f>
        <v>Exclude</v>
      </c>
      <c r="AD86" s="1" t="s">
        <v>1858</v>
      </c>
      <c r="AE86" s="1" t="str" cm="1">
        <f t="array" ref="AE86">IF(AND(SUM(COUNTIF(AD86,{"*leaching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leached*"}))&gt;0,ISNUMBER(FIND("%",AD86))),"Include","Exclude")</f>
        <v>Include</v>
      </c>
      <c r="AF86" s="1" t="s">
        <v>1859</v>
      </c>
      <c r="AG86" s="1" t="str" cm="1">
        <f t="array" ref="AG86">IF(AND(SUM(COUNTIF(AF86,{"*leaching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leached*"}))&gt;0,ISNUMBER(FIND("%",AF86))),"Include","Exclude")</f>
        <v>Exclude</v>
      </c>
      <c r="AH86" s="1" t="s">
        <v>1860</v>
      </c>
      <c r="AI86" s="1" t="str" cm="1">
        <f t="array" ref="AI86">IF(AND(SUM(COUNTIF(AH86,{"*leaching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leached*"}))&gt;0,ISNUMBER(FIND("%",AH86))),"Include","Exclude")</f>
        <v>Exclude</v>
      </c>
      <c r="AJ86" s="1" t="s">
        <v>1861</v>
      </c>
      <c r="AK86" s="1" t="str" cm="1">
        <f t="array" ref="AK86">IF(AND(SUM(COUNTIF(AJ86,{"*leaching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leached*"}))&gt;0,ISNUMBER(FIND("%",AJ86))),"Include","Exclude")</f>
        <v>Exclude</v>
      </c>
      <c r="AL86" s="1" t="s">
        <v>1862</v>
      </c>
      <c r="AM86" s="1" t="str" cm="1">
        <f t="array" ref="AM86">IF(AND(SUM(COUNTIF(AL86,{"*leaching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leached*"}))&gt;0,ISNUMBER(FIND("%",AL86))),"Include","Exclude")</f>
        <v>Exclude</v>
      </c>
      <c r="AN86" s="1"/>
      <c r="AO86" s="1" t="str" cm="1">
        <f t="array" ref="AO86">IF(AND(SUM(COUNTIF(AN86,{"*leaching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leached*"}))&gt;0,ISNUMBER(FIND("%",AN86))),"Include","Exclude")</f>
        <v>Exclude</v>
      </c>
      <c r="AP86" s="1"/>
      <c r="AQ86" s="1" t="str" cm="1">
        <f t="array" ref="AQ86">IF(AND(SUM(COUNTIF(AP86,{"*leaching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leached*"}))&gt;0,ISNUMBER(FIND("%",AP86))),"Include","Exclude")</f>
        <v>Exclude</v>
      </c>
      <c r="AR86" s="1"/>
      <c r="AS86" s="1" t="str" cm="1">
        <f t="array" ref="AS86">IF(AND(SUM(COUNTIF(AR86,{"*leaching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leached*"}))&gt;0,ISNUMBER(FIND("%",AR86))),"Include","Exclude")</f>
        <v>Exclude</v>
      </c>
      <c r="AT86" s="1"/>
      <c r="AU86" s="1" t="str" cm="1">
        <f t="array" ref="AU86">IF(AND(SUM(COUNTIF(AT86,{"*leaching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leached*"}))&gt;0,ISNUMBER(FIND("%",AT86))),"Include","Exclude")</f>
        <v>Exclude</v>
      </c>
      <c r="AV86" s="1"/>
      <c r="AW86" s="1" t="str" cm="1">
        <f t="array" ref="AW86">IF(AND(SUM(COUNTIF(AV86,{"*leaching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leached*"}))&gt;0,ISNUMBER(FIND("%",AV86))),"Include","Exclude")</f>
        <v>Exclude</v>
      </c>
      <c r="AX86" s="1"/>
      <c r="AY86" s="36" t="str" cm="1">
        <f t="array" ref="AY86">IF(AND(SUM(COUNTIF(AX86,{"*leaching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leached*"}))&gt;0,ISNUMBER(FIND("%",AX86))),"Include","Exclude")</f>
        <v>Exclude</v>
      </c>
      <c r="AZ86" s="21">
        <f t="shared" si="43"/>
        <v>1</v>
      </c>
      <c r="BA86" s="21" t="s">
        <v>1858</v>
      </c>
      <c r="BB86" s="21">
        <f t="shared" si="53"/>
        <v>1</v>
      </c>
      <c r="BC86" s="21" t="s">
        <v>2996</v>
      </c>
      <c r="BD86" s="21" t="s">
        <v>3013</v>
      </c>
      <c r="BE86" s="24">
        <v>0.9</v>
      </c>
      <c r="BF86" s="22">
        <v>0.1</v>
      </c>
      <c r="BG86" s="44">
        <f>VLOOKUP(BD86,'[1]To do list'!$A$2:$B$18,2,FALSE)</f>
        <v>83.5</v>
      </c>
      <c r="BH86" s="44">
        <v>4.2329999999999997</v>
      </c>
      <c r="BI86" s="44">
        <f t="shared" si="54"/>
        <v>3809.7000000000003</v>
      </c>
      <c r="BJ86" s="59">
        <f t="shared" si="55"/>
        <v>83.499999999999986</v>
      </c>
      <c r="BK86" s="21" t="s">
        <v>709</v>
      </c>
      <c r="BL86" s="24">
        <v>0.9</v>
      </c>
      <c r="BM86" s="22">
        <v>0.2</v>
      </c>
      <c r="BN86" s="44">
        <f>VLOOKUP(BK86,'[1]To do list'!$A$2:$B$18,2,FALSE)</f>
        <v>32.799999999999997</v>
      </c>
      <c r="BO86" s="44">
        <v>0.42</v>
      </c>
      <c r="BP86" s="44">
        <f t="shared" si="56"/>
        <v>756</v>
      </c>
      <c r="BQ86" s="59">
        <f t="shared" si="57"/>
        <v>65.59999999999998</v>
      </c>
      <c r="BR86" s="21"/>
      <c r="BS86" s="21"/>
      <c r="BT86" s="22"/>
      <c r="BU86" s="21"/>
      <c r="BV86" s="21"/>
      <c r="BW86" s="21"/>
      <c r="BX86" s="51"/>
      <c r="BY86" s="21"/>
      <c r="BZ86" s="21"/>
      <c r="CA86" s="22"/>
      <c r="CB86" s="21"/>
      <c r="CC86" s="21"/>
      <c r="CD86" s="21"/>
      <c r="CE86" s="51"/>
      <c r="CF86" s="21"/>
      <c r="CG86" s="21"/>
      <c r="CH86" s="21"/>
      <c r="CI86" s="21"/>
      <c r="CJ86" s="21"/>
      <c r="CK86" s="21"/>
      <c r="CL86" s="51"/>
      <c r="CM86" s="63">
        <f t="shared" si="58"/>
        <v>496.99999999999983</v>
      </c>
      <c r="CN86" s="70">
        <f t="shared" si="59"/>
        <v>15219</v>
      </c>
    </row>
    <row r="87" spans="1:92" hidden="1" x14ac:dyDescent="0.3">
      <c r="A87" s="40">
        <v>86</v>
      </c>
      <c r="B87" s="40" t="s">
        <v>868</v>
      </c>
      <c r="C87" s="61" t="s">
        <v>869</v>
      </c>
      <c r="D87" s="40" t="s">
        <v>251</v>
      </c>
      <c r="E87" s="40" t="b">
        <v>1</v>
      </c>
      <c r="F87" s="40"/>
      <c r="G87" s="40"/>
      <c r="H87" s="40" t="s">
        <v>611</v>
      </c>
      <c r="I87" s="40" t="s">
        <v>10</v>
      </c>
      <c r="J87" s="40" t="s">
        <v>612</v>
      </c>
      <c r="K87" s="40" t="s">
        <v>210</v>
      </c>
      <c r="L87" s="40" t="s">
        <v>613</v>
      </c>
      <c r="M87" s="40" t="s">
        <v>252</v>
      </c>
      <c r="N87" s="40" t="s">
        <v>614</v>
      </c>
      <c r="O87" s="40" t="s">
        <v>870</v>
      </c>
      <c r="P87" s="40" t="b">
        <v>1</v>
      </c>
      <c r="Q87" s="40">
        <v>60</v>
      </c>
      <c r="R87" s="1" t="b">
        <v>1</v>
      </c>
      <c r="S87" s="40">
        <v>86</v>
      </c>
      <c r="T87" s="1" t="s">
        <v>1960</v>
      </c>
      <c r="U87" s="1" t="str" cm="1">
        <f t="array" ref="U87">IF(AND(SUM(COUNTIF(T87,{"*leaching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leached*"}))&gt;0,ISNUMBER(FIND("%",T87))),"Include","Exclude")</f>
        <v>Exclude</v>
      </c>
      <c r="V87" s="1" t="s">
        <v>1961</v>
      </c>
      <c r="W87" s="1" t="str" cm="1">
        <f t="array" ref="W87">IF(AND(SUM(COUNTIF(V87,{"*leaching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leached*"}))&gt;0,ISNUMBER(FIND("%",V87))),"Include","Exclude")</f>
        <v>Exclude</v>
      </c>
      <c r="X87" s="1" t="s">
        <v>1962</v>
      </c>
      <c r="Y87" s="1" t="str" cm="1">
        <f t="array" ref="Y87">IF(AND(SUM(COUNTIF(X87,{"*leaching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leached*"}))&gt;0,ISNUMBER(FIND("%",X87))),"Include","Exclude")</f>
        <v>Exclude</v>
      </c>
      <c r="Z87" s="1" t="s">
        <v>1963</v>
      </c>
      <c r="AA87" s="1" t="str" cm="1">
        <f t="array" ref="AA87">IF(AND(SUM(COUNTIF(Z87,{"*leaching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leached*"}))&gt;0,ISNUMBER(FIND("%",Z87))),"Include","Exclude")</f>
        <v>Exclude</v>
      </c>
      <c r="AB87" s="1" t="s">
        <v>1964</v>
      </c>
      <c r="AC87" s="1" t="str" cm="1">
        <f t="array" ref="AC87">IF(AND(SUM(COUNTIF(AB87,{"*leaching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leached*"}))&gt;0,ISNUMBER(FIND("%",AB87))),"Include","Exclude")</f>
        <v>Exclude</v>
      </c>
      <c r="AD87" s="1" t="s">
        <v>1965</v>
      </c>
      <c r="AE87" s="1" t="str" cm="1">
        <f t="array" ref="AE87">IF(AND(SUM(COUNTIF(AD87,{"*leaching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leached*"}))&gt;0,ISNUMBER(FIND("%",AD87))),"Include","Exclude")</f>
        <v>Exclude</v>
      </c>
      <c r="AF87" s="1" t="s">
        <v>1966</v>
      </c>
      <c r="AG87" s="1" t="str" cm="1">
        <f t="array" ref="AG87">IF(AND(SUM(COUNTIF(AF87,{"*leaching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leached*"}))&gt;0,ISNUMBER(FIND("%",AF87))),"Include","Exclude")</f>
        <v>Exclude</v>
      </c>
      <c r="AH87" s="1"/>
      <c r="AI87" s="1" t="str" cm="1">
        <f t="array" ref="AI87">IF(AND(SUM(COUNTIF(AH87,{"*leaching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leached*"}))&gt;0,ISNUMBER(FIND("%",AH87))),"Include","Exclude")</f>
        <v>Exclude</v>
      </c>
      <c r="AJ87" s="1"/>
      <c r="AK87" s="1" t="str" cm="1">
        <f t="array" ref="AK87">IF(AND(SUM(COUNTIF(AJ87,{"*leaching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leached*"}))&gt;0,ISNUMBER(FIND("%",AJ87))),"Include","Exclude")</f>
        <v>Exclude</v>
      </c>
      <c r="AL87" s="1"/>
      <c r="AM87" s="1" t="str" cm="1">
        <f t="array" ref="AM87">IF(AND(SUM(COUNTIF(AL87,{"*leaching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leached*"}))&gt;0,ISNUMBER(FIND("%",AL87))),"Include","Exclude")</f>
        <v>Exclude</v>
      </c>
      <c r="AN87" s="1"/>
      <c r="AO87" s="1" t="str" cm="1">
        <f t="array" ref="AO87">IF(AND(SUM(COUNTIF(AN87,{"*leaching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leached*"}))&gt;0,ISNUMBER(FIND("%",AN87))),"Include","Exclude")</f>
        <v>Exclude</v>
      </c>
      <c r="AP87" s="1"/>
      <c r="AQ87" s="1" t="str" cm="1">
        <f t="array" ref="AQ87">IF(AND(SUM(COUNTIF(AP87,{"*leaching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leached*"}))&gt;0,ISNUMBER(FIND("%",AP87))),"Include","Exclude")</f>
        <v>Exclude</v>
      </c>
      <c r="AR87" s="1"/>
      <c r="AS87" s="1" t="str" cm="1">
        <f t="array" ref="AS87">IF(AND(SUM(COUNTIF(AR87,{"*leaching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leached*"}))&gt;0,ISNUMBER(FIND("%",AR87))),"Include","Exclude")</f>
        <v>Exclude</v>
      </c>
      <c r="AT87" s="1"/>
      <c r="AU87" s="1" t="str" cm="1">
        <f t="array" ref="AU87">IF(AND(SUM(COUNTIF(AT87,{"*leaching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leached*"}))&gt;0,ISNUMBER(FIND("%",AT87))),"Include","Exclude")</f>
        <v>Exclude</v>
      </c>
      <c r="AV87" s="1"/>
      <c r="AW87" s="1" t="str" cm="1">
        <f t="array" ref="AW87">IF(AND(SUM(COUNTIF(AV87,{"*leaching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leached*"}))&gt;0,ISNUMBER(FIND("%",AV87))),"Include","Exclude")</f>
        <v>Exclude</v>
      </c>
      <c r="AX87" s="1"/>
      <c r="AY87" s="1" t="str" cm="1">
        <f t="array" ref="AY87">IF(AND(SUM(COUNTIF(AX87,{"*leaching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leached*"}))&gt;0,ISNUMBER(FIND("%",AX87))),"Include","Exclude")</f>
        <v>Exclude</v>
      </c>
      <c r="AZ87" s="40">
        <f t="shared" si="43"/>
        <v>0</v>
      </c>
      <c r="BA87" s="40" t="s">
        <v>677</v>
      </c>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c r="CH87"/>
      <c r="CI87"/>
      <c r="CL87"/>
      <c r="CM87"/>
      <c r="CN87"/>
    </row>
    <row r="88" spans="1:92" hidden="1" x14ac:dyDescent="0.3">
      <c r="A88" s="1">
        <v>87</v>
      </c>
      <c r="B88" s="1" t="s">
        <v>871</v>
      </c>
      <c r="C88" s="2" t="s">
        <v>872</v>
      </c>
      <c r="D88" s="1" t="s">
        <v>253</v>
      </c>
      <c r="E88" s="1" t="b">
        <v>1</v>
      </c>
      <c r="H88" s="1" t="s">
        <v>611</v>
      </c>
      <c r="I88" s="1" t="s">
        <v>10</v>
      </c>
      <c r="J88" s="1" t="s">
        <v>612</v>
      </c>
      <c r="K88" s="1" t="s">
        <v>254</v>
      </c>
      <c r="L88" s="1" t="s">
        <v>613</v>
      </c>
      <c r="M88" s="1" t="s">
        <v>255</v>
      </c>
      <c r="N88" s="1" t="s">
        <v>614</v>
      </c>
      <c r="O88" s="1" t="s">
        <v>645</v>
      </c>
      <c r="P88" s="1" t="b">
        <v>1</v>
      </c>
      <c r="Q88" s="1">
        <v>90</v>
      </c>
      <c r="R88" s="1" t="b">
        <v>1</v>
      </c>
      <c r="S88" s="1">
        <v>87</v>
      </c>
      <c r="T88" s="1" t="s">
        <v>1967</v>
      </c>
      <c r="U88" s="1" t="str" cm="1">
        <f t="array" ref="U88">IF(AND(SUM(COUNTIF(T88,{"*leaching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leached*"}))&gt;0,ISNUMBER(FIND("%",T88))),"Include","Exclude")</f>
        <v>Exclude</v>
      </c>
      <c r="V88" s="1" t="s">
        <v>1968</v>
      </c>
      <c r="W88" s="1" t="str" cm="1">
        <f t="array" ref="W88">IF(AND(SUM(COUNTIF(V88,{"*leaching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leached*"}))&gt;0,ISNUMBER(FIND("%",V88))),"Include","Exclude")</f>
        <v>Exclude</v>
      </c>
      <c r="X88" s="1" t="s">
        <v>1969</v>
      </c>
      <c r="Y88" s="1" t="str" cm="1">
        <f t="array" ref="Y88">IF(AND(SUM(COUNTIF(X88,{"*leaching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leached*"}))&gt;0,ISNUMBER(FIND("%",X88))),"Include","Exclude")</f>
        <v>Exclude</v>
      </c>
      <c r="Z88" s="1" t="s">
        <v>1970</v>
      </c>
      <c r="AA88" s="1" t="str" cm="1">
        <f t="array" ref="AA88">IF(AND(SUM(COUNTIF(Z88,{"*leaching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leached*"}))&gt;0,ISNUMBER(FIND("%",Z88))),"Include","Exclude")</f>
        <v>Exclude</v>
      </c>
      <c r="AB88" s="1" t="s">
        <v>1971</v>
      </c>
      <c r="AC88" s="1" t="str" cm="1">
        <f t="array" ref="AC88">IF(AND(SUM(COUNTIF(AB88,{"*leaching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leached*"}))&gt;0,ISNUMBER(FIND("%",AB88))),"Include","Exclude")</f>
        <v>Exclude</v>
      </c>
      <c r="AD88" s="1" t="s">
        <v>1972</v>
      </c>
      <c r="AE88" s="1" t="str" cm="1">
        <f t="array" ref="AE88">IF(AND(SUM(COUNTIF(AD88,{"*leaching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leached*"}))&gt;0,ISNUMBER(FIND("%",AD88))),"Include","Exclude")</f>
        <v>Exclude</v>
      </c>
      <c r="AF88" s="1" t="s">
        <v>1973</v>
      </c>
      <c r="AG88" s="1" t="str" cm="1">
        <f t="array" ref="AG88">IF(AND(SUM(COUNTIF(AF88,{"*leaching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leached*"}))&gt;0,ISNUMBER(FIND("%",AF88))),"Include","Exclude")</f>
        <v>Exclude</v>
      </c>
      <c r="AH88" s="1" t="s">
        <v>1974</v>
      </c>
      <c r="AI88" s="1" t="str" cm="1">
        <f t="array" ref="AI88">IF(AND(SUM(COUNTIF(AH88,{"*leaching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leached*"}))&gt;0,ISNUMBER(FIND("%",AH88))),"Include","Exclude")</f>
        <v>Exclude</v>
      </c>
      <c r="AJ88" s="1"/>
      <c r="AK88" s="1" t="str" cm="1">
        <f t="array" ref="AK88">IF(AND(SUM(COUNTIF(AJ88,{"*leaching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leached*"}))&gt;0,ISNUMBER(FIND("%",AJ88))),"Include","Exclude")</f>
        <v>Exclude</v>
      </c>
      <c r="AL88" s="1"/>
      <c r="AM88" s="1" t="str" cm="1">
        <f t="array" ref="AM88">IF(AND(SUM(COUNTIF(AL88,{"*leaching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leached*"}))&gt;0,ISNUMBER(FIND("%",AL88))),"Include","Exclude")</f>
        <v>Exclude</v>
      </c>
      <c r="AN88" s="1"/>
      <c r="AO88" s="1" t="str" cm="1">
        <f t="array" ref="AO88">IF(AND(SUM(COUNTIF(AN88,{"*leaching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leached*"}))&gt;0,ISNUMBER(FIND("%",AN88))),"Include","Exclude")</f>
        <v>Exclude</v>
      </c>
      <c r="AP88" s="1"/>
      <c r="AQ88" s="1" t="str" cm="1">
        <f t="array" ref="AQ88">IF(AND(SUM(COUNTIF(AP88,{"*leaching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leached*"}))&gt;0,ISNUMBER(FIND("%",AP88))),"Include","Exclude")</f>
        <v>Exclude</v>
      </c>
      <c r="AR88" s="1"/>
      <c r="AS88" s="1" t="str" cm="1">
        <f t="array" ref="AS88">IF(AND(SUM(COUNTIF(AR88,{"*leaching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leached*"}))&gt;0,ISNUMBER(FIND("%",AR88))),"Include","Exclude")</f>
        <v>Exclude</v>
      </c>
      <c r="AT88" s="1"/>
      <c r="AU88" s="1" t="str" cm="1">
        <f t="array" ref="AU88">IF(AND(SUM(COUNTIF(AT88,{"*leaching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leached*"}))&gt;0,ISNUMBER(FIND("%",AT88))),"Include","Exclude")</f>
        <v>Exclude</v>
      </c>
      <c r="AV88" s="1"/>
      <c r="AW88" s="1" t="str" cm="1">
        <f t="array" ref="AW88">IF(AND(SUM(COUNTIF(AV88,{"*leaching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leached*"}))&gt;0,ISNUMBER(FIND("%",AV88))),"Include","Exclude")</f>
        <v>Exclude</v>
      </c>
      <c r="AX88" s="1"/>
      <c r="AY88" s="1" t="str" cm="1">
        <f t="array" ref="AY88">IF(AND(SUM(COUNTIF(AX88,{"*leaching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leached*"}))&gt;0,ISNUMBER(FIND("%",AX88))),"Include","Exclude")</f>
        <v>Exclude</v>
      </c>
      <c r="AZ88" s="1">
        <f t="shared" si="43"/>
        <v>0</v>
      </c>
      <c r="BA88" s="1" t="s">
        <v>677</v>
      </c>
      <c r="BG88" s="1"/>
      <c r="BH88" s="1"/>
      <c r="BI88" s="1"/>
      <c r="BJ88" s="1"/>
      <c r="BN88" s="1"/>
      <c r="BO88" s="1"/>
      <c r="BP88" s="1"/>
      <c r="BQ88" s="1"/>
      <c r="BX88" s="1"/>
      <c r="CE88" s="1"/>
      <c r="CG88"/>
      <c r="CH88"/>
      <c r="CI88"/>
      <c r="CL88"/>
      <c r="CM88"/>
      <c r="CN88"/>
    </row>
    <row r="89" spans="1:92" s="23" customFormat="1" x14ac:dyDescent="0.3">
      <c r="A89" s="21">
        <v>83</v>
      </c>
      <c r="B89" s="21" t="s">
        <v>860</v>
      </c>
      <c r="C89" s="21" t="s">
        <v>861</v>
      </c>
      <c r="D89" s="21" t="s">
        <v>243</v>
      </c>
      <c r="E89" s="21" t="b">
        <v>1</v>
      </c>
      <c r="F89" s="21"/>
      <c r="G89" s="21"/>
      <c r="H89" s="21" t="s">
        <v>611</v>
      </c>
      <c r="I89" s="21" t="s">
        <v>10</v>
      </c>
      <c r="J89" s="21" t="s">
        <v>612</v>
      </c>
      <c r="K89" s="21" t="s">
        <v>244</v>
      </c>
      <c r="L89" s="21" t="s">
        <v>613</v>
      </c>
      <c r="M89" s="21" t="s">
        <v>245</v>
      </c>
      <c r="N89" s="21" t="s">
        <v>614</v>
      </c>
      <c r="O89" s="21" t="s">
        <v>651</v>
      </c>
      <c r="P89" s="21" t="b">
        <v>1</v>
      </c>
      <c r="Q89" s="21">
        <v>90</v>
      </c>
      <c r="R89" s="39" t="b">
        <v>0</v>
      </c>
      <c r="S89" s="21">
        <v>83</v>
      </c>
      <c r="T89" s="6" t="s">
        <v>1941</v>
      </c>
      <c r="U89" s="1" t="str" cm="1">
        <f t="array" ref="U89">IF(AND(SUM(COUNTIF(T89,{"*leaching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leached*"}))&gt;0,ISNUMBER(FIND("%",T89))),"Include","Exclude")</f>
        <v>Exclude</v>
      </c>
      <c r="V89" s="1" t="s">
        <v>1942</v>
      </c>
      <c r="W89" s="1" t="str" cm="1">
        <f t="array" ref="W89">IF(AND(SUM(COUNTIF(V89,{"*leaching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leached*"}))&gt;0,ISNUMBER(FIND("%",V89))),"Include","Exclude")</f>
        <v>Exclude</v>
      </c>
      <c r="X89" s="1" t="s">
        <v>1943</v>
      </c>
      <c r="Y89" s="1" t="str" cm="1">
        <f t="array" ref="Y89">IF(AND(SUM(COUNTIF(X89,{"*leaching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leached*"}))&gt;0,ISNUMBER(FIND("%",X89))),"Include","Exclude")</f>
        <v>Include</v>
      </c>
      <c r="Z89" s="1" t="s">
        <v>1944</v>
      </c>
      <c r="AA89" s="1" t="str" cm="1">
        <f t="array" ref="AA89">IF(AND(SUM(COUNTIF(Z89,{"*leaching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leached*"}))&gt;0,ISNUMBER(FIND("%",Z89))),"Include","Exclude")</f>
        <v>Exclude</v>
      </c>
      <c r="AB89" s="1" t="s">
        <v>1945</v>
      </c>
      <c r="AC89" s="1" t="str" cm="1">
        <f t="array" ref="AC89">IF(AND(SUM(COUNTIF(AB89,{"*leaching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leached*"}))&gt;0,ISNUMBER(FIND("%",AB89))),"Include","Exclude")</f>
        <v>Exclude</v>
      </c>
      <c r="AD89" s="1" t="s">
        <v>1946</v>
      </c>
      <c r="AE89" s="1" t="str" cm="1">
        <f t="array" ref="AE89">IF(AND(SUM(COUNTIF(AD89,{"*leaching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leached*"}))&gt;0,ISNUMBER(FIND("%",AD89))),"Include","Exclude")</f>
        <v>Exclude</v>
      </c>
      <c r="AF89" s="1" t="s">
        <v>1947</v>
      </c>
      <c r="AG89" s="1" t="str" cm="1">
        <f t="array" ref="AG89">IF(AND(SUM(COUNTIF(AF89,{"*leaching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leached*"}))&gt;0,ISNUMBER(FIND("%",AF89))),"Include","Exclude")</f>
        <v>Exclude</v>
      </c>
      <c r="AH89" s="1"/>
      <c r="AI89" s="1" t="str" cm="1">
        <f t="array" ref="AI89">IF(AND(SUM(COUNTIF(AH89,{"*leaching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leached*"}))&gt;0,ISNUMBER(FIND("%",AH89))),"Include","Exclude")</f>
        <v>Exclude</v>
      </c>
      <c r="AJ89" s="1"/>
      <c r="AK89" s="1" t="str" cm="1">
        <f t="array" ref="AK89">IF(AND(SUM(COUNTIF(AJ89,{"*leaching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leached*"}))&gt;0,ISNUMBER(FIND("%",AJ89))),"Include","Exclude")</f>
        <v>Exclude</v>
      </c>
      <c r="AL89" s="1"/>
      <c r="AM89" s="1" t="str" cm="1">
        <f t="array" ref="AM89">IF(AND(SUM(COUNTIF(AL89,{"*leaching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leached*"}))&gt;0,ISNUMBER(FIND("%",AL89))),"Include","Exclude")</f>
        <v>Exclude</v>
      </c>
      <c r="AN89" s="1"/>
      <c r="AO89" s="1" t="str" cm="1">
        <f t="array" ref="AO89">IF(AND(SUM(COUNTIF(AN89,{"*leaching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leached*"}))&gt;0,ISNUMBER(FIND("%",AN89))),"Include","Exclude")</f>
        <v>Exclude</v>
      </c>
      <c r="AP89" s="1"/>
      <c r="AQ89" s="1" t="str" cm="1">
        <f t="array" ref="AQ89">IF(AND(SUM(COUNTIF(AP89,{"*leaching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leached*"}))&gt;0,ISNUMBER(FIND("%",AP89))),"Include","Exclude")</f>
        <v>Exclude</v>
      </c>
      <c r="AR89" s="1"/>
      <c r="AS89" s="1" t="str" cm="1">
        <f t="array" ref="AS89">IF(AND(SUM(COUNTIF(AR89,{"*leaching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leached*"}))&gt;0,ISNUMBER(FIND("%",AR89))),"Include","Exclude")</f>
        <v>Exclude</v>
      </c>
      <c r="AT89" s="1"/>
      <c r="AU89" s="1" t="str" cm="1">
        <f t="array" ref="AU89">IF(AND(SUM(COUNTIF(AT89,{"*leaching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leached*"}))&gt;0,ISNUMBER(FIND("%",AT89))),"Include","Exclude")</f>
        <v>Exclude</v>
      </c>
      <c r="AV89" s="1"/>
      <c r="AW89" s="1" t="str" cm="1">
        <f t="array" ref="AW89">IF(AND(SUM(COUNTIF(AV89,{"*leaching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leached*"}))&gt;0,ISNUMBER(FIND("%",AV89))),"Include","Exclude")</f>
        <v>Exclude</v>
      </c>
      <c r="AX89" s="1"/>
      <c r="AY89" s="36" t="str" cm="1">
        <f t="array" ref="AY89">IF(AND(SUM(COUNTIF(AX89,{"*leaching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leached*"}))&gt;0,ISNUMBER(FIND("%",AX89))),"Include","Exclude")</f>
        <v>Exclude</v>
      </c>
      <c r="AZ89" s="21">
        <f t="shared" si="43"/>
        <v>1</v>
      </c>
      <c r="BA89" s="21" t="s">
        <v>1943</v>
      </c>
      <c r="BB89" s="21">
        <f>LEN(BA89) - LEN(SUBSTITUTE(BA89, "%", ""))</f>
        <v>2</v>
      </c>
      <c r="BC89" s="21" t="s">
        <v>3048</v>
      </c>
      <c r="BD89" s="21" t="s">
        <v>3013</v>
      </c>
      <c r="BE89" s="24">
        <v>0.99</v>
      </c>
      <c r="BF89" s="22">
        <v>0.1</v>
      </c>
      <c r="BG89" s="44">
        <f>VLOOKUP(BD89,'[1]To do list'!$A$2:$B$18,2,FALSE)</f>
        <v>83.5</v>
      </c>
      <c r="BH89" s="44">
        <v>4.2329999999999997</v>
      </c>
      <c r="BI89" s="44">
        <f>BE89*BF89*BH89*(Q89-20)*1000</f>
        <v>29334.69</v>
      </c>
      <c r="BJ89" s="59">
        <f>BF89*(1-BE89)*BG89*100</f>
        <v>8.3500000000000068</v>
      </c>
      <c r="BK89" s="21" t="s">
        <v>709</v>
      </c>
      <c r="BL89" s="24">
        <v>0.98</v>
      </c>
      <c r="BM89" s="22">
        <v>0.2</v>
      </c>
      <c r="BN89" s="44">
        <f>VLOOKUP(BK89,'[1]To do list'!$A$2:$B$18,2,FALSE)</f>
        <v>32.799999999999997</v>
      </c>
      <c r="BO89" s="44">
        <v>0.42</v>
      </c>
      <c r="BP89" s="44">
        <f>BL89*BM89*BO89*(Q89-20)*1000</f>
        <v>5762.4000000000005</v>
      </c>
      <c r="BQ89" s="59">
        <f>BM89*(1-BL89)*BN89*100</f>
        <v>13.12000000000001</v>
      </c>
      <c r="BR89" s="21"/>
      <c r="BS89" s="21"/>
      <c r="BT89" s="22"/>
      <c r="BU89" s="21"/>
      <c r="BV89" s="21"/>
      <c r="BW89" s="21"/>
      <c r="BX89" s="51"/>
      <c r="BY89" s="21"/>
      <c r="BZ89" s="21"/>
      <c r="CA89" s="22"/>
      <c r="CB89" s="21"/>
      <c r="CC89" s="21"/>
      <c r="CD89" s="21"/>
      <c r="CE89" s="51"/>
      <c r="CF89" s="21"/>
      <c r="CG89" s="21"/>
      <c r="CH89" s="21"/>
      <c r="CI89" s="21"/>
      <c r="CJ89" s="21"/>
      <c r="CK89" s="21"/>
      <c r="CL89" s="51"/>
      <c r="CM89" s="63">
        <f>SUM(BJ89,BQ89,BX89,CE89,CL89)/SUM(BF89,BM89,BT89,CA89,CH89)</f>
        <v>71.566666666666706</v>
      </c>
      <c r="CN89" s="70">
        <f>(BI89+BP89+BW89+CD89+CK89)/(BF89+BM89+BT89+CA89+CH89)</f>
        <v>116990.29999999997</v>
      </c>
    </row>
    <row r="90" spans="1:92" hidden="1" x14ac:dyDescent="0.3">
      <c r="A90" s="40">
        <v>89</v>
      </c>
      <c r="B90" s="40" t="s">
        <v>876</v>
      </c>
      <c r="C90" s="61" t="s">
        <v>877</v>
      </c>
      <c r="D90" s="40" t="s">
        <v>259</v>
      </c>
      <c r="E90" s="40" t="b">
        <v>1</v>
      </c>
      <c r="F90" s="40"/>
      <c r="G90" s="40"/>
      <c r="H90" s="40" t="s">
        <v>611</v>
      </c>
      <c r="I90" s="40" t="s">
        <v>10</v>
      </c>
      <c r="J90" s="40" t="s">
        <v>612</v>
      </c>
      <c r="K90" s="40" t="s">
        <v>204</v>
      </c>
      <c r="L90" s="40" t="s">
        <v>613</v>
      </c>
      <c r="M90" s="40" t="s">
        <v>260</v>
      </c>
      <c r="N90" s="40" t="s">
        <v>614</v>
      </c>
      <c r="O90" s="40" t="s">
        <v>878</v>
      </c>
      <c r="P90" s="40" t="b">
        <v>1</v>
      </c>
      <c r="Q90" s="40">
        <v>300</v>
      </c>
      <c r="R90" s="1" t="b">
        <v>0</v>
      </c>
      <c r="S90" s="40">
        <v>89</v>
      </c>
      <c r="T90" s="1" t="s">
        <v>1981</v>
      </c>
      <c r="U90" s="1" t="str" cm="1">
        <f t="array" ref="U90">IF(AND(SUM(COUNTIF(T90,{"*leaching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leached*"}))&gt;0,ISNUMBER(FIND("%",T90))),"Include","Exclude")</f>
        <v>Exclude</v>
      </c>
      <c r="V90" s="1" t="s">
        <v>1982</v>
      </c>
      <c r="W90" s="1" t="str" cm="1">
        <f t="array" ref="W90">IF(AND(SUM(COUNTIF(V90,{"*leaching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leached*"}))&gt;0,ISNUMBER(FIND("%",V90))),"Include","Exclude")</f>
        <v>Exclude</v>
      </c>
      <c r="X90" s="1" t="s">
        <v>1983</v>
      </c>
      <c r="Y90" s="1" t="str" cm="1">
        <f t="array" ref="Y90">IF(AND(SUM(COUNTIF(X90,{"*leaching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leached*"}))&gt;0,ISNUMBER(FIND("%",X90))),"Include","Exclude")</f>
        <v>Exclude</v>
      </c>
      <c r="Z90" s="1" t="s">
        <v>1984</v>
      </c>
      <c r="AA90" s="1" t="str" cm="1">
        <f t="array" ref="AA90">IF(AND(SUM(COUNTIF(Z90,{"*leaching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leached*"}))&gt;0,ISNUMBER(FIND("%",Z90))),"Include","Exclude")</f>
        <v>Exclude</v>
      </c>
      <c r="AB90" s="1" t="s">
        <v>1985</v>
      </c>
      <c r="AC90" s="1" t="str" cm="1">
        <f t="array" ref="AC90">IF(AND(SUM(COUNTIF(AB90,{"*leaching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leached*"}))&gt;0,ISNUMBER(FIND("%",AB90))),"Include","Exclude")</f>
        <v>Exclude</v>
      </c>
      <c r="AD90" s="1" t="s">
        <v>1986</v>
      </c>
      <c r="AE90" s="1" t="str" cm="1">
        <f t="array" ref="AE90">IF(AND(SUM(COUNTIF(AD90,{"*leaching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leached*"}))&gt;0,ISNUMBER(FIND("%",AD90))),"Include","Exclude")</f>
        <v>Exclude</v>
      </c>
      <c r="AF90" s="1" t="s">
        <v>1987</v>
      </c>
      <c r="AG90" s="1" t="str" cm="1">
        <f t="array" ref="AG90">IF(AND(SUM(COUNTIF(AF90,{"*leaching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leached*"}))&gt;0,ISNUMBER(FIND("%",AF90))),"Include","Exclude")</f>
        <v>Exclude</v>
      </c>
      <c r="AH90" s="1"/>
      <c r="AI90" s="1" t="str" cm="1">
        <f t="array" ref="AI90">IF(AND(SUM(COUNTIF(AH90,{"*leaching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leached*"}))&gt;0,ISNUMBER(FIND("%",AH90))),"Include","Exclude")</f>
        <v>Exclude</v>
      </c>
      <c r="AJ90" s="1"/>
      <c r="AK90" s="1" t="str" cm="1">
        <f t="array" ref="AK90">IF(AND(SUM(COUNTIF(AJ90,{"*leaching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leached*"}))&gt;0,ISNUMBER(FIND("%",AJ90))),"Include","Exclude")</f>
        <v>Exclude</v>
      </c>
      <c r="AL90" s="1"/>
      <c r="AM90" s="1" t="str" cm="1">
        <f t="array" ref="AM90">IF(AND(SUM(COUNTIF(AL90,{"*leaching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leached*"}))&gt;0,ISNUMBER(FIND("%",AL90))),"Include","Exclude")</f>
        <v>Exclude</v>
      </c>
      <c r="AN90" s="1"/>
      <c r="AO90" s="1" t="str" cm="1">
        <f t="array" ref="AO90">IF(AND(SUM(COUNTIF(AN90,{"*leaching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leached*"}))&gt;0,ISNUMBER(FIND("%",AN90))),"Include","Exclude")</f>
        <v>Exclude</v>
      </c>
      <c r="AP90" s="1"/>
      <c r="AQ90" s="1" t="str" cm="1">
        <f t="array" ref="AQ90">IF(AND(SUM(COUNTIF(AP90,{"*leaching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leached*"}))&gt;0,ISNUMBER(FIND("%",AP90))),"Include","Exclude")</f>
        <v>Exclude</v>
      </c>
      <c r="AR90" s="1"/>
      <c r="AS90" s="1" t="str" cm="1">
        <f t="array" ref="AS90">IF(AND(SUM(COUNTIF(AR90,{"*leaching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leached*"}))&gt;0,ISNUMBER(FIND("%",AR90))),"Include","Exclude")</f>
        <v>Exclude</v>
      </c>
      <c r="AT90" s="1"/>
      <c r="AU90" s="1" t="str" cm="1">
        <f t="array" ref="AU90">IF(AND(SUM(COUNTIF(AT90,{"*leaching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leached*"}))&gt;0,ISNUMBER(FIND("%",AT90))),"Include","Exclude")</f>
        <v>Exclude</v>
      </c>
      <c r="AV90" s="1"/>
      <c r="AW90" s="1" t="str" cm="1">
        <f t="array" ref="AW90">IF(AND(SUM(COUNTIF(AV90,{"*leaching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leached*"}))&gt;0,ISNUMBER(FIND("%",AV90))),"Include","Exclude")</f>
        <v>Exclude</v>
      </c>
      <c r="AX90" s="1"/>
      <c r="AY90" s="1" t="str" cm="1">
        <f t="array" ref="AY90">IF(AND(SUM(COUNTIF(AX90,{"*leaching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leached*"}))&gt;0,ISNUMBER(FIND("%",AX90))),"Include","Exclude")</f>
        <v>Exclude</v>
      </c>
      <c r="AZ90" s="40">
        <f t="shared" si="43"/>
        <v>0</v>
      </c>
      <c r="BA90" s="40" t="s">
        <v>677</v>
      </c>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c r="CH90"/>
      <c r="CI90"/>
      <c r="CL90"/>
      <c r="CM90"/>
      <c r="CN90"/>
    </row>
    <row r="91" spans="1:92" s="23" customFormat="1" x14ac:dyDescent="0.3">
      <c r="A91" s="21">
        <v>122</v>
      </c>
      <c r="B91" s="21" t="s">
        <v>965</v>
      </c>
      <c r="C91" s="21" t="s">
        <v>966</v>
      </c>
      <c r="D91" s="21" t="s">
        <v>349</v>
      </c>
      <c r="E91" s="21" t="b">
        <v>1</v>
      </c>
      <c r="F91" s="21"/>
      <c r="G91" s="21"/>
      <c r="H91" s="21" t="s">
        <v>611</v>
      </c>
      <c r="I91" s="21" t="s">
        <v>10</v>
      </c>
      <c r="J91" s="21" t="s">
        <v>612</v>
      </c>
      <c r="K91" s="21" t="s">
        <v>350</v>
      </c>
      <c r="L91" s="21" t="s">
        <v>613</v>
      </c>
      <c r="M91" s="21" t="s">
        <v>351</v>
      </c>
      <c r="N91" s="21" t="s">
        <v>614</v>
      </c>
      <c r="O91" s="21" t="s">
        <v>792</v>
      </c>
      <c r="P91" s="21" t="b">
        <v>1</v>
      </c>
      <c r="Q91" s="21">
        <v>80</v>
      </c>
      <c r="R91" s="39" t="b">
        <v>0</v>
      </c>
      <c r="S91" s="21">
        <v>122</v>
      </c>
      <c r="T91" s="6" t="s">
        <v>2261</v>
      </c>
      <c r="U91" s="1" t="str" cm="1">
        <f t="array" ref="U91">IF(AND(SUM(COUNTIF(T91,{"*leaching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leached*"}))&gt;0,ISNUMBER(FIND("%",T91))),"Include","Exclude")</f>
        <v>Exclude</v>
      </c>
      <c r="V91" s="1" t="s">
        <v>2262</v>
      </c>
      <c r="W91" s="1" t="str" cm="1">
        <f t="array" ref="W91">IF(AND(SUM(COUNTIF(V91,{"*leaching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leached*"}))&gt;0,ISNUMBER(FIND("%",V91))),"Include","Exclude")</f>
        <v>Exclude</v>
      </c>
      <c r="X91" s="1" t="s">
        <v>2263</v>
      </c>
      <c r="Y91" s="1" t="str" cm="1">
        <f t="array" ref="Y91">IF(AND(SUM(COUNTIF(X91,{"*leaching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leached*"}))&gt;0,ISNUMBER(FIND("%",X91))),"Include","Exclude")</f>
        <v>Include</v>
      </c>
      <c r="Z91" s="1" t="s">
        <v>2264</v>
      </c>
      <c r="AA91" s="1" t="str" cm="1">
        <f t="array" ref="AA91">IF(AND(SUM(COUNTIF(Z91,{"*leaching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leached*"}))&gt;0,ISNUMBER(FIND("%",Z91))),"Include","Exclude")</f>
        <v>Exclude</v>
      </c>
      <c r="AB91" s="1" t="s">
        <v>2265</v>
      </c>
      <c r="AC91" s="1" t="str" cm="1">
        <f t="array" ref="AC91">IF(AND(SUM(COUNTIF(AB91,{"*leaching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leached*"}))&gt;0,ISNUMBER(FIND("%",AB91))),"Include","Exclude")</f>
        <v>Exclude</v>
      </c>
      <c r="AD91" s="1" t="s">
        <v>2266</v>
      </c>
      <c r="AE91" s="1" t="str" cm="1">
        <f t="array" ref="AE91">IF(AND(SUM(COUNTIF(AD91,{"*leaching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leached*"}))&gt;0,ISNUMBER(FIND("%",AD91))),"Include","Exclude")</f>
        <v>Exclude</v>
      </c>
      <c r="AF91" s="1" t="s">
        <v>2267</v>
      </c>
      <c r="AG91" s="1" t="str" cm="1">
        <f t="array" ref="AG91">IF(AND(SUM(COUNTIF(AF91,{"*leaching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leached*"}))&gt;0,ISNUMBER(FIND("%",AF91))),"Include","Exclude")</f>
        <v>Exclude</v>
      </c>
      <c r="AH91" s="1"/>
      <c r="AI91" s="1" t="str" cm="1">
        <f t="array" ref="AI91">IF(AND(SUM(COUNTIF(AH91,{"*leaching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leached*"}))&gt;0,ISNUMBER(FIND("%",AH91))),"Include","Exclude")</f>
        <v>Exclude</v>
      </c>
      <c r="AJ91" s="1"/>
      <c r="AK91" s="1" t="str" cm="1">
        <f t="array" ref="AK91">IF(AND(SUM(COUNTIF(AJ91,{"*leaching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leached*"}))&gt;0,ISNUMBER(FIND("%",AJ91))),"Include","Exclude")</f>
        <v>Exclude</v>
      </c>
      <c r="AL91" s="1"/>
      <c r="AM91" s="1" t="str" cm="1">
        <f t="array" ref="AM91">IF(AND(SUM(COUNTIF(AL91,{"*leaching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leached*"}))&gt;0,ISNUMBER(FIND("%",AL91))),"Include","Exclude")</f>
        <v>Exclude</v>
      </c>
      <c r="AN91" s="1"/>
      <c r="AO91" s="1" t="str" cm="1">
        <f t="array" ref="AO91">IF(AND(SUM(COUNTIF(AN91,{"*leaching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leached*"}))&gt;0,ISNUMBER(FIND("%",AN91))),"Include","Exclude")</f>
        <v>Exclude</v>
      </c>
      <c r="AP91" s="1"/>
      <c r="AQ91" s="1" t="str" cm="1">
        <f t="array" ref="AQ91">IF(AND(SUM(COUNTIF(AP91,{"*leaching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leached*"}))&gt;0,ISNUMBER(FIND("%",AP91))),"Include","Exclude")</f>
        <v>Exclude</v>
      </c>
      <c r="AR91" s="1"/>
      <c r="AS91" s="1" t="str" cm="1">
        <f t="array" ref="AS91">IF(AND(SUM(COUNTIF(AR91,{"*leaching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leached*"}))&gt;0,ISNUMBER(FIND("%",AR91))),"Include","Exclude")</f>
        <v>Exclude</v>
      </c>
      <c r="AT91" s="1"/>
      <c r="AU91" s="1" t="str" cm="1">
        <f t="array" ref="AU91">IF(AND(SUM(COUNTIF(AT91,{"*leaching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leached*"}))&gt;0,ISNUMBER(FIND("%",AT91))),"Include","Exclude")</f>
        <v>Exclude</v>
      </c>
      <c r="AV91" s="1"/>
      <c r="AW91" s="1" t="str" cm="1">
        <f t="array" ref="AW91">IF(AND(SUM(COUNTIF(AV91,{"*leaching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leached*"}))&gt;0,ISNUMBER(FIND("%",AV91))),"Include","Exclude")</f>
        <v>Exclude</v>
      </c>
      <c r="AX91" s="1"/>
      <c r="AY91" s="36" t="str" cm="1">
        <f t="array" ref="AY91">IF(AND(SUM(COUNTIF(AX91,{"*leaching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leached*"}))&gt;0,ISNUMBER(FIND("%",AX91))),"Include","Exclude")</f>
        <v>Exclude</v>
      </c>
      <c r="AZ91" s="21">
        <f t="shared" si="43"/>
        <v>1</v>
      </c>
      <c r="BA91" s="21" t="s">
        <v>2263</v>
      </c>
      <c r="BB91" s="21">
        <f>LEN(BA91) - LEN(SUBSTITUTE(BA91, "%", ""))</f>
        <v>2</v>
      </c>
      <c r="BC91" s="21" t="s">
        <v>3048</v>
      </c>
      <c r="BD91" s="21" t="s">
        <v>3013</v>
      </c>
      <c r="BE91" s="22">
        <v>0.997</v>
      </c>
      <c r="BF91" s="22">
        <v>0.1</v>
      </c>
      <c r="BG91" s="44">
        <f>VLOOKUP(BD91,'[1]To do list'!$A$2:$B$18,2,FALSE)</f>
        <v>83.5</v>
      </c>
      <c r="BH91" s="44">
        <v>4.2329999999999997</v>
      </c>
      <c r="BI91" s="44">
        <f>BE91*BF91*BH91*(Q91-20)*1000</f>
        <v>25321.806</v>
      </c>
      <c r="BJ91" s="59">
        <f>BF91*(1-BE91)*BG91*100</f>
        <v>2.5050000000000026</v>
      </c>
      <c r="BK91" s="21" t="s">
        <v>709</v>
      </c>
      <c r="BL91" s="24">
        <v>0.88</v>
      </c>
      <c r="BM91" s="22">
        <v>0.2</v>
      </c>
      <c r="BN91" s="44">
        <f>VLOOKUP(BK91,'[1]To do list'!$A$2:$B$18,2,FALSE)</f>
        <v>32.799999999999997</v>
      </c>
      <c r="BO91" s="44">
        <v>0.42</v>
      </c>
      <c r="BP91" s="44">
        <f>BL91*BM91*BO91*(Q91-20)*1000</f>
        <v>4435.2</v>
      </c>
      <c r="BQ91" s="59">
        <f>BM91*(1-BL91)*BN91*100</f>
        <v>78.719999999999985</v>
      </c>
      <c r="BR91" s="21"/>
      <c r="BS91" s="21"/>
      <c r="BT91" s="22"/>
      <c r="BU91" s="21"/>
      <c r="BV91" s="21"/>
      <c r="BW91" s="21"/>
      <c r="BX91" s="51"/>
      <c r="BY91" s="21"/>
      <c r="BZ91" s="21"/>
      <c r="CA91" s="22"/>
      <c r="CB91" s="21"/>
      <c r="CC91" s="21"/>
      <c r="CD91" s="21"/>
      <c r="CE91" s="51"/>
      <c r="CF91" s="21"/>
      <c r="CG91" s="21"/>
      <c r="CH91" s="21"/>
      <c r="CI91" s="21"/>
      <c r="CJ91" s="21"/>
      <c r="CK91" s="21"/>
      <c r="CL91" s="51"/>
      <c r="CM91" s="63">
        <f>SUM(BJ91,BQ91,BX91,CE91,CL91)/SUM(BF91,BM91,BT91,CA91,CH91)</f>
        <v>270.74999999999994</v>
      </c>
      <c r="CN91" s="70">
        <f>(BI91+BP91+BW91+CD91+CK91)/(BF91+BM91+BT91+CA91+CH91)</f>
        <v>99190.01999999999</v>
      </c>
    </row>
    <row r="92" spans="1:92" hidden="1" x14ac:dyDescent="0.3">
      <c r="A92" s="40">
        <v>91</v>
      </c>
      <c r="B92" s="40" t="s">
        <v>882</v>
      </c>
      <c r="C92" s="61" t="s">
        <v>883</v>
      </c>
      <c r="D92" s="40" t="s">
        <v>264</v>
      </c>
      <c r="E92" s="40" t="b">
        <v>1</v>
      </c>
      <c r="F92" s="40"/>
      <c r="G92" s="40"/>
      <c r="H92" s="40" t="s">
        <v>611</v>
      </c>
      <c r="I92" s="40" t="s">
        <v>10</v>
      </c>
      <c r="J92" s="40" t="s">
        <v>612</v>
      </c>
      <c r="K92" s="40" t="s">
        <v>91</v>
      </c>
      <c r="L92" s="40" t="s">
        <v>613</v>
      </c>
      <c r="M92" s="40" t="s">
        <v>265</v>
      </c>
      <c r="N92" s="40" t="s">
        <v>614</v>
      </c>
      <c r="O92" s="40" t="s">
        <v>884</v>
      </c>
      <c r="P92" s="40" t="b">
        <v>1</v>
      </c>
      <c r="Q92" s="40">
        <v>25</v>
      </c>
      <c r="R92" s="1" t="b">
        <v>1</v>
      </c>
      <c r="S92" s="40">
        <v>91</v>
      </c>
      <c r="T92" s="1" t="s">
        <v>1996</v>
      </c>
      <c r="U92" s="1" t="str" cm="1">
        <f t="array" ref="U92">IF(AND(SUM(COUNTIF(T92,{"*leaching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leached*"}))&gt;0,ISNUMBER(FIND("%",T92))),"Include","Exclude")</f>
        <v>Exclude</v>
      </c>
      <c r="V92" s="1" t="s">
        <v>1997</v>
      </c>
      <c r="W92" s="1" t="str" cm="1">
        <f t="array" ref="W92">IF(AND(SUM(COUNTIF(V92,{"*leaching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leached*"}))&gt;0,ISNUMBER(FIND("%",V92))),"Include","Exclude")</f>
        <v>Exclude</v>
      </c>
      <c r="X92" s="1" t="s">
        <v>1998</v>
      </c>
      <c r="Y92" s="1" t="str" cm="1">
        <f t="array" ref="Y92">IF(AND(SUM(COUNTIF(X92,{"*leaching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leached*"}))&gt;0,ISNUMBER(FIND("%",X92))),"Include","Exclude")</f>
        <v>Exclude</v>
      </c>
      <c r="Z92" s="1" t="s">
        <v>1999</v>
      </c>
      <c r="AA92" s="1" t="str" cm="1">
        <f t="array" ref="AA92">IF(AND(SUM(COUNTIF(Z92,{"*leaching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leached*"}))&gt;0,ISNUMBER(FIND("%",Z92))),"Include","Exclude")</f>
        <v>Exclude</v>
      </c>
      <c r="AB92" s="1" t="s">
        <v>2000</v>
      </c>
      <c r="AC92" s="1" t="str" cm="1">
        <f t="array" ref="AC92">IF(AND(SUM(COUNTIF(AB92,{"*leaching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leached*"}))&gt;0,ISNUMBER(FIND("%",AB92))),"Include","Exclude")</f>
        <v>Exclude</v>
      </c>
      <c r="AD92" s="1" t="s">
        <v>2001</v>
      </c>
      <c r="AE92" s="1" t="str" cm="1">
        <f t="array" ref="AE92">IF(AND(SUM(COUNTIF(AD92,{"*leaching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leached*"}))&gt;0,ISNUMBER(FIND("%",AD92))),"Include","Exclude")</f>
        <v>Exclude</v>
      </c>
      <c r="AF92" s="1" t="s">
        <v>2002</v>
      </c>
      <c r="AG92" s="1" t="str" cm="1">
        <f t="array" ref="AG92">IF(AND(SUM(COUNTIF(AF92,{"*leaching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leached*"}))&gt;0,ISNUMBER(FIND("%",AF92))),"Include","Exclude")</f>
        <v>Include</v>
      </c>
      <c r="AH92" s="1"/>
      <c r="AI92" s="1" t="str" cm="1">
        <f t="array" ref="AI92">IF(AND(SUM(COUNTIF(AH92,{"*leaching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leached*"}))&gt;0,ISNUMBER(FIND("%",AH92))),"Include","Exclude")</f>
        <v>Exclude</v>
      </c>
      <c r="AJ92" s="1"/>
      <c r="AK92" s="1" t="str" cm="1">
        <f t="array" ref="AK92">IF(AND(SUM(COUNTIF(AJ92,{"*leaching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leached*"}))&gt;0,ISNUMBER(FIND("%",AJ92))),"Include","Exclude")</f>
        <v>Exclude</v>
      </c>
      <c r="AL92" s="1"/>
      <c r="AM92" s="1" t="str" cm="1">
        <f t="array" ref="AM92">IF(AND(SUM(COUNTIF(AL92,{"*leaching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leached*"}))&gt;0,ISNUMBER(FIND("%",AL92))),"Include","Exclude")</f>
        <v>Exclude</v>
      </c>
      <c r="AN92" s="1"/>
      <c r="AO92" s="1" t="str" cm="1">
        <f t="array" ref="AO92">IF(AND(SUM(COUNTIF(AN92,{"*leaching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leached*"}))&gt;0,ISNUMBER(FIND("%",AN92))),"Include","Exclude")</f>
        <v>Exclude</v>
      </c>
      <c r="AP92" s="1"/>
      <c r="AQ92" s="1" t="str" cm="1">
        <f t="array" ref="AQ92">IF(AND(SUM(COUNTIF(AP92,{"*leaching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leached*"}))&gt;0,ISNUMBER(FIND("%",AP92))),"Include","Exclude")</f>
        <v>Exclude</v>
      </c>
      <c r="AR92" s="1"/>
      <c r="AS92" s="1" t="str" cm="1">
        <f t="array" ref="AS92">IF(AND(SUM(COUNTIF(AR92,{"*leaching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leached*"}))&gt;0,ISNUMBER(FIND("%",AR92))),"Include","Exclude")</f>
        <v>Exclude</v>
      </c>
      <c r="AT92" s="1"/>
      <c r="AU92" s="1" t="str" cm="1">
        <f t="array" ref="AU92">IF(AND(SUM(COUNTIF(AT92,{"*leaching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leached*"}))&gt;0,ISNUMBER(FIND("%",AT92))),"Include","Exclude")</f>
        <v>Exclude</v>
      </c>
      <c r="AV92" s="1"/>
      <c r="AW92" s="1" t="str" cm="1">
        <f t="array" ref="AW92">IF(AND(SUM(COUNTIF(AV92,{"*leaching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leached*"}))&gt;0,ISNUMBER(FIND("%",AV92))),"Include","Exclude")</f>
        <v>Exclude</v>
      </c>
      <c r="AX92" s="1"/>
      <c r="AY92" s="1" t="str" cm="1">
        <f t="array" ref="AY92">IF(AND(SUM(COUNTIF(AX92,{"*leaching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leached*"}))&gt;0,ISNUMBER(FIND("%",AX92))),"Include","Exclude")</f>
        <v>Exclude</v>
      </c>
      <c r="AZ92" s="40">
        <f t="shared" si="43"/>
        <v>1</v>
      </c>
      <c r="BA92" s="40" t="s">
        <v>2002</v>
      </c>
      <c r="BB92" s="40">
        <f>LEN(BA92) - LEN(SUBSTITUTE(BA92, "%", ""))</f>
        <v>2</v>
      </c>
      <c r="BC92" s="40" t="s">
        <v>2996</v>
      </c>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c r="CH92"/>
      <c r="CI92"/>
      <c r="CL92"/>
      <c r="CM92"/>
      <c r="CN92"/>
    </row>
    <row r="93" spans="1:92" s="23" customFormat="1" x14ac:dyDescent="0.3">
      <c r="A93" s="21">
        <v>123</v>
      </c>
      <c r="B93" s="21" t="s">
        <v>967</v>
      </c>
      <c r="C93" s="21" t="s">
        <v>968</v>
      </c>
      <c r="D93" s="21" t="s">
        <v>352</v>
      </c>
      <c r="E93" s="21" t="b">
        <v>1</v>
      </c>
      <c r="F93" s="21"/>
      <c r="G93" s="21"/>
      <c r="H93" s="21" t="s">
        <v>611</v>
      </c>
      <c r="I93" s="21" t="s">
        <v>10</v>
      </c>
      <c r="J93" s="21" t="s">
        <v>612</v>
      </c>
      <c r="K93" s="21" t="s">
        <v>353</v>
      </c>
      <c r="L93" s="21" t="s">
        <v>613</v>
      </c>
      <c r="M93" s="21" t="s">
        <v>354</v>
      </c>
      <c r="N93" s="21" t="s">
        <v>614</v>
      </c>
      <c r="O93" s="21" t="s">
        <v>847</v>
      </c>
      <c r="P93" s="21" t="b">
        <v>1</v>
      </c>
      <c r="Q93" s="21">
        <v>95</v>
      </c>
      <c r="R93" s="39" t="b">
        <v>0</v>
      </c>
      <c r="S93" s="21">
        <v>123</v>
      </c>
      <c r="T93" s="6" t="s">
        <v>2268</v>
      </c>
      <c r="U93" s="1" t="str" cm="1">
        <f t="array" ref="U93">IF(AND(SUM(COUNTIF(T93,{"*leaching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leached*"}))&gt;0,ISNUMBER(FIND("%",T93))),"Include","Exclude")</f>
        <v>Exclude</v>
      </c>
      <c r="V93" s="1" t="s">
        <v>2269</v>
      </c>
      <c r="W93" s="1" t="str" cm="1">
        <f t="array" ref="W93">IF(AND(SUM(COUNTIF(V93,{"*leaching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leached*"}))&gt;0,ISNUMBER(FIND("%",V93))),"Include","Exclude")</f>
        <v>Exclude</v>
      </c>
      <c r="X93" s="1" t="s">
        <v>2270</v>
      </c>
      <c r="Y93" s="1" t="str" cm="1">
        <f t="array" ref="Y93">IF(AND(SUM(COUNTIF(X93,{"*leaching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leached*"}))&gt;0,ISNUMBER(FIND("%",X93))),"Include","Exclude")</f>
        <v>Exclude</v>
      </c>
      <c r="Z93" s="1" t="s">
        <v>2271</v>
      </c>
      <c r="AA93" s="1" t="str" cm="1">
        <f t="array" ref="AA93">IF(AND(SUM(COUNTIF(Z93,{"*leaching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leached*"}))&gt;0,ISNUMBER(FIND("%",Z93))),"Include","Exclude")</f>
        <v>Exclude</v>
      </c>
      <c r="AB93" s="1" t="s">
        <v>2272</v>
      </c>
      <c r="AC93" s="1" t="str" cm="1">
        <f t="array" ref="AC93">IF(AND(SUM(COUNTIF(AB93,{"*leaching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leached*"}))&gt;0,ISNUMBER(FIND("%",AB93))),"Include","Exclude")</f>
        <v>Include</v>
      </c>
      <c r="AD93" s="1" t="s">
        <v>2273</v>
      </c>
      <c r="AE93" s="1" t="str" cm="1">
        <f t="array" ref="AE93">IF(AND(SUM(COUNTIF(AD93,{"*leaching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leached*"}))&gt;0,ISNUMBER(FIND("%",AD93))),"Include","Exclude")</f>
        <v>Exclude</v>
      </c>
      <c r="AF93" s="1" t="s">
        <v>2274</v>
      </c>
      <c r="AG93" s="1" t="str" cm="1">
        <f t="array" ref="AG93">IF(AND(SUM(COUNTIF(AF93,{"*leaching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leached*"}))&gt;0,ISNUMBER(FIND("%",AF93))),"Include","Exclude")</f>
        <v>Exclude</v>
      </c>
      <c r="AH93" s="1"/>
      <c r="AI93" s="1" t="str" cm="1">
        <f t="array" ref="AI93">IF(AND(SUM(COUNTIF(AH93,{"*leaching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leached*"}))&gt;0,ISNUMBER(FIND("%",AH93))),"Include","Exclude")</f>
        <v>Exclude</v>
      </c>
      <c r="AJ93" s="1"/>
      <c r="AK93" s="1" t="str" cm="1">
        <f t="array" ref="AK93">IF(AND(SUM(COUNTIF(AJ93,{"*leaching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leached*"}))&gt;0,ISNUMBER(FIND("%",AJ93))),"Include","Exclude")</f>
        <v>Exclude</v>
      </c>
      <c r="AL93" s="1"/>
      <c r="AM93" s="1" t="str" cm="1">
        <f t="array" ref="AM93">IF(AND(SUM(COUNTIF(AL93,{"*leaching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leached*"}))&gt;0,ISNUMBER(FIND("%",AL93))),"Include","Exclude")</f>
        <v>Exclude</v>
      </c>
      <c r="AN93" s="1"/>
      <c r="AO93" s="1" t="str" cm="1">
        <f t="array" ref="AO93">IF(AND(SUM(COUNTIF(AN93,{"*leaching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leached*"}))&gt;0,ISNUMBER(FIND("%",AN93))),"Include","Exclude")</f>
        <v>Exclude</v>
      </c>
      <c r="AP93" s="1"/>
      <c r="AQ93" s="1" t="str" cm="1">
        <f t="array" ref="AQ93">IF(AND(SUM(COUNTIF(AP93,{"*leaching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leached*"}))&gt;0,ISNUMBER(FIND("%",AP93))),"Include","Exclude")</f>
        <v>Exclude</v>
      </c>
      <c r="AR93" s="1"/>
      <c r="AS93" s="1" t="str" cm="1">
        <f t="array" ref="AS93">IF(AND(SUM(COUNTIF(AR93,{"*leaching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leached*"}))&gt;0,ISNUMBER(FIND("%",AR93))),"Include","Exclude")</f>
        <v>Exclude</v>
      </c>
      <c r="AT93" s="1"/>
      <c r="AU93" s="1" t="str" cm="1">
        <f t="array" ref="AU93">IF(AND(SUM(COUNTIF(AT93,{"*leaching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leached*"}))&gt;0,ISNUMBER(FIND("%",AT93))),"Include","Exclude")</f>
        <v>Exclude</v>
      </c>
      <c r="AV93" s="1"/>
      <c r="AW93" s="1" t="str" cm="1">
        <f t="array" ref="AW93">IF(AND(SUM(COUNTIF(AV93,{"*leaching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leached*"}))&gt;0,ISNUMBER(FIND("%",AV93))),"Include","Exclude")</f>
        <v>Exclude</v>
      </c>
      <c r="AX93" s="1"/>
      <c r="AY93" s="36" t="str" cm="1">
        <f t="array" ref="AY93">IF(AND(SUM(COUNTIF(AX93,{"*leaching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leached*"}))&gt;0,ISNUMBER(FIND("%",AX93))),"Include","Exclude")</f>
        <v>Exclude</v>
      </c>
      <c r="AZ93" s="21">
        <f t="shared" si="43"/>
        <v>1</v>
      </c>
      <c r="BA93" s="21" t="s">
        <v>2272</v>
      </c>
      <c r="BB93" s="21">
        <f>LEN(BA93) - LEN(SUBSTITUTE(BA93, "%", ""))</f>
        <v>2</v>
      </c>
      <c r="BC93" s="21" t="s">
        <v>2996</v>
      </c>
      <c r="BD93" s="21" t="s">
        <v>3013</v>
      </c>
      <c r="BE93" s="24">
        <v>0.98</v>
      </c>
      <c r="BF93" s="22">
        <v>0.1</v>
      </c>
      <c r="BG93" s="44">
        <f>VLOOKUP(BD93,'[1]To do list'!$A$2:$B$18,2,FALSE)</f>
        <v>83.5</v>
      </c>
      <c r="BH93" s="44">
        <v>4.2329999999999997</v>
      </c>
      <c r="BI93" s="44">
        <f t="shared" ref="BI93:BI94" si="60">BE93*BF93*BH93*(Q93-20)*1000</f>
        <v>31112.55</v>
      </c>
      <c r="BJ93" s="59">
        <f>BF93*(1-BE93)*BG93*100</f>
        <v>16.700000000000014</v>
      </c>
      <c r="BK93" s="21" t="s">
        <v>709</v>
      </c>
      <c r="BL93" s="24">
        <v>0.97</v>
      </c>
      <c r="BM93" s="22">
        <v>0.2</v>
      </c>
      <c r="BN93" s="44">
        <f>VLOOKUP(BK93,'[1]To do list'!$A$2:$B$18,2,FALSE)</f>
        <v>32.799999999999997</v>
      </c>
      <c r="BO93" s="44">
        <v>0.42</v>
      </c>
      <c r="BP93" s="44">
        <f t="shared" ref="BP93:BP94" si="61">BL93*BM93*BO93*(Q93-20)*1000</f>
        <v>6111</v>
      </c>
      <c r="BQ93" s="59">
        <f>BM93*(1-BL93)*BN93*100</f>
        <v>19.680000000000017</v>
      </c>
      <c r="BR93" s="21"/>
      <c r="BS93" s="21"/>
      <c r="BT93" s="22"/>
      <c r="BU93" s="21"/>
      <c r="BV93" s="21"/>
      <c r="BW93" s="21"/>
      <c r="BX93" s="51"/>
      <c r="BY93" s="21"/>
      <c r="BZ93" s="21"/>
      <c r="CA93" s="22"/>
      <c r="CB93" s="21"/>
      <c r="CC93" s="21"/>
      <c r="CD93" s="21"/>
      <c r="CE93" s="51"/>
      <c r="CF93" s="21"/>
      <c r="CG93" s="21"/>
      <c r="CH93" s="21"/>
      <c r="CI93" s="21"/>
      <c r="CJ93" s="21"/>
      <c r="CK93" s="21"/>
      <c r="CL93" s="51"/>
      <c r="CM93" s="63">
        <f>SUM(BJ93,BQ93,BX93,CE93,CL93)/SUM(BF93,BM93,BT93,CA93,CH93)</f>
        <v>121.26666666666675</v>
      </c>
      <c r="CN93" s="70">
        <f t="shared" ref="CN93:CN94" si="62">(BI93+BP93+BW93+CD93+CK93)/(BF93+BM93+BT93+CA93+CH93)</f>
        <v>124078.49999999999</v>
      </c>
    </row>
    <row r="94" spans="1:92" s="23" customFormat="1" x14ac:dyDescent="0.3">
      <c r="A94" s="21">
        <v>126</v>
      </c>
      <c r="B94" s="21" t="s">
        <v>975</v>
      </c>
      <c r="C94" s="21" t="s">
        <v>976</v>
      </c>
      <c r="D94" s="21" t="s">
        <v>360</v>
      </c>
      <c r="E94" s="21" t="b">
        <v>1</v>
      </c>
      <c r="F94" s="21"/>
      <c r="G94" s="21"/>
      <c r="H94" s="21" t="s">
        <v>611</v>
      </c>
      <c r="I94" s="21" t="s">
        <v>10</v>
      </c>
      <c r="J94" s="21" t="s">
        <v>612</v>
      </c>
      <c r="K94" s="21" t="s">
        <v>361</v>
      </c>
      <c r="L94" s="21" t="s">
        <v>613</v>
      </c>
      <c r="M94" s="21" t="s">
        <v>362</v>
      </c>
      <c r="N94" s="21" t="s">
        <v>614</v>
      </c>
      <c r="O94" s="21" t="s">
        <v>977</v>
      </c>
      <c r="P94" s="21" t="b">
        <v>1</v>
      </c>
      <c r="Q94" s="21">
        <v>90</v>
      </c>
      <c r="R94" s="39" t="b">
        <v>0</v>
      </c>
      <c r="S94" s="21">
        <v>126</v>
      </c>
      <c r="T94" s="6" t="s">
        <v>2290</v>
      </c>
      <c r="U94" s="1" t="str" cm="1">
        <f t="array" ref="U94">IF(AND(SUM(COUNTIF(T94,{"*leaching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leached*"}))&gt;0,ISNUMBER(FIND("%",T94))),"Include","Exclude")</f>
        <v>Exclude</v>
      </c>
      <c r="V94" s="1" t="s">
        <v>2291</v>
      </c>
      <c r="W94" s="1" t="str" cm="1">
        <f t="array" ref="W94">IF(AND(SUM(COUNTIF(V94,{"*leaching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leached*"}))&gt;0,ISNUMBER(FIND("%",V94))),"Include","Exclude")</f>
        <v>Exclude</v>
      </c>
      <c r="X94" s="1" t="s">
        <v>2292</v>
      </c>
      <c r="Y94" s="1" t="str" cm="1">
        <f t="array" ref="Y94">IF(AND(SUM(COUNTIF(X94,{"*leaching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leached*"}))&gt;0,ISNUMBER(FIND("%",X94))),"Include","Exclude")</f>
        <v>Exclude</v>
      </c>
      <c r="Z94" s="1" t="s">
        <v>2293</v>
      </c>
      <c r="AA94" s="1" t="str" cm="1">
        <f t="array" ref="AA94">IF(AND(SUM(COUNTIF(Z94,{"*leaching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leached*"}))&gt;0,ISNUMBER(FIND("%",Z94))),"Include","Exclude")</f>
        <v>Include</v>
      </c>
      <c r="AB94" s="1" t="s">
        <v>2294</v>
      </c>
      <c r="AC94" s="1" t="str" cm="1">
        <f t="array" ref="AC94">IF(AND(SUM(COUNTIF(AB94,{"*leaching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leached*"}))&gt;0,ISNUMBER(FIND("%",AB94))),"Include","Exclude")</f>
        <v>Exclude</v>
      </c>
      <c r="AD94" s="1" t="s">
        <v>2295</v>
      </c>
      <c r="AE94" s="1" t="str" cm="1">
        <f t="array" ref="AE94">IF(AND(SUM(COUNTIF(AD94,{"*leaching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leached*"}))&gt;0,ISNUMBER(FIND("%",AD94))),"Include","Exclude")</f>
        <v>Exclude</v>
      </c>
      <c r="AF94" s="1"/>
      <c r="AG94" s="1" t="str" cm="1">
        <f t="array" ref="AG94">IF(AND(SUM(COUNTIF(AF94,{"*leaching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leached*"}))&gt;0,ISNUMBER(FIND("%",AF94))),"Include","Exclude")</f>
        <v>Exclude</v>
      </c>
      <c r="AH94" s="1"/>
      <c r="AI94" s="1" t="str" cm="1">
        <f t="array" ref="AI94">IF(AND(SUM(COUNTIF(AH94,{"*leaching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leached*"}))&gt;0,ISNUMBER(FIND("%",AH94))),"Include","Exclude")</f>
        <v>Exclude</v>
      </c>
      <c r="AJ94" s="1"/>
      <c r="AK94" s="1" t="str" cm="1">
        <f t="array" ref="AK94">IF(AND(SUM(COUNTIF(AJ94,{"*leaching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leached*"}))&gt;0,ISNUMBER(FIND("%",AJ94))),"Include","Exclude")</f>
        <v>Exclude</v>
      </c>
      <c r="AL94" s="1"/>
      <c r="AM94" s="1" t="str" cm="1">
        <f t="array" ref="AM94">IF(AND(SUM(COUNTIF(AL94,{"*leaching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leached*"}))&gt;0,ISNUMBER(FIND("%",AL94))),"Include","Exclude")</f>
        <v>Exclude</v>
      </c>
      <c r="AN94" s="1"/>
      <c r="AO94" s="1" t="str" cm="1">
        <f t="array" ref="AO94">IF(AND(SUM(COUNTIF(AN94,{"*leaching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leached*"}))&gt;0,ISNUMBER(FIND("%",AN94))),"Include","Exclude")</f>
        <v>Exclude</v>
      </c>
      <c r="AP94" s="1"/>
      <c r="AQ94" s="1" t="str" cm="1">
        <f t="array" ref="AQ94">IF(AND(SUM(COUNTIF(AP94,{"*leaching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leached*"}))&gt;0,ISNUMBER(FIND("%",AP94))),"Include","Exclude")</f>
        <v>Exclude</v>
      </c>
      <c r="AR94" s="1"/>
      <c r="AS94" s="1" t="str" cm="1">
        <f t="array" ref="AS94">IF(AND(SUM(COUNTIF(AR94,{"*leaching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leached*"}))&gt;0,ISNUMBER(FIND("%",AR94))),"Include","Exclude")</f>
        <v>Exclude</v>
      </c>
      <c r="AT94" s="1"/>
      <c r="AU94" s="1" t="str" cm="1">
        <f t="array" ref="AU94">IF(AND(SUM(COUNTIF(AT94,{"*leaching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leached*"}))&gt;0,ISNUMBER(FIND("%",AT94))),"Include","Exclude")</f>
        <v>Exclude</v>
      </c>
      <c r="AV94" s="1"/>
      <c r="AW94" s="1" t="str" cm="1">
        <f t="array" ref="AW94">IF(AND(SUM(COUNTIF(AV94,{"*leaching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leached*"}))&gt;0,ISNUMBER(FIND("%",AV94))),"Include","Exclude")</f>
        <v>Exclude</v>
      </c>
      <c r="AX94" s="1"/>
      <c r="AY94" s="36" t="str" cm="1">
        <f t="array" ref="AY94">IF(AND(SUM(COUNTIF(AX94,{"*leaching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leached*"}))&gt;0,ISNUMBER(FIND("%",AX94))),"Include","Exclude")</f>
        <v>Exclude</v>
      </c>
      <c r="AZ94" s="21">
        <f t="shared" si="43"/>
        <v>1</v>
      </c>
      <c r="BA94" s="21" t="s">
        <v>2293</v>
      </c>
      <c r="BB94" s="21">
        <f>LEN(BA94) - LEN(SUBSTITUTE(BA94, "%", ""))</f>
        <v>2</v>
      </c>
      <c r="BC94" s="21" t="s">
        <v>3048</v>
      </c>
      <c r="BD94" s="21" t="s">
        <v>3013</v>
      </c>
      <c r="BE94" s="24">
        <v>0.99</v>
      </c>
      <c r="BF94" s="22">
        <v>0.1</v>
      </c>
      <c r="BG94" s="44">
        <f>VLOOKUP(BD94,'[1]To do list'!$A$2:$B$18,2,FALSE)</f>
        <v>83.5</v>
      </c>
      <c r="BH94" s="44">
        <v>4.2329999999999997</v>
      </c>
      <c r="BI94" s="44">
        <f t="shared" si="60"/>
        <v>29334.69</v>
      </c>
      <c r="BJ94" s="59">
        <f>BF94*(1-BE94)*BG94*100</f>
        <v>8.3500000000000068</v>
      </c>
      <c r="BK94" s="21" t="s">
        <v>709</v>
      </c>
      <c r="BL94" s="24">
        <v>0.98</v>
      </c>
      <c r="BM94" s="22">
        <v>0.2</v>
      </c>
      <c r="BN94" s="44">
        <f>VLOOKUP(BK94,'[1]To do list'!$A$2:$B$18,2,FALSE)</f>
        <v>32.799999999999997</v>
      </c>
      <c r="BO94" s="44">
        <v>0.42</v>
      </c>
      <c r="BP94" s="44">
        <f t="shared" si="61"/>
        <v>5762.4000000000005</v>
      </c>
      <c r="BQ94" s="59">
        <f>BM94*(1-BL94)*BN94*100</f>
        <v>13.12000000000001</v>
      </c>
      <c r="BR94" s="21"/>
      <c r="BS94" s="21"/>
      <c r="BT94" s="22"/>
      <c r="BU94" s="21"/>
      <c r="BV94" s="21"/>
      <c r="BW94" s="21"/>
      <c r="BX94" s="51"/>
      <c r="BY94" s="21"/>
      <c r="BZ94" s="21"/>
      <c r="CA94" s="22"/>
      <c r="CB94" s="21"/>
      <c r="CC94" s="21"/>
      <c r="CD94" s="21"/>
      <c r="CE94" s="51"/>
      <c r="CF94" s="21"/>
      <c r="CG94" s="21"/>
      <c r="CH94" s="21"/>
      <c r="CI94" s="21"/>
      <c r="CJ94" s="21"/>
      <c r="CK94" s="21"/>
      <c r="CL94" s="51"/>
      <c r="CM94" s="63">
        <f>SUM(BJ94,BQ94,BX94,CE94,CL94)/SUM(BF94,BM94,BT94,CA94,CH94)</f>
        <v>71.566666666666706</v>
      </c>
      <c r="CN94" s="70">
        <f t="shared" si="62"/>
        <v>116990.29999999997</v>
      </c>
    </row>
    <row r="95" spans="1:92" hidden="1" x14ac:dyDescent="0.3">
      <c r="A95" s="40">
        <v>94</v>
      </c>
      <c r="B95" s="40" t="s">
        <v>891</v>
      </c>
      <c r="C95" s="61" t="s">
        <v>892</v>
      </c>
      <c r="D95" s="40" t="s">
        <v>272</v>
      </c>
      <c r="E95" s="40" t="b">
        <v>1</v>
      </c>
      <c r="F95" s="40"/>
      <c r="G95" s="40"/>
      <c r="H95" s="40" t="s">
        <v>611</v>
      </c>
      <c r="I95" s="40" t="s">
        <v>10</v>
      </c>
      <c r="J95" s="40" t="s">
        <v>612</v>
      </c>
      <c r="K95" s="40" t="s">
        <v>148</v>
      </c>
      <c r="L95" s="40" t="s">
        <v>613</v>
      </c>
      <c r="M95" s="40" t="s">
        <v>273</v>
      </c>
      <c r="N95" s="40" t="s">
        <v>614</v>
      </c>
      <c r="O95" s="40" t="s">
        <v>893</v>
      </c>
      <c r="P95" s="40" t="b">
        <v>1</v>
      </c>
      <c r="Q95" s="40">
        <v>100</v>
      </c>
      <c r="R95" s="1" t="b">
        <v>1</v>
      </c>
      <c r="S95" s="40">
        <v>94</v>
      </c>
      <c r="T95" s="1" t="s">
        <v>2021</v>
      </c>
      <c r="U95" s="1" t="str" cm="1">
        <f t="array" ref="U95">IF(AND(SUM(COUNTIF(T95,{"*leaching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leached*"}))&gt;0,ISNUMBER(FIND("%",T95))),"Include","Exclude")</f>
        <v>Exclude</v>
      </c>
      <c r="V95" s="1" t="s">
        <v>2022</v>
      </c>
      <c r="W95" s="1" t="str" cm="1">
        <f t="array" ref="W95">IF(AND(SUM(COUNTIF(V95,{"*leaching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leached*"}))&gt;0,ISNUMBER(FIND("%",V95))),"Include","Exclude")</f>
        <v>Exclude</v>
      </c>
      <c r="X95" s="1" t="s">
        <v>2023</v>
      </c>
      <c r="Y95" s="1" t="str" cm="1">
        <f t="array" ref="Y95">IF(AND(SUM(COUNTIF(X95,{"*leaching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leached*"}))&gt;0,ISNUMBER(FIND("%",X95))),"Include","Exclude")</f>
        <v>Exclude</v>
      </c>
      <c r="Z95" s="1" t="s">
        <v>2024</v>
      </c>
      <c r="AA95" s="1" t="str" cm="1">
        <f t="array" ref="AA95">IF(AND(SUM(COUNTIF(Z95,{"*leaching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leached*"}))&gt;0,ISNUMBER(FIND("%",Z95))),"Include","Exclude")</f>
        <v>Include</v>
      </c>
      <c r="AB95" s="1" t="s">
        <v>2025</v>
      </c>
      <c r="AC95" s="1" t="str" cm="1">
        <f t="array" ref="AC95">IF(AND(SUM(COUNTIF(AB95,{"*leaching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leached*"}))&gt;0,ISNUMBER(FIND("%",AB95))),"Include","Exclude")</f>
        <v>Exclude</v>
      </c>
      <c r="AD95" s="1" t="s">
        <v>2026</v>
      </c>
      <c r="AE95" s="1" t="str" cm="1">
        <f t="array" ref="AE95">IF(AND(SUM(COUNTIF(AD95,{"*leaching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leached*"}))&gt;0,ISNUMBER(FIND("%",AD95))),"Include","Exclude")</f>
        <v>Exclude</v>
      </c>
      <c r="AF95" s="1" t="s">
        <v>2027</v>
      </c>
      <c r="AG95" s="1" t="str" cm="1">
        <f t="array" ref="AG95">IF(AND(SUM(COUNTIF(AF95,{"*leaching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leached*"}))&gt;0,ISNUMBER(FIND("%",AF95))),"Include","Exclude")</f>
        <v>Exclude</v>
      </c>
      <c r="AH95" s="1" t="s">
        <v>2028</v>
      </c>
      <c r="AI95" s="1" t="str" cm="1">
        <f t="array" ref="AI95">IF(AND(SUM(COUNTIF(AH95,{"*leaching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leached*"}))&gt;0,ISNUMBER(FIND("%",AH95))),"Include","Exclude")</f>
        <v>Exclude</v>
      </c>
      <c r="AJ95" s="1" t="s">
        <v>2029</v>
      </c>
      <c r="AK95" s="1" t="str" cm="1">
        <f t="array" ref="AK95">IF(AND(SUM(COUNTIF(AJ95,{"*leaching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leached*"}))&gt;0,ISNUMBER(FIND("%",AJ95))),"Include","Exclude")</f>
        <v>Exclude</v>
      </c>
      <c r="AL95" s="1" t="s">
        <v>2030</v>
      </c>
      <c r="AM95" s="1" t="str" cm="1">
        <f t="array" ref="AM95">IF(AND(SUM(COUNTIF(AL95,{"*leaching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leached*"}))&gt;0,ISNUMBER(FIND("%",AL95))),"Include","Exclude")</f>
        <v>Exclude</v>
      </c>
      <c r="AN95" s="1" t="s">
        <v>2031</v>
      </c>
      <c r="AO95" s="1" t="str" cm="1">
        <f t="array" ref="AO95">IF(AND(SUM(COUNTIF(AN95,{"*leaching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leached*"}))&gt;0,ISNUMBER(FIND("%",AN95))),"Include","Exclude")</f>
        <v>Exclude</v>
      </c>
      <c r="AP95" s="1" t="s">
        <v>2032</v>
      </c>
      <c r="AQ95" s="1" t="str" cm="1">
        <f t="array" ref="AQ95">IF(AND(SUM(COUNTIF(AP95,{"*leaching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leached*"}))&gt;0,ISNUMBER(FIND("%",AP95))),"Include","Exclude")</f>
        <v>Exclude</v>
      </c>
      <c r="AR95" s="1" t="s">
        <v>2033</v>
      </c>
      <c r="AS95" s="1" t="str" cm="1">
        <f t="array" ref="AS95">IF(AND(SUM(COUNTIF(AR95,{"*leaching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leached*"}))&gt;0,ISNUMBER(FIND("%",AR95))),"Include","Exclude")</f>
        <v>Exclude</v>
      </c>
      <c r="AT95" s="1"/>
      <c r="AU95" s="1" t="str" cm="1">
        <f t="array" ref="AU95">IF(AND(SUM(COUNTIF(AT95,{"*leaching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leached*"}))&gt;0,ISNUMBER(FIND("%",AT95))),"Include","Exclude")</f>
        <v>Exclude</v>
      </c>
      <c r="AV95" s="1"/>
      <c r="AW95" s="1" t="str" cm="1">
        <f t="array" ref="AW95">IF(AND(SUM(COUNTIF(AV95,{"*leaching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leached*"}))&gt;0,ISNUMBER(FIND("%",AV95))),"Include","Exclude")</f>
        <v>Exclude</v>
      </c>
      <c r="AX95" s="1"/>
      <c r="AY95" s="1" t="str" cm="1">
        <f t="array" ref="AY95">IF(AND(SUM(COUNTIF(AX95,{"*leaching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leached*"}))&gt;0,ISNUMBER(FIND("%",AX95))),"Include","Exclude")</f>
        <v>Exclude</v>
      </c>
      <c r="AZ95" s="40">
        <f t="shared" si="43"/>
        <v>1</v>
      </c>
      <c r="BA95" s="40" t="s">
        <v>2024</v>
      </c>
      <c r="BB95" s="40">
        <f>LEN(BA95) - LEN(SUBSTITUTE(BA95, "%", ""))</f>
        <v>2</v>
      </c>
      <c r="BC95" s="40" t="s">
        <v>2996</v>
      </c>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c r="CH95"/>
      <c r="CI95"/>
      <c r="CL95"/>
      <c r="CM95"/>
      <c r="CN95"/>
    </row>
    <row r="96" spans="1:92" hidden="1" x14ac:dyDescent="0.3">
      <c r="A96" s="1">
        <v>95</v>
      </c>
      <c r="B96" s="1" t="s">
        <v>894</v>
      </c>
      <c r="C96" s="2" t="s">
        <v>895</v>
      </c>
      <c r="D96" s="1" t="s">
        <v>274</v>
      </c>
      <c r="E96" s="1" t="b">
        <v>1</v>
      </c>
      <c r="H96" s="1" t="s">
        <v>611</v>
      </c>
      <c r="I96" s="1" t="s">
        <v>10</v>
      </c>
      <c r="J96" s="1" t="s">
        <v>612</v>
      </c>
      <c r="K96" s="1" t="s">
        <v>275</v>
      </c>
      <c r="L96" s="1" t="s">
        <v>613</v>
      </c>
      <c r="M96" s="1" t="s">
        <v>276</v>
      </c>
      <c r="N96" s="1" t="s">
        <v>614</v>
      </c>
      <c r="O96" s="1" t="s">
        <v>896</v>
      </c>
      <c r="P96" s="1" t="b">
        <v>1</v>
      </c>
      <c r="Q96" s="1">
        <v>650</v>
      </c>
      <c r="R96" s="1" t="b">
        <v>0</v>
      </c>
      <c r="S96" s="1">
        <v>95</v>
      </c>
      <c r="T96" s="1" t="s">
        <v>2034</v>
      </c>
      <c r="U96" s="1" t="str" cm="1">
        <f t="array" ref="U96">IF(AND(SUM(COUNTIF(T96,{"*leaching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leached*"}))&gt;0,ISNUMBER(FIND("%",T96))),"Include","Exclude")</f>
        <v>Exclude</v>
      </c>
      <c r="V96" s="1" t="s">
        <v>2035</v>
      </c>
      <c r="W96" s="1" t="str" cm="1">
        <f t="array" ref="W96">IF(AND(SUM(COUNTIF(V96,{"*leaching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leached*"}))&gt;0,ISNUMBER(FIND("%",V96))),"Include","Exclude")</f>
        <v>Exclude</v>
      </c>
      <c r="X96" s="1" t="s">
        <v>2036</v>
      </c>
      <c r="Y96" s="1" t="str" cm="1">
        <f t="array" ref="Y96">IF(AND(SUM(COUNTIF(X96,{"*leaching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leached*"}))&gt;0,ISNUMBER(FIND("%",X96))),"Include","Exclude")</f>
        <v>Exclude</v>
      </c>
      <c r="Z96" s="1" t="s">
        <v>2037</v>
      </c>
      <c r="AA96" s="1" t="str" cm="1">
        <f t="array" ref="AA96">IF(AND(SUM(COUNTIF(Z96,{"*leaching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leached*"}))&gt;0,ISNUMBER(FIND("%",Z96))),"Include","Exclude")</f>
        <v>Exclude</v>
      </c>
      <c r="AB96" s="1" t="s">
        <v>2038</v>
      </c>
      <c r="AC96" s="1" t="str" cm="1">
        <f t="array" ref="AC96">IF(AND(SUM(COUNTIF(AB96,{"*leaching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leached*"}))&gt;0,ISNUMBER(FIND("%",AB96))),"Include","Exclude")</f>
        <v>Exclude</v>
      </c>
      <c r="AD96" s="1" t="s">
        <v>2039</v>
      </c>
      <c r="AE96" s="1" t="str" cm="1">
        <f t="array" ref="AE96">IF(AND(SUM(COUNTIF(AD96,{"*leaching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leached*"}))&gt;0,ISNUMBER(FIND("%",AD96))),"Include","Exclude")</f>
        <v>Exclude</v>
      </c>
      <c r="AF96" s="1" t="s">
        <v>2040</v>
      </c>
      <c r="AG96" s="1" t="str" cm="1">
        <f t="array" ref="AG96">IF(AND(SUM(COUNTIF(AF96,{"*leaching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leached*"}))&gt;0,ISNUMBER(FIND("%",AF96))),"Include","Exclude")</f>
        <v>Exclude</v>
      </c>
      <c r="AH96" s="1" t="s">
        <v>2041</v>
      </c>
      <c r="AI96" s="1" t="str" cm="1">
        <f t="array" ref="AI96">IF(AND(SUM(COUNTIF(AH96,{"*leaching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leached*"}))&gt;0,ISNUMBER(FIND("%",AH96))),"Include","Exclude")</f>
        <v>Exclude</v>
      </c>
      <c r="AJ96" s="1" t="s">
        <v>2042</v>
      </c>
      <c r="AK96" s="1" t="str" cm="1">
        <f t="array" ref="AK96">IF(AND(SUM(COUNTIF(AJ96,{"*leaching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leached*"}))&gt;0,ISNUMBER(FIND("%",AJ96))),"Include","Exclude")</f>
        <v>Exclude</v>
      </c>
      <c r="AL96" s="1"/>
      <c r="AM96" s="1" t="str" cm="1">
        <f t="array" ref="AM96">IF(AND(SUM(COUNTIF(AL96,{"*leaching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leached*"}))&gt;0,ISNUMBER(FIND("%",AL96))),"Include","Exclude")</f>
        <v>Exclude</v>
      </c>
      <c r="AN96" s="1"/>
      <c r="AO96" s="1" t="str" cm="1">
        <f t="array" ref="AO96">IF(AND(SUM(COUNTIF(AN96,{"*leaching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leached*"}))&gt;0,ISNUMBER(FIND("%",AN96))),"Include","Exclude")</f>
        <v>Exclude</v>
      </c>
      <c r="AP96" s="1"/>
      <c r="AQ96" s="1" t="str" cm="1">
        <f t="array" ref="AQ96">IF(AND(SUM(COUNTIF(AP96,{"*leaching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leached*"}))&gt;0,ISNUMBER(FIND("%",AP96))),"Include","Exclude")</f>
        <v>Exclude</v>
      </c>
      <c r="AR96" s="1"/>
      <c r="AS96" s="1" t="str" cm="1">
        <f t="array" ref="AS96">IF(AND(SUM(COUNTIF(AR96,{"*leaching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leached*"}))&gt;0,ISNUMBER(FIND("%",AR96))),"Include","Exclude")</f>
        <v>Exclude</v>
      </c>
      <c r="AT96" s="1"/>
      <c r="AU96" s="1" t="str" cm="1">
        <f t="array" ref="AU96">IF(AND(SUM(COUNTIF(AT96,{"*leaching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leached*"}))&gt;0,ISNUMBER(FIND("%",AT96))),"Include","Exclude")</f>
        <v>Exclude</v>
      </c>
      <c r="AV96" s="1"/>
      <c r="AW96" s="1" t="str" cm="1">
        <f t="array" ref="AW96">IF(AND(SUM(COUNTIF(AV96,{"*leaching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leached*"}))&gt;0,ISNUMBER(FIND("%",AV96))),"Include","Exclude")</f>
        <v>Exclude</v>
      </c>
      <c r="AX96" s="1"/>
      <c r="AY96" s="1" t="str" cm="1">
        <f t="array" ref="AY96">IF(AND(SUM(COUNTIF(AX96,{"*leaching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leached*"}))&gt;0,ISNUMBER(FIND("%",AX96))),"Include","Exclude")</f>
        <v>Exclude</v>
      </c>
      <c r="AZ96" s="1">
        <f t="shared" si="43"/>
        <v>0</v>
      </c>
      <c r="BA96" s="1" t="s">
        <v>677</v>
      </c>
      <c r="BG96" s="1"/>
      <c r="BH96" s="1"/>
      <c r="BI96" s="1"/>
      <c r="BJ96" s="1"/>
      <c r="BN96" s="1"/>
      <c r="BO96" s="1"/>
      <c r="BP96" s="1"/>
      <c r="BQ96" s="1"/>
      <c r="BX96" s="1"/>
      <c r="CE96" s="1"/>
      <c r="CG96"/>
      <c r="CH96"/>
      <c r="CI96"/>
      <c r="CL96"/>
      <c r="CM96"/>
      <c r="CN96"/>
    </row>
    <row r="97" spans="1:92" s="23" customFormat="1" x14ac:dyDescent="0.3">
      <c r="A97" s="21">
        <v>127</v>
      </c>
      <c r="B97" s="21" t="s">
        <v>978</v>
      </c>
      <c r="C97" s="21" t="s">
        <v>979</v>
      </c>
      <c r="D97" s="21" t="s">
        <v>363</v>
      </c>
      <c r="E97" s="21" t="b">
        <v>1</v>
      </c>
      <c r="F97" s="21"/>
      <c r="G97" s="21"/>
      <c r="H97" s="21" t="s">
        <v>611</v>
      </c>
      <c r="I97" s="21" t="s">
        <v>10</v>
      </c>
      <c r="J97" s="21" t="s">
        <v>612</v>
      </c>
      <c r="K97" s="21" t="s">
        <v>364</v>
      </c>
      <c r="L97" s="21" t="s">
        <v>613</v>
      </c>
      <c r="M97" s="21" t="s">
        <v>365</v>
      </c>
      <c r="N97" s="21" t="s">
        <v>614</v>
      </c>
      <c r="O97" s="21" t="s">
        <v>964</v>
      </c>
      <c r="P97" s="21" t="b">
        <v>1</v>
      </c>
      <c r="Q97" s="21">
        <v>70</v>
      </c>
      <c r="R97" s="39" t="b">
        <v>0</v>
      </c>
      <c r="S97" s="21">
        <v>127</v>
      </c>
      <c r="T97" s="6" t="s">
        <v>2296</v>
      </c>
      <c r="U97" s="1" t="str" cm="1">
        <f t="array" ref="U97">IF(AND(SUM(COUNTIF(T97,{"*leaching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leached*"}))&gt;0,ISNUMBER(FIND("%",T97))),"Include","Exclude")</f>
        <v>Exclude</v>
      </c>
      <c r="V97" s="1" t="s">
        <v>2297</v>
      </c>
      <c r="W97" s="1" t="str" cm="1">
        <f t="array" ref="W97">IF(AND(SUM(COUNTIF(V97,{"*leaching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leached*"}))&gt;0,ISNUMBER(FIND("%",V97))),"Include","Exclude")</f>
        <v>Exclude</v>
      </c>
      <c r="X97" s="1" t="s">
        <v>2298</v>
      </c>
      <c r="Y97" s="1" t="str" cm="1">
        <f t="array" ref="Y97">IF(AND(SUM(COUNTIF(X97,{"*leaching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leached*"}))&gt;0,ISNUMBER(FIND("%",X97))),"Include","Exclude")</f>
        <v>Include</v>
      </c>
      <c r="Z97" s="1" t="s">
        <v>2299</v>
      </c>
      <c r="AA97" s="1" t="str" cm="1">
        <f t="array" ref="AA97">IF(AND(SUM(COUNTIF(Z97,{"*leaching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leached*"}))&gt;0,ISNUMBER(FIND("%",Z97))),"Include","Exclude")</f>
        <v>Exclude</v>
      </c>
      <c r="AB97" s="1" t="s">
        <v>2300</v>
      </c>
      <c r="AC97" s="1" t="str" cm="1">
        <f t="array" ref="AC97">IF(AND(SUM(COUNTIF(AB97,{"*leaching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leached*"}))&gt;0,ISNUMBER(FIND("%",AB97))),"Include","Exclude")</f>
        <v>Exclude</v>
      </c>
      <c r="AD97" s="1" t="s">
        <v>2301</v>
      </c>
      <c r="AE97" s="1" t="str" cm="1">
        <f t="array" ref="AE97">IF(AND(SUM(COUNTIF(AD97,{"*leaching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leached*"}))&gt;0,ISNUMBER(FIND("%",AD97))),"Include","Exclude")</f>
        <v>Exclude</v>
      </c>
      <c r="AF97" s="1"/>
      <c r="AG97" s="1" t="str" cm="1">
        <f t="array" ref="AG97">IF(AND(SUM(COUNTIF(AF97,{"*leaching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leached*"}))&gt;0,ISNUMBER(FIND("%",AF97))),"Include","Exclude")</f>
        <v>Exclude</v>
      </c>
      <c r="AH97" s="1"/>
      <c r="AI97" s="1" t="str" cm="1">
        <f t="array" ref="AI97">IF(AND(SUM(COUNTIF(AH97,{"*leaching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leached*"}))&gt;0,ISNUMBER(FIND("%",AH97))),"Include","Exclude")</f>
        <v>Exclude</v>
      </c>
      <c r="AJ97" s="1"/>
      <c r="AK97" s="1" t="str" cm="1">
        <f t="array" ref="AK97">IF(AND(SUM(COUNTIF(AJ97,{"*leaching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leached*"}))&gt;0,ISNUMBER(FIND("%",AJ97))),"Include","Exclude")</f>
        <v>Exclude</v>
      </c>
      <c r="AL97" s="1"/>
      <c r="AM97" s="1" t="str" cm="1">
        <f t="array" ref="AM97">IF(AND(SUM(COUNTIF(AL97,{"*leaching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leached*"}))&gt;0,ISNUMBER(FIND("%",AL97))),"Include","Exclude")</f>
        <v>Exclude</v>
      </c>
      <c r="AN97" s="1"/>
      <c r="AO97" s="1" t="str" cm="1">
        <f t="array" ref="AO97">IF(AND(SUM(COUNTIF(AN97,{"*leaching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leached*"}))&gt;0,ISNUMBER(FIND("%",AN97))),"Include","Exclude")</f>
        <v>Exclude</v>
      </c>
      <c r="AP97" s="1"/>
      <c r="AQ97" s="1" t="str" cm="1">
        <f t="array" ref="AQ97">IF(AND(SUM(COUNTIF(AP97,{"*leaching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leached*"}))&gt;0,ISNUMBER(FIND("%",AP97))),"Include","Exclude")</f>
        <v>Exclude</v>
      </c>
      <c r="AR97" s="1"/>
      <c r="AS97" s="1" t="str" cm="1">
        <f t="array" ref="AS97">IF(AND(SUM(COUNTIF(AR97,{"*leaching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leached*"}))&gt;0,ISNUMBER(FIND("%",AR97))),"Include","Exclude")</f>
        <v>Exclude</v>
      </c>
      <c r="AT97" s="1"/>
      <c r="AU97" s="1" t="str" cm="1">
        <f t="array" ref="AU97">IF(AND(SUM(COUNTIF(AT97,{"*leaching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leached*"}))&gt;0,ISNUMBER(FIND("%",AT97))),"Include","Exclude")</f>
        <v>Exclude</v>
      </c>
      <c r="AV97" s="1"/>
      <c r="AW97" s="1" t="str" cm="1">
        <f t="array" ref="AW97">IF(AND(SUM(COUNTIF(AV97,{"*leaching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leached*"}))&gt;0,ISNUMBER(FIND("%",AV97))),"Include","Exclude")</f>
        <v>Exclude</v>
      </c>
      <c r="AX97" s="1"/>
      <c r="AY97" s="36" t="str" cm="1">
        <f t="array" ref="AY97">IF(AND(SUM(COUNTIF(AX97,{"*leaching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leached*"}))&gt;0,ISNUMBER(FIND("%",AX97))),"Include","Exclude")</f>
        <v>Exclude</v>
      </c>
      <c r="AZ97" s="21">
        <f t="shared" si="43"/>
        <v>1</v>
      </c>
      <c r="BA97" s="21" t="s">
        <v>2298</v>
      </c>
      <c r="BB97" s="21">
        <f>LEN(BA97) - LEN(SUBSTITUTE(BA97, "%", ""))</f>
        <v>2</v>
      </c>
      <c r="BC97" s="21" t="s">
        <v>3004</v>
      </c>
      <c r="BD97" s="21" t="s">
        <v>3013</v>
      </c>
      <c r="BE97" s="24">
        <v>0.99</v>
      </c>
      <c r="BF97" s="22">
        <v>0.1</v>
      </c>
      <c r="BG97" s="44">
        <f>VLOOKUP(BD97,'[1]To do list'!$A$2:$B$18,2,FALSE)</f>
        <v>83.5</v>
      </c>
      <c r="BH97" s="44">
        <v>4.2329999999999997</v>
      </c>
      <c r="BI97" s="44">
        <f t="shared" ref="BI97:BI99" si="63">BE97*BF97*BH97*(Q97-20)*1000</f>
        <v>20953.349999999999</v>
      </c>
      <c r="BJ97" s="59">
        <f>BF97*(1-BE97)*BG97*100</f>
        <v>8.3500000000000068</v>
      </c>
      <c r="BK97" s="21" t="s">
        <v>709</v>
      </c>
      <c r="BL97" s="24">
        <v>0.99</v>
      </c>
      <c r="BM97" s="22">
        <v>0.2</v>
      </c>
      <c r="BN97" s="44">
        <f>VLOOKUP(BK97,'[1]To do list'!$A$2:$B$18,2,FALSE)</f>
        <v>32.799999999999997</v>
      </c>
      <c r="BO97" s="44">
        <v>0.42</v>
      </c>
      <c r="BP97" s="44">
        <f t="shared" ref="BP97:BP99" si="64">BL97*BM97*BO97*(Q97-20)*1000</f>
        <v>4157.9999999999991</v>
      </c>
      <c r="BQ97" s="59">
        <f>BM97*(1-BL97)*BN97*100</f>
        <v>6.5600000000000049</v>
      </c>
      <c r="BR97" s="21"/>
      <c r="BS97" s="21"/>
      <c r="BT97" s="22"/>
      <c r="BU97" s="21"/>
      <c r="BV97" s="21"/>
      <c r="BW97" s="21"/>
      <c r="BX97" s="51"/>
      <c r="BY97" s="21"/>
      <c r="BZ97" s="21"/>
      <c r="CA97" s="22"/>
      <c r="CB97" s="21"/>
      <c r="CC97" s="21"/>
      <c r="CD97" s="21"/>
      <c r="CE97" s="51"/>
      <c r="CF97" s="21"/>
      <c r="CG97" s="21"/>
      <c r="CH97" s="21"/>
      <c r="CI97" s="21"/>
      <c r="CJ97" s="21"/>
      <c r="CK97" s="21"/>
      <c r="CL97" s="51"/>
      <c r="CM97" s="63">
        <f>SUM(BJ97,BQ97,BX97,CE97,CL97)/SUM(BF97,BM97,BT97,CA97,CH97)</f>
        <v>49.700000000000031</v>
      </c>
      <c r="CN97" s="70">
        <f t="shared" ref="CN97:CN99" si="65">(BI97+BP97+BW97+CD97+CK97)/(BF97+BM97+BT97+CA97+CH97)</f>
        <v>83704.499999999985</v>
      </c>
    </row>
    <row r="98" spans="1:92" s="23" customFormat="1" x14ac:dyDescent="0.3">
      <c r="A98" s="21">
        <v>150</v>
      </c>
      <c r="B98" s="21" t="s">
        <v>1039</v>
      </c>
      <c r="C98" s="21" t="s">
        <v>1040</v>
      </c>
      <c r="D98" s="21" t="s">
        <v>427</v>
      </c>
      <c r="E98" s="21" t="b">
        <v>1</v>
      </c>
      <c r="F98" s="21"/>
      <c r="G98" s="21"/>
      <c r="H98" s="21" t="s">
        <v>611</v>
      </c>
      <c r="I98" s="21" t="s">
        <v>10</v>
      </c>
      <c r="J98" s="21" t="s">
        <v>612</v>
      </c>
      <c r="K98" s="21" t="s">
        <v>428</v>
      </c>
      <c r="L98" s="21" t="s">
        <v>613</v>
      </c>
      <c r="M98" s="21" t="s">
        <v>429</v>
      </c>
      <c r="N98" s="21" t="s">
        <v>614</v>
      </c>
      <c r="O98" s="21" t="s">
        <v>870</v>
      </c>
      <c r="P98" s="21" t="b">
        <v>1</v>
      </c>
      <c r="Q98" s="21">
        <v>400</v>
      </c>
      <c r="R98" s="39" t="b">
        <v>0</v>
      </c>
      <c r="S98" s="21">
        <v>150</v>
      </c>
      <c r="T98" s="6" t="s">
        <v>2485</v>
      </c>
      <c r="U98" s="1" t="str" cm="1">
        <f t="array" ref="U98">IF(AND(SUM(COUNTIF(T98,{"*leaching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leached*"}))&gt;0,ISNUMBER(FIND("%",T98))),"Include","Exclude")</f>
        <v>Exclude</v>
      </c>
      <c r="V98" s="1" t="s">
        <v>2486</v>
      </c>
      <c r="W98" s="1" t="str" cm="1">
        <f t="array" ref="W98">IF(AND(SUM(COUNTIF(V98,{"*leaching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leached*"}))&gt;0,ISNUMBER(FIND("%",V98))),"Include","Exclude")</f>
        <v>Exclude</v>
      </c>
      <c r="X98" s="1" t="s">
        <v>2487</v>
      </c>
      <c r="Y98" s="1" t="str" cm="1">
        <f t="array" ref="Y98">IF(AND(SUM(COUNTIF(X98,{"*leaching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leached*"}))&gt;0,ISNUMBER(FIND("%",X98))),"Include","Exclude")</f>
        <v>Exclude</v>
      </c>
      <c r="Z98" s="1" t="s">
        <v>2488</v>
      </c>
      <c r="AA98" s="1" t="str" cm="1">
        <f t="array" ref="AA98">IF(AND(SUM(COUNTIF(Z98,{"*leaching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leached*"}))&gt;0,ISNUMBER(FIND("%",Z98))),"Include","Exclude")</f>
        <v>Include</v>
      </c>
      <c r="AB98" s="1" t="s">
        <v>2489</v>
      </c>
      <c r="AC98" s="1" t="str" cm="1">
        <f t="array" ref="AC98">IF(AND(SUM(COUNTIF(AB98,{"*leaching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leached*"}))&gt;0,ISNUMBER(FIND("%",AB98))),"Include","Exclude")</f>
        <v>Exclude</v>
      </c>
      <c r="AD98" s="1" t="s">
        <v>2490</v>
      </c>
      <c r="AE98" s="1" t="str" cm="1">
        <f t="array" ref="AE98">IF(AND(SUM(COUNTIF(AD98,{"*leaching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leached*"}))&gt;0,ISNUMBER(FIND("%",AD98))),"Include","Exclude")</f>
        <v>Exclude</v>
      </c>
      <c r="AF98" s="1"/>
      <c r="AG98" s="1" t="str" cm="1">
        <f t="array" ref="AG98">IF(AND(SUM(COUNTIF(AF98,{"*leaching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leached*"}))&gt;0,ISNUMBER(FIND("%",AF98))),"Include","Exclude")</f>
        <v>Exclude</v>
      </c>
      <c r="AH98" s="1"/>
      <c r="AI98" s="1" t="str" cm="1">
        <f t="array" ref="AI98">IF(AND(SUM(COUNTIF(AH98,{"*leaching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leached*"}))&gt;0,ISNUMBER(FIND("%",AH98))),"Include","Exclude")</f>
        <v>Exclude</v>
      </c>
      <c r="AJ98" s="1"/>
      <c r="AK98" s="1" t="str" cm="1">
        <f t="array" ref="AK98">IF(AND(SUM(COUNTIF(AJ98,{"*leaching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leached*"}))&gt;0,ISNUMBER(FIND("%",AJ98))),"Include","Exclude")</f>
        <v>Exclude</v>
      </c>
      <c r="AL98" s="1"/>
      <c r="AM98" s="1" t="str" cm="1">
        <f t="array" ref="AM98">IF(AND(SUM(COUNTIF(AL98,{"*leaching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leached*"}))&gt;0,ISNUMBER(FIND("%",AL98))),"Include","Exclude")</f>
        <v>Exclude</v>
      </c>
      <c r="AN98" s="1"/>
      <c r="AO98" s="1" t="str" cm="1">
        <f t="array" ref="AO98">IF(AND(SUM(COUNTIF(AN98,{"*leaching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leached*"}))&gt;0,ISNUMBER(FIND("%",AN98))),"Include","Exclude")</f>
        <v>Exclude</v>
      </c>
      <c r="AP98" s="1"/>
      <c r="AQ98" s="1" t="str" cm="1">
        <f t="array" ref="AQ98">IF(AND(SUM(COUNTIF(AP98,{"*leaching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leached*"}))&gt;0,ISNUMBER(FIND("%",AP98))),"Include","Exclude")</f>
        <v>Exclude</v>
      </c>
      <c r="AR98" s="1"/>
      <c r="AS98" s="1" t="str" cm="1">
        <f t="array" ref="AS98">IF(AND(SUM(COUNTIF(AR98,{"*leaching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leached*"}))&gt;0,ISNUMBER(FIND("%",AR98))),"Include","Exclude")</f>
        <v>Exclude</v>
      </c>
      <c r="AT98" s="1"/>
      <c r="AU98" s="1" t="str" cm="1">
        <f t="array" ref="AU98">IF(AND(SUM(COUNTIF(AT98,{"*leaching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leached*"}))&gt;0,ISNUMBER(FIND("%",AT98))),"Include","Exclude")</f>
        <v>Exclude</v>
      </c>
      <c r="AV98" s="1"/>
      <c r="AW98" s="1" t="str" cm="1">
        <f t="array" ref="AW98">IF(AND(SUM(COUNTIF(AV98,{"*leaching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leached*"}))&gt;0,ISNUMBER(FIND("%",AV98))),"Include","Exclude")</f>
        <v>Exclude</v>
      </c>
      <c r="AX98" s="1"/>
      <c r="AY98" s="36" t="str" cm="1">
        <f t="array" ref="AY98">IF(AND(SUM(COUNTIF(AX98,{"*leaching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leached*"}))&gt;0,ISNUMBER(FIND("%",AX98))),"Include","Exclude")</f>
        <v>Exclude</v>
      </c>
      <c r="AZ98" s="21">
        <f t="shared" si="43"/>
        <v>1</v>
      </c>
      <c r="BA98" s="21" t="s">
        <v>2488</v>
      </c>
      <c r="BB98" s="21">
        <f>LEN(BA98) - LEN(SUBSTITUTE(BA98, "%", ""))</f>
        <v>1</v>
      </c>
      <c r="BC98" s="21" t="s">
        <v>2996</v>
      </c>
      <c r="BD98" s="21" t="s">
        <v>3013</v>
      </c>
      <c r="BE98" s="24">
        <v>0.98</v>
      </c>
      <c r="BF98" s="22">
        <v>0.1</v>
      </c>
      <c r="BG98" s="44">
        <f>VLOOKUP(BD98,'[1]To do list'!$A$2:$B$18,2,FALSE)</f>
        <v>83.5</v>
      </c>
      <c r="BH98" s="44">
        <v>4.2329999999999997</v>
      </c>
      <c r="BI98" s="44">
        <f t="shared" si="63"/>
        <v>157636.92000000001</v>
      </c>
      <c r="BJ98" s="59">
        <f>BF98*(1-BE98)*BG98*100</f>
        <v>16.700000000000014</v>
      </c>
      <c r="BK98" s="21" t="s">
        <v>709</v>
      </c>
      <c r="BL98" s="24">
        <v>0.98</v>
      </c>
      <c r="BM98" s="22">
        <v>0.2</v>
      </c>
      <c r="BN98" s="44">
        <f>VLOOKUP(BK98,'[1]To do list'!$A$2:$B$18,2,FALSE)</f>
        <v>32.799999999999997</v>
      </c>
      <c r="BO98" s="44">
        <v>0.42</v>
      </c>
      <c r="BP98" s="44">
        <f t="shared" si="64"/>
        <v>31281.600000000002</v>
      </c>
      <c r="BQ98" s="59">
        <f>BM98*(1-BL98)*BN98*100</f>
        <v>13.12000000000001</v>
      </c>
      <c r="BR98" s="21"/>
      <c r="BS98" s="21"/>
      <c r="BT98" s="22"/>
      <c r="BU98" s="21"/>
      <c r="BV98" s="21"/>
      <c r="BW98" s="21"/>
      <c r="BX98" s="51"/>
      <c r="BY98" s="21"/>
      <c r="BZ98" s="21"/>
      <c r="CA98" s="22"/>
      <c r="CB98" s="21"/>
      <c r="CC98" s="21"/>
      <c r="CD98" s="21"/>
      <c r="CE98" s="51"/>
      <c r="CF98" s="21"/>
      <c r="CG98" s="21"/>
      <c r="CH98" s="21"/>
      <c r="CI98" s="21"/>
      <c r="CJ98" s="21"/>
      <c r="CK98" s="21"/>
      <c r="CL98" s="51"/>
      <c r="CM98" s="63">
        <f>SUM(BJ98,BQ98,BX98,CE98,CL98)/SUM(BF98,BM98,BT98,CA98,CH98)</f>
        <v>99.400000000000063</v>
      </c>
      <c r="CN98" s="70">
        <f t="shared" si="65"/>
        <v>629728.4</v>
      </c>
    </row>
    <row r="99" spans="1:92" s="23" customFormat="1" x14ac:dyDescent="0.3">
      <c r="A99" s="21">
        <v>161</v>
      </c>
      <c r="B99" s="21" t="s">
        <v>1069</v>
      </c>
      <c r="C99" s="21" t="s">
        <v>1070</v>
      </c>
      <c r="D99" s="21" t="s">
        <v>457</v>
      </c>
      <c r="E99" s="21" t="b">
        <v>1</v>
      </c>
      <c r="F99" s="21"/>
      <c r="G99" s="21"/>
      <c r="H99" s="21" t="s">
        <v>611</v>
      </c>
      <c r="I99" s="21" t="s">
        <v>10</v>
      </c>
      <c r="J99" s="21" t="s">
        <v>612</v>
      </c>
      <c r="K99" s="21" t="s">
        <v>458</v>
      </c>
      <c r="L99" s="21" t="s">
        <v>613</v>
      </c>
      <c r="M99" s="21" t="s">
        <v>459</v>
      </c>
      <c r="N99" s="21" t="s">
        <v>614</v>
      </c>
      <c r="O99" s="21" t="s">
        <v>699</v>
      </c>
      <c r="P99" s="21" t="b">
        <v>1</v>
      </c>
      <c r="Q99" s="21">
        <v>40</v>
      </c>
      <c r="R99" s="39" t="b">
        <v>1</v>
      </c>
      <c r="S99" s="21">
        <v>161</v>
      </c>
      <c r="T99" s="6" t="s">
        <v>2573</v>
      </c>
      <c r="U99" s="1" t="str" cm="1">
        <f t="array" ref="U99">IF(AND(SUM(COUNTIF(T99,{"*leaching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leached*"}))&gt;0,ISNUMBER(FIND("%",T99))),"Include","Exclude")</f>
        <v>Exclude</v>
      </c>
      <c r="V99" s="1" t="s">
        <v>2574</v>
      </c>
      <c r="W99" s="1" t="str" cm="1">
        <f t="array" ref="W99">IF(AND(SUM(COUNTIF(V99,{"*leaching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leached*"}))&gt;0,ISNUMBER(FIND("%",V99))),"Include","Exclude")</f>
        <v>Exclude</v>
      </c>
      <c r="X99" s="1" t="s">
        <v>2575</v>
      </c>
      <c r="Y99" s="1" t="str" cm="1">
        <f t="array" ref="Y99">IF(AND(SUM(COUNTIF(X99,{"*leaching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leached*"}))&gt;0,ISNUMBER(FIND("%",X99))),"Include","Exclude")</f>
        <v>Exclude</v>
      </c>
      <c r="Z99" s="1" t="s">
        <v>2576</v>
      </c>
      <c r="AA99" s="1" t="str" cm="1">
        <f t="array" ref="AA99">IF(AND(SUM(COUNTIF(Z99,{"*leaching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leached*"}))&gt;0,ISNUMBER(FIND("%",Z99))),"Include","Exclude")</f>
        <v>Exclude</v>
      </c>
      <c r="AB99" s="1" t="s">
        <v>2577</v>
      </c>
      <c r="AC99" s="1" t="str" cm="1">
        <f t="array" ref="AC99">IF(AND(SUM(COUNTIF(AB99,{"*leaching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leached*"}))&gt;0,ISNUMBER(FIND("%",AB99))),"Include","Exclude")</f>
        <v>Include</v>
      </c>
      <c r="AD99" s="1" t="s">
        <v>2578</v>
      </c>
      <c r="AE99" s="1" t="str" cm="1">
        <f t="array" ref="AE99">IF(AND(SUM(COUNTIF(AD99,{"*leaching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leached*"}))&gt;0,ISNUMBER(FIND("%",AD99))),"Include","Exclude")</f>
        <v>Exclude</v>
      </c>
      <c r="AF99" s="1" t="s">
        <v>2579</v>
      </c>
      <c r="AG99" s="1" t="str" cm="1">
        <f t="array" ref="AG99">IF(AND(SUM(COUNTIF(AF99,{"*leaching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leached*"}))&gt;0,ISNUMBER(FIND("%",AF99))),"Include","Exclude")</f>
        <v>Exclude</v>
      </c>
      <c r="AH99" s="1" t="s">
        <v>2580</v>
      </c>
      <c r="AI99" s="1" t="str" cm="1">
        <f t="array" ref="AI99">IF(AND(SUM(COUNTIF(AH99,{"*leaching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leached*"}))&gt;0,ISNUMBER(FIND("%",AH99))),"Include","Exclude")</f>
        <v>Exclude</v>
      </c>
      <c r="AJ99" s="1" t="s">
        <v>2581</v>
      </c>
      <c r="AK99" s="1" t="str" cm="1">
        <f t="array" ref="AK99">IF(AND(SUM(COUNTIF(AJ99,{"*leaching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leached*"}))&gt;0,ISNUMBER(FIND("%",AJ99))),"Include","Exclude")</f>
        <v>Exclude</v>
      </c>
      <c r="AL99" s="1" t="s">
        <v>2582</v>
      </c>
      <c r="AM99" s="1" t="str" cm="1">
        <f t="array" ref="AM99">IF(AND(SUM(COUNTIF(AL99,{"*leaching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leached*"}))&gt;0,ISNUMBER(FIND("%",AL99))),"Include","Exclude")</f>
        <v>Exclude</v>
      </c>
      <c r="AN99" s="1" t="s">
        <v>2583</v>
      </c>
      <c r="AO99" s="1" t="str" cm="1">
        <f t="array" ref="AO99">IF(AND(SUM(COUNTIF(AN99,{"*leaching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leached*"}))&gt;0,ISNUMBER(FIND("%",AN99))),"Include","Exclude")</f>
        <v>Exclude</v>
      </c>
      <c r="AP99" s="1"/>
      <c r="AQ99" s="1" t="str" cm="1">
        <f t="array" ref="AQ99">IF(AND(SUM(COUNTIF(AP99,{"*leaching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leached*"}))&gt;0,ISNUMBER(FIND("%",AP99))),"Include","Exclude")</f>
        <v>Exclude</v>
      </c>
      <c r="AR99" s="1"/>
      <c r="AS99" s="1" t="str" cm="1">
        <f t="array" ref="AS99">IF(AND(SUM(COUNTIF(AR99,{"*leaching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leached*"}))&gt;0,ISNUMBER(FIND("%",AR99))),"Include","Exclude")</f>
        <v>Exclude</v>
      </c>
      <c r="AT99" s="1"/>
      <c r="AU99" s="1" t="str" cm="1">
        <f t="array" ref="AU99">IF(AND(SUM(COUNTIF(AT99,{"*leaching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leached*"}))&gt;0,ISNUMBER(FIND("%",AT99))),"Include","Exclude")</f>
        <v>Exclude</v>
      </c>
      <c r="AV99" s="1"/>
      <c r="AW99" s="1" t="str" cm="1">
        <f t="array" ref="AW99">IF(AND(SUM(COUNTIF(AV99,{"*leaching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leached*"}))&gt;0,ISNUMBER(FIND("%",AV99))),"Include","Exclude")</f>
        <v>Exclude</v>
      </c>
      <c r="AX99" s="1"/>
      <c r="AY99" s="36" t="str" cm="1">
        <f t="array" ref="AY99">IF(AND(SUM(COUNTIF(AX99,{"*leaching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leached*"}))&gt;0,ISNUMBER(FIND("%",AX99))),"Include","Exclude")</f>
        <v>Exclude</v>
      </c>
      <c r="AZ99" s="21">
        <f t="shared" si="43"/>
        <v>1</v>
      </c>
      <c r="BA99" s="21" t="s">
        <v>2577</v>
      </c>
      <c r="BB99" s="21">
        <f>LEN(BA99) - LEN(SUBSTITUTE(BA99, "%", ""))</f>
        <v>1</v>
      </c>
      <c r="BC99" s="21" t="s">
        <v>3047</v>
      </c>
      <c r="BD99" s="21" t="s">
        <v>3013</v>
      </c>
      <c r="BE99" s="24">
        <v>0.99</v>
      </c>
      <c r="BF99" s="22">
        <v>0.1</v>
      </c>
      <c r="BG99" s="44">
        <f>VLOOKUP(BD99,'[1]To do list'!$A$2:$B$18,2,FALSE)</f>
        <v>83.5</v>
      </c>
      <c r="BH99" s="44">
        <v>4.2329999999999997</v>
      </c>
      <c r="BI99" s="44">
        <f t="shared" si="63"/>
        <v>8381.34</v>
      </c>
      <c r="BJ99" s="59">
        <f>BF99*(1-BE99)*BG99*100</f>
        <v>8.3500000000000068</v>
      </c>
      <c r="BK99" s="21" t="s">
        <v>3015</v>
      </c>
      <c r="BL99" s="24">
        <v>0.99</v>
      </c>
      <c r="BM99" s="22">
        <v>0.1</v>
      </c>
      <c r="BN99" s="44">
        <f>VLOOKUP(BK99,'[1]To do list'!$A$2:$B$18,2,FALSE)</f>
        <v>6</v>
      </c>
      <c r="BO99" s="44">
        <v>0.38500000000000001</v>
      </c>
      <c r="BP99" s="44">
        <f t="shared" si="64"/>
        <v>762.30000000000007</v>
      </c>
      <c r="BQ99" s="59">
        <f>BM99*(1-BL99)*BN99*100</f>
        <v>0.60000000000000053</v>
      </c>
      <c r="BR99" s="21"/>
      <c r="BS99" s="21"/>
      <c r="BT99" s="22"/>
      <c r="BU99" s="21"/>
      <c r="BV99" s="21"/>
      <c r="BW99" s="21"/>
      <c r="BX99" s="51"/>
      <c r="BY99" s="21"/>
      <c r="BZ99" s="21"/>
      <c r="CA99" s="22"/>
      <c r="CB99" s="21"/>
      <c r="CC99" s="21"/>
      <c r="CD99" s="21"/>
      <c r="CE99" s="51"/>
      <c r="CF99" s="21"/>
      <c r="CG99" s="21"/>
      <c r="CH99" s="21"/>
      <c r="CI99" s="21"/>
      <c r="CJ99" s="21"/>
      <c r="CK99" s="21"/>
      <c r="CL99" s="51"/>
      <c r="CM99" s="63">
        <f>SUM(BJ99,BQ99,BX99,CE99,CL99)/SUM(BF99,BM99,BT99,CA99,CH99)</f>
        <v>44.750000000000028</v>
      </c>
      <c r="CN99" s="70">
        <f t="shared" si="65"/>
        <v>45718.2</v>
      </c>
    </row>
    <row r="100" spans="1:92" hidden="1" x14ac:dyDescent="0.3">
      <c r="A100" s="40">
        <v>99</v>
      </c>
      <c r="B100" s="40" t="s">
        <v>905</v>
      </c>
      <c r="C100" s="61" t="s">
        <v>906</v>
      </c>
      <c r="D100" s="40" t="s">
        <v>285</v>
      </c>
      <c r="E100" s="40" t="b">
        <v>1</v>
      </c>
      <c r="F100" s="40"/>
      <c r="G100" s="40"/>
      <c r="H100" s="40" t="s">
        <v>611</v>
      </c>
      <c r="I100" s="40" t="s">
        <v>10</v>
      </c>
      <c r="J100" s="40" t="s">
        <v>612</v>
      </c>
      <c r="K100" s="40" t="s">
        <v>286</v>
      </c>
      <c r="L100" s="40" t="s">
        <v>613</v>
      </c>
      <c r="M100" s="40" t="s">
        <v>287</v>
      </c>
      <c r="N100" s="40" t="s">
        <v>614</v>
      </c>
      <c r="O100" s="40" t="s">
        <v>709</v>
      </c>
      <c r="P100" s="40" t="b">
        <v>1</v>
      </c>
      <c r="Q100" s="40">
        <v>30</v>
      </c>
      <c r="R100" s="1" t="b">
        <v>0</v>
      </c>
      <c r="S100" s="40">
        <v>99</v>
      </c>
      <c r="T100" s="1" t="s">
        <v>2068</v>
      </c>
      <c r="U100" s="1" t="str" cm="1">
        <f t="array" ref="U100">IF(AND(SUM(COUNTIF(T100,{"*leaching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leached*"}))&gt;0,ISNUMBER(FIND("%",T100))),"Include","Exclude")</f>
        <v>Exclude</v>
      </c>
      <c r="V100" s="1" t="s">
        <v>2069</v>
      </c>
      <c r="W100" s="1" t="str" cm="1">
        <f t="array" ref="W100">IF(AND(SUM(COUNTIF(V100,{"*leaching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leached*"}))&gt;0,ISNUMBER(FIND("%",V100))),"Include","Exclude")</f>
        <v>Exclude</v>
      </c>
      <c r="X100" s="1" t="s">
        <v>2070</v>
      </c>
      <c r="Y100" s="1" t="str" cm="1">
        <f t="array" ref="Y100">IF(AND(SUM(COUNTIF(X100,{"*leaching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leached*"}))&gt;0,ISNUMBER(FIND("%",X100))),"Include","Exclude")</f>
        <v>Exclude</v>
      </c>
      <c r="Z100" s="1" t="s">
        <v>2071</v>
      </c>
      <c r="AA100" s="1" t="str" cm="1">
        <f t="array" ref="AA100">IF(AND(SUM(COUNTIF(Z100,{"*leaching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leached*"}))&gt;0,ISNUMBER(FIND("%",Z100))),"Include","Exclude")</f>
        <v>Exclude</v>
      </c>
      <c r="AB100" s="1" t="s">
        <v>2072</v>
      </c>
      <c r="AC100" s="1" t="str" cm="1">
        <f t="array" ref="AC100">IF(AND(SUM(COUNTIF(AB100,{"*leaching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leached*"}))&gt;0,ISNUMBER(FIND("%",AB100))),"Include","Exclude")</f>
        <v>Exclude</v>
      </c>
      <c r="AD100" s="1" t="s">
        <v>2073</v>
      </c>
      <c r="AE100" s="1" t="str" cm="1">
        <f t="array" ref="AE100">IF(AND(SUM(COUNTIF(AD100,{"*leaching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leached*"}))&gt;0,ISNUMBER(FIND("%",AD100))),"Include","Exclude")</f>
        <v>Exclude</v>
      </c>
      <c r="AF100" s="1" t="s">
        <v>2074</v>
      </c>
      <c r="AG100" s="1" t="str" cm="1">
        <f t="array" ref="AG100">IF(AND(SUM(COUNTIF(AF100,{"*leaching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leached*"}))&gt;0,ISNUMBER(FIND("%",AF100))),"Include","Exclude")</f>
        <v>Exclude</v>
      </c>
      <c r="AH100" s="1" t="s">
        <v>2075</v>
      </c>
      <c r="AI100" s="1" t="str" cm="1">
        <f t="array" ref="AI100">IF(AND(SUM(COUNTIF(AH100,{"*leaching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leached*"}))&gt;0,ISNUMBER(FIND("%",AH100))),"Include","Exclude")</f>
        <v>Exclude</v>
      </c>
      <c r="AJ100" s="1" t="s">
        <v>2076</v>
      </c>
      <c r="AK100" s="1" t="str" cm="1">
        <f t="array" ref="AK100">IF(AND(SUM(COUNTIF(AJ100,{"*leaching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leached*"}))&gt;0,ISNUMBER(FIND("%",AJ100))),"Include","Exclude")</f>
        <v>Exclude</v>
      </c>
      <c r="AL100" s="1"/>
      <c r="AM100" s="1" t="str" cm="1">
        <f t="array" ref="AM100">IF(AND(SUM(COUNTIF(AL100,{"*leaching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leached*"}))&gt;0,ISNUMBER(FIND("%",AL100))),"Include","Exclude")</f>
        <v>Exclude</v>
      </c>
      <c r="AN100" s="1"/>
      <c r="AO100" s="1" t="str" cm="1">
        <f t="array" ref="AO100">IF(AND(SUM(COUNTIF(AN100,{"*leaching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leached*"}))&gt;0,ISNUMBER(FIND("%",AN100))),"Include","Exclude")</f>
        <v>Exclude</v>
      </c>
      <c r="AP100" s="1"/>
      <c r="AQ100" s="1" t="str" cm="1">
        <f t="array" ref="AQ100">IF(AND(SUM(COUNTIF(AP100,{"*leaching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leached*"}))&gt;0,ISNUMBER(FIND("%",AP100))),"Include","Exclude")</f>
        <v>Exclude</v>
      </c>
      <c r="AR100" s="1"/>
      <c r="AS100" s="1" t="str" cm="1">
        <f t="array" ref="AS100">IF(AND(SUM(COUNTIF(AR100,{"*leaching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leached*"}))&gt;0,ISNUMBER(FIND("%",AR100))),"Include","Exclude")</f>
        <v>Exclude</v>
      </c>
      <c r="AT100" s="1"/>
      <c r="AU100" s="1" t="str" cm="1">
        <f t="array" ref="AU100">IF(AND(SUM(COUNTIF(AT100,{"*leaching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leached*"}))&gt;0,ISNUMBER(FIND("%",AT100))),"Include","Exclude")</f>
        <v>Exclude</v>
      </c>
      <c r="AV100" s="1"/>
      <c r="AW100" s="1" t="str" cm="1">
        <f t="array" ref="AW100">IF(AND(SUM(COUNTIF(AV100,{"*leaching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leached*"}))&gt;0,ISNUMBER(FIND("%",AV100))),"Include","Exclude")</f>
        <v>Exclude</v>
      </c>
      <c r="AX100" s="1"/>
      <c r="AY100" s="1" t="str" cm="1">
        <f t="array" ref="AY100">IF(AND(SUM(COUNTIF(AX100,{"*leaching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leached*"}))&gt;0,ISNUMBER(FIND("%",AX100))),"Include","Exclude")</f>
        <v>Exclude</v>
      </c>
      <c r="AZ100" s="40">
        <f t="shared" si="43"/>
        <v>0</v>
      </c>
      <c r="BA100" s="40" t="s">
        <v>677</v>
      </c>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c r="CH100"/>
      <c r="CI100"/>
      <c r="CL100"/>
      <c r="CM100"/>
      <c r="CN100"/>
    </row>
    <row r="101" spans="1:92" s="23" customFormat="1" x14ac:dyDescent="0.3">
      <c r="A101" s="21">
        <v>48</v>
      </c>
      <c r="B101" s="21" t="s">
        <v>762</v>
      </c>
      <c r="C101" s="21" t="s">
        <v>763</v>
      </c>
      <c r="D101" s="21" t="s">
        <v>147</v>
      </c>
      <c r="E101" s="21" t="b">
        <v>1</v>
      </c>
      <c r="F101" s="21"/>
      <c r="G101" s="21"/>
      <c r="H101" s="21" t="s">
        <v>611</v>
      </c>
      <c r="I101" s="21" t="s">
        <v>10</v>
      </c>
      <c r="J101" s="21" t="s">
        <v>612</v>
      </c>
      <c r="K101" s="21" t="s">
        <v>148</v>
      </c>
      <c r="L101" s="21" t="s">
        <v>613</v>
      </c>
      <c r="M101" s="21" t="s">
        <v>149</v>
      </c>
      <c r="N101" s="21" t="s">
        <v>614</v>
      </c>
      <c r="O101" s="21" t="s">
        <v>645</v>
      </c>
      <c r="P101" s="21" t="b">
        <v>1</v>
      </c>
      <c r="Q101" s="21">
        <v>60</v>
      </c>
      <c r="R101" s="39" t="b">
        <v>1</v>
      </c>
      <c r="S101" s="21">
        <v>48</v>
      </c>
      <c r="T101" s="6" t="s">
        <v>1632</v>
      </c>
      <c r="U101" s="1" t="str" cm="1">
        <f t="array" ref="U101">IF(AND(SUM(COUNTIF(T101,{"*leaching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leached*"}))&gt;0,ISNUMBER(FIND("%",T101))),"Include","Exclude")</f>
        <v>Exclude</v>
      </c>
      <c r="V101" s="1" t="s">
        <v>1633</v>
      </c>
      <c r="W101" s="1" t="str" cm="1">
        <f t="array" ref="W101">IF(AND(SUM(COUNTIF(V101,{"*leaching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leached*"}))&gt;0,ISNUMBER(FIND("%",V101))),"Include","Exclude")</f>
        <v>Exclude</v>
      </c>
      <c r="X101" s="1" t="s">
        <v>1634</v>
      </c>
      <c r="Y101" s="1" t="str" cm="1">
        <f t="array" ref="Y101">IF(AND(SUM(COUNTIF(X101,{"*leaching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leached*"}))&gt;0,ISNUMBER(FIND("%",X101))),"Include","Exclude")</f>
        <v>Exclude</v>
      </c>
      <c r="Z101" s="1" t="s">
        <v>1635</v>
      </c>
      <c r="AA101" s="1" t="str" cm="1">
        <f t="array" ref="AA101">IF(AND(SUM(COUNTIF(Z101,{"*leaching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leached*"}))&gt;0,ISNUMBER(FIND("%",Z101))),"Include","Exclude")</f>
        <v>Exclude</v>
      </c>
      <c r="AB101" s="1" t="s">
        <v>1636</v>
      </c>
      <c r="AC101" s="1" t="str" cm="1">
        <f t="array" ref="AC101">IF(AND(SUM(COUNTIF(AB101,{"*leaching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leached*"}))&gt;0,ISNUMBER(FIND("%",AB101))),"Include","Exclude")</f>
        <v>Exclude</v>
      </c>
      <c r="AD101" s="1" t="s">
        <v>1637</v>
      </c>
      <c r="AE101" s="1" t="str" cm="1">
        <f t="array" ref="AE101">IF(AND(SUM(COUNTIF(AD101,{"*leaching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leached*"}))&gt;0,ISNUMBER(FIND("%",AD101))),"Include","Exclude")</f>
        <v>Exclude</v>
      </c>
      <c r="AF101" s="1" t="s">
        <v>1638</v>
      </c>
      <c r="AG101" s="1" t="str" cm="1">
        <f t="array" ref="AG101">IF(AND(SUM(COUNTIF(AF101,{"*leaching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leached*"}))&gt;0,ISNUMBER(FIND("%",AF101))),"Include","Exclude")</f>
        <v>Include</v>
      </c>
      <c r="AH101" s="1" t="s">
        <v>1639</v>
      </c>
      <c r="AI101" s="1" t="str" cm="1">
        <f t="array" ref="AI101">IF(AND(SUM(COUNTIF(AH101,{"*leaching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leached*"}))&gt;0,ISNUMBER(FIND("%",AH101))),"Include","Exclude")</f>
        <v>Include</v>
      </c>
      <c r="AJ101" s="1" t="s">
        <v>1640</v>
      </c>
      <c r="AK101" s="1" t="str" cm="1">
        <f t="array" ref="AK101">IF(AND(SUM(COUNTIF(AJ101,{"*leaching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leached*"}))&gt;0,ISNUMBER(FIND("%",AJ101))),"Include","Exclude")</f>
        <v>Include</v>
      </c>
      <c r="AL101" s="1" t="s">
        <v>1641</v>
      </c>
      <c r="AM101" s="1" t="str" cm="1">
        <f t="array" ref="AM101">IF(AND(SUM(COUNTIF(AL101,{"*leaching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leached*"}))&gt;0,ISNUMBER(FIND("%",AL101))),"Include","Exclude")</f>
        <v>Exclude</v>
      </c>
      <c r="AN101" s="1" t="s">
        <v>1642</v>
      </c>
      <c r="AO101" s="1" t="str" cm="1">
        <f t="array" ref="AO101">IF(AND(SUM(COUNTIF(AN101,{"*leaching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leached*"}))&gt;0,ISNUMBER(FIND("%",AN101))),"Include","Exclude")</f>
        <v>Exclude</v>
      </c>
      <c r="AP101" s="1"/>
      <c r="AQ101" s="1" t="str" cm="1">
        <f t="array" ref="AQ101">IF(AND(SUM(COUNTIF(AP101,{"*leaching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leached*"}))&gt;0,ISNUMBER(FIND("%",AP101))),"Include","Exclude")</f>
        <v>Exclude</v>
      </c>
      <c r="AR101" s="1"/>
      <c r="AS101" s="1" t="str" cm="1">
        <f t="array" ref="AS101">IF(AND(SUM(COUNTIF(AR101,{"*leaching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leached*"}))&gt;0,ISNUMBER(FIND("%",AR101))),"Include","Exclude")</f>
        <v>Exclude</v>
      </c>
      <c r="AT101" s="1"/>
      <c r="AU101" s="1" t="str" cm="1">
        <f t="array" ref="AU101">IF(AND(SUM(COUNTIF(AT101,{"*leaching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leached*"}))&gt;0,ISNUMBER(FIND("%",AT101))),"Include","Exclude")</f>
        <v>Exclude</v>
      </c>
      <c r="AV101" s="1"/>
      <c r="AW101" s="1" t="str" cm="1">
        <f t="array" ref="AW101">IF(AND(SUM(COUNTIF(AV101,{"*leaching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leached*"}))&gt;0,ISNUMBER(FIND("%",AV101))),"Include","Exclude")</f>
        <v>Exclude</v>
      </c>
      <c r="AX101" s="1"/>
      <c r="AY101" s="36" t="str" cm="1">
        <f t="array" ref="AY101">IF(AND(SUM(COUNTIF(AX101,{"*leaching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leached*"}))&gt;0,ISNUMBER(FIND("%",AX101))),"Include","Exclude")</f>
        <v>Exclude</v>
      </c>
      <c r="AZ101" s="21">
        <f t="shared" si="43"/>
        <v>3</v>
      </c>
      <c r="BA101" s="21" t="s">
        <v>1643</v>
      </c>
      <c r="BB101" s="21">
        <f>LEN(BA101) - LEN(SUBSTITUTE(BA101, "%", ""))</f>
        <v>2</v>
      </c>
      <c r="BC101" s="21" t="s">
        <v>3004</v>
      </c>
      <c r="BD101" s="21" t="s">
        <v>3013</v>
      </c>
      <c r="BE101" s="22">
        <v>0.99350000000000005</v>
      </c>
      <c r="BF101" s="22">
        <v>0.1</v>
      </c>
      <c r="BG101" s="44">
        <f>VLOOKUP(BD101,'[1]To do list'!$A$2:$B$18,2,FALSE)</f>
        <v>83.5</v>
      </c>
      <c r="BH101" s="44">
        <v>4.2329999999999997</v>
      </c>
      <c r="BI101" s="44">
        <f>BE101*BF101*BH101*(Q101-20)*1000</f>
        <v>16821.941999999999</v>
      </c>
      <c r="BJ101" s="59">
        <f>BF101*(1-BE101)*BG101*100</f>
        <v>5.4274999999999585</v>
      </c>
      <c r="BK101" s="21" t="s">
        <v>3014</v>
      </c>
      <c r="BL101" s="22">
        <v>3.8600000000000002E-2</v>
      </c>
      <c r="BM101" s="22">
        <v>0</v>
      </c>
      <c r="BN101" s="44">
        <f>VLOOKUP(BK101,'[1]To do list'!$A$2:$B$18,2,FALSE)</f>
        <v>0.42399999999999999</v>
      </c>
      <c r="BO101" s="44">
        <v>0</v>
      </c>
      <c r="BP101" s="44">
        <f>BL101*BM101*BO101*(Q101-20)*1000</f>
        <v>0</v>
      </c>
      <c r="BQ101" s="59">
        <f>BM101*(1-BL101)*BN101*100</f>
        <v>0</v>
      </c>
      <c r="BR101" s="21"/>
      <c r="BS101" s="21"/>
      <c r="BT101" s="22"/>
      <c r="BU101" s="21"/>
      <c r="BV101" s="21"/>
      <c r="BW101" s="21"/>
      <c r="BX101" s="51"/>
      <c r="BY101" s="21"/>
      <c r="BZ101" s="21"/>
      <c r="CA101" s="22"/>
      <c r="CB101" s="21"/>
      <c r="CC101" s="21"/>
      <c r="CD101" s="21"/>
      <c r="CE101" s="51"/>
      <c r="CF101" s="21"/>
      <c r="CG101" s="21"/>
      <c r="CH101" s="21"/>
      <c r="CI101" s="21"/>
      <c r="CJ101" s="21"/>
      <c r="CK101" s="21"/>
      <c r="CL101" s="51"/>
      <c r="CM101" s="63">
        <f>SUM(BJ101,BQ101,BX101,CE101,CL101)/SUM(BF101,BM101,BT101,CA101,CH101)</f>
        <v>54.274999999999579</v>
      </c>
      <c r="CN101" s="70">
        <f>(BI101+BP101+BW101+CD101+CK101)/(BF101+BM101+BT101+CA101+CH101)</f>
        <v>168219.41999999998</v>
      </c>
    </row>
    <row r="102" spans="1:92" hidden="1" x14ac:dyDescent="0.3">
      <c r="A102" s="40">
        <v>101</v>
      </c>
      <c r="B102" s="40" t="s">
        <v>910</v>
      </c>
      <c r="C102" s="61" t="s">
        <v>911</v>
      </c>
      <c r="D102" s="40" t="s">
        <v>290</v>
      </c>
      <c r="E102" s="40" t="b">
        <v>1</v>
      </c>
      <c r="F102" s="40"/>
      <c r="G102" s="40"/>
      <c r="H102" s="40" t="s">
        <v>611</v>
      </c>
      <c r="I102" s="40" t="s">
        <v>10</v>
      </c>
      <c r="J102" s="40" t="s">
        <v>612</v>
      </c>
      <c r="K102" s="40" t="s">
        <v>24</v>
      </c>
      <c r="L102" s="40" t="s">
        <v>613</v>
      </c>
      <c r="M102" s="40" t="s">
        <v>291</v>
      </c>
      <c r="N102" s="40" t="s">
        <v>614</v>
      </c>
      <c r="O102" s="40" t="s">
        <v>645</v>
      </c>
      <c r="P102" s="40" t="b">
        <v>1</v>
      </c>
      <c r="Q102" s="40">
        <v>100</v>
      </c>
      <c r="R102" s="1" t="b">
        <v>1</v>
      </c>
      <c r="S102" s="40">
        <v>101</v>
      </c>
      <c r="T102" s="1" t="s">
        <v>2092</v>
      </c>
      <c r="U102" s="1" t="str" cm="1">
        <f t="array" ref="U102">IF(AND(SUM(COUNTIF(T102,{"*leaching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leached*"}))&gt;0,ISNUMBER(FIND("%",T102))),"Include","Exclude")</f>
        <v>Exclude</v>
      </c>
      <c r="V102" s="1" t="s">
        <v>2093</v>
      </c>
      <c r="W102" s="1" t="str" cm="1">
        <f t="array" ref="W102">IF(AND(SUM(COUNTIF(V102,{"*leaching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leached*"}))&gt;0,ISNUMBER(FIND("%",V102))),"Include","Exclude")</f>
        <v>Exclude</v>
      </c>
      <c r="X102" s="1" t="s">
        <v>2094</v>
      </c>
      <c r="Y102" s="1" t="str" cm="1">
        <f t="array" ref="Y102">IF(AND(SUM(COUNTIF(X102,{"*leaching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leached*"}))&gt;0,ISNUMBER(FIND("%",X102))),"Include","Exclude")</f>
        <v>Exclude</v>
      </c>
      <c r="Z102" s="1" t="s">
        <v>2095</v>
      </c>
      <c r="AA102" s="1" t="str" cm="1">
        <f t="array" ref="AA102">IF(AND(SUM(COUNTIF(Z102,{"*leaching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leached*"}))&gt;0,ISNUMBER(FIND("%",Z102))),"Include","Exclude")</f>
        <v>Exclude</v>
      </c>
      <c r="AB102" s="1" t="s">
        <v>2096</v>
      </c>
      <c r="AC102" s="1" t="str" cm="1">
        <f t="array" ref="AC102">IF(AND(SUM(COUNTIF(AB102,{"*leaching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leached*"}))&gt;0,ISNUMBER(FIND("%",AB102))),"Include","Exclude")</f>
        <v>Exclude</v>
      </c>
      <c r="AD102" s="1" t="s">
        <v>2097</v>
      </c>
      <c r="AE102" s="1" t="str" cm="1">
        <f t="array" ref="AE102">IF(AND(SUM(COUNTIF(AD102,{"*leaching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leached*"}))&gt;0,ISNUMBER(FIND("%",AD102))),"Include","Exclude")</f>
        <v>Exclude</v>
      </c>
      <c r="AF102" s="1" t="s">
        <v>2098</v>
      </c>
      <c r="AG102" s="1" t="str" cm="1">
        <f t="array" ref="AG102">IF(AND(SUM(COUNTIF(AF102,{"*leaching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leached*"}))&gt;0,ISNUMBER(FIND("%",AF102))),"Include","Exclude")</f>
        <v>Exclude</v>
      </c>
      <c r="AH102" s="1" t="s">
        <v>2099</v>
      </c>
      <c r="AI102" s="1" t="str" cm="1">
        <f t="array" ref="AI102">IF(AND(SUM(COUNTIF(AH102,{"*leaching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leached*"}))&gt;0,ISNUMBER(FIND("%",AH102))),"Include","Exclude")</f>
        <v>Exclude</v>
      </c>
      <c r="AJ102" s="1" t="s">
        <v>2100</v>
      </c>
      <c r="AK102" s="1" t="str" cm="1">
        <f t="array" ref="AK102">IF(AND(SUM(COUNTIF(AJ102,{"*leaching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leached*"}))&gt;0,ISNUMBER(FIND("%",AJ102))),"Include","Exclude")</f>
        <v>Exclude</v>
      </c>
      <c r="AL102" s="1"/>
      <c r="AM102" s="1" t="str" cm="1">
        <f t="array" ref="AM102">IF(AND(SUM(COUNTIF(AL102,{"*leaching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leached*"}))&gt;0,ISNUMBER(FIND("%",AL102))),"Include","Exclude")</f>
        <v>Exclude</v>
      </c>
      <c r="AN102" s="1"/>
      <c r="AO102" s="1" t="str" cm="1">
        <f t="array" ref="AO102">IF(AND(SUM(COUNTIF(AN102,{"*leaching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leached*"}))&gt;0,ISNUMBER(FIND("%",AN102))),"Include","Exclude")</f>
        <v>Exclude</v>
      </c>
      <c r="AP102" s="1"/>
      <c r="AQ102" s="1" t="str" cm="1">
        <f t="array" ref="AQ102">IF(AND(SUM(COUNTIF(AP102,{"*leaching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leached*"}))&gt;0,ISNUMBER(FIND("%",AP102))),"Include","Exclude")</f>
        <v>Exclude</v>
      </c>
      <c r="AR102" s="1"/>
      <c r="AS102" s="1" t="str" cm="1">
        <f t="array" ref="AS102">IF(AND(SUM(COUNTIF(AR102,{"*leaching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leached*"}))&gt;0,ISNUMBER(FIND("%",AR102))),"Include","Exclude")</f>
        <v>Exclude</v>
      </c>
      <c r="AT102" s="1"/>
      <c r="AU102" s="1" t="str" cm="1">
        <f t="array" ref="AU102">IF(AND(SUM(COUNTIF(AT102,{"*leaching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leached*"}))&gt;0,ISNUMBER(FIND("%",AT102))),"Include","Exclude")</f>
        <v>Exclude</v>
      </c>
      <c r="AV102" s="1"/>
      <c r="AW102" s="1" t="str" cm="1">
        <f t="array" ref="AW102">IF(AND(SUM(COUNTIF(AV102,{"*leaching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leached*"}))&gt;0,ISNUMBER(FIND("%",AV102))),"Include","Exclude")</f>
        <v>Exclude</v>
      </c>
      <c r="AX102" s="1"/>
      <c r="AY102" s="1" t="str" cm="1">
        <f t="array" ref="AY102">IF(AND(SUM(COUNTIF(AX102,{"*leaching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leached*"}))&gt;0,ISNUMBER(FIND("%",AX102))),"Include","Exclude")</f>
        <v>Exclude</v>
      </c>
      <c r="AZ102" s="40">
        <f t="shared" si="43"/>
        <v>0</v>
      </c>
      <c r="BA102" s="40" t="s">
        <v>677</v>
      </c>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c r="CH102"/>
      <c r="CI102"/>
      <c r="CL102"/>
      <c r="CM102"/>
      <c r="CN102"/>
    </row>
    <row r="103" spans="1:92" hidden="1" x14ac:dyDescent="0.3">
      <c r="A103" s="1">
        <v>102</v>
      </c>
      <c r="B103" s="1" t="s">
        <v>912</v>
      </c>
      <c r="C103" s="2" t="s">
        <v>913</v>
      </c>
      <c r="D103" s="1" t="s">
        <v>292</v>
      </c>
      <c r="E103" s="1" t="b">
        <v>1</v>
      </c>
      <c r="H103" s="1" t="s">
        <v>611</v>
      </c>
      <c r="I103" s="1" t="s">
        <v>10</v>
      </c>
      <c r="J103" s="1" t="s">
        <v>612</v>
      </c>
      <c r="K103" s="1" t="s">
        <v>293</v>
      </c>
      <c r="L103" s="1" t="s">
        <v>613</v>
      </c>
      <c r="M103" s="1" t="s">
        <v>294</v>
      </c>
      <c r="N103" s="1" t="s">
        <v>614</v>
      </c>
      <c r="O103" s="1" t="s">
        <v>914</v>
      </c>
      <c r="P103" s="1" t="b">
        <v>1</v>
      </c>
      <c r="Q103" s="1">
        <v>550</v>
      </c>
      <c r="R103" s="1" t="b">
        <v>0</v>
      </c>
      <c r="S103" s="1">
        <v>102</v>
      </c>
      <c r="T103" s="1" t="s">
        <v>2101</v>
      </c>
      <c r="U103" s="1" t="str" cm="1">
        <f t="array" ref="U103">IF(AND(SUM(COUNTIF(T103,{"*leaching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leached*"}))&gt;0,ISNUMBER(FIND("%",T103))),"Include","Exclude")</f>
        <v>Exclude</v>
      </c>
      <c r="V103" s="1" t="s">
        <v>2102</v>
      </c>
      <c r="W103" s="1" t="str" cm="1">
        <f t="array" ref="W103">IF(AND(SUM(COUNTIF(V103,{"*leaching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leached*"}))&gt;0,ISNUMBER(FIND("%",V103))),"Include","Exclude")</f>
        <v>Exclude</v>
      </c>
      <c r="X103" s="1" t="s">
        <v>2103</v>
      </c>
      <c r="Y103" s="1" t="str" cm="1">
        <f t="array" ref="Y103">IF(AND(SUM(COUNTIF(X103,{"*leaching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leached*"}))&gt;0,ISNUMBER(FIND("%",X103))),"Include","Exclude")</f>
        <v>Exclude</v>
      </c>
      <c r="Z103" s="1" t="s">
        <v>2104</v>
      </c>
      <c r="AA103" s="1" t="str" cm="1">
        <f t="array" ref="AA103">IF(AND(SUM(COUNTIF(Z103,{"*leaching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leached*"}))&gt;0,ISNUMBER(FIND("%",Z103))),"Include","Exclude")</f>
        <v>Include</v>
      </c>
      <c r="AB103" s="1" t="s">
        <v>2105</v>
      </c>
      <c r="AC103" s="1" t="str" cm="1">
        <f t="array" ref="AC103">IF(AND(SUM(COUNTIF(AB103,{"*leaching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leached*"}))&gt;0,ISNUMBER(FIND("%",AB103))),"Include","Exclude")</f>
        <v>Exclude</v>
      </c>
      <c r="AD103" s="1" t="s">
        <v>2106</v>
      </c>
      <c r="AE103" s="1" t="str" cm="1">
        <f t="array" ref="AE103">IF(AND(SUM(COUNTIF(AD103,{"*leaching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leached*"}))&gt;0,ISNUMBER(FIND("%",AD103))),"Include","Exclude")</f>
        <v>Exclude</v>
      </c>
      <c r="AF103" s="1" t="s">
        <v>2107</v>
      </c>
      <c r="AG103" s="1" t="str" cm="1">
        <f t="array" ref="AG103">IF(AND(SUM(COUNTIF(AF103,{"*leaching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leached*"}))&gt;0,ISNUMBER(FIND("%",AF103))),"Include","Exclude")</f>
        <v>Exclude</v>
      </c>
      <c r="AH103" s="1"/>
      <c r="AI103" s="1" t="str" cm="1">
        <f t="array" ref="AI103">IF(AND(SUM(COUNTIF(AH103,{"*leaching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leached*"}))&gt;0,ISNUMBER(FIND("%",AH103))),"Include","Exclude")</f>
        <v>Exclude</v>
      </c>
      <c r="AJ103" s="1"/>
      <c r="AK103" s="1" t="str" cm="1">
        <f t="array" ref="AK103">IF(AND(SUM(COUNTIF(AJ103,{"*leaching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leached*"}))&gt;0,ISNUMBER(FIND("%",AJ103))),"Include","Exclude")</f>
        <v>Exclude</v>
      </c>
      <c r="AL103" s="1"/>
      <c r="AM103" s="1" t="str" cm="1">
        <f t="array" ref="AM103">IF(AND(SUM(COUNTIF(AL103,{"*leaching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leached*"}))&gt;0,ISNUMBER(FIND("%",AL103))),"Include","Exclude")</f>
        <v>Exclude</v>
      </c>
      <c r="AN103" s="1"/>
      <c r="AO103" s="1" t="str" cm="1">
        <f t="array" ref="AO103">IF(AND(SUM(COUNTIF(AN103,{"*leaching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leached*"}))&gt;0,ISNUMBER(FIND("%",AN103))),"Include","Exclude")</f>
        <v>Exclude</v>
      </c>
      <c r="AP103" s="1"/>
      <c r="AQ103" s="1" t="str" cm="1">
        <f t="array" ref="AQ103">IF(AND(SUM(COUNTIF(AP103,{"*leaching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leached*"}))&gt;0,ISNUMBER(FIND("%",AP103))),"Include","Exclude")</f>
        <v>Exclude</v>
      </c>
      <c r="AR103" s="1"/>
      <c r="AS103" s="1" t="str" cm="1">
        <f t="array" ref="AS103">IF(AND(SUM(COUNTIF(AR103,{"*leaching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leached*"}))&gt;0,ISNUMBER(FIND("%",AR103))),"Include","Exclude")</f>
        <v>Exclude</v>
      </c>
      <c r="AT103" s="1"/>
      <c r="AU103" s="1" t="str" cm="1">
        <f t="array" ref="AU103">IF(AND(SUM(COUNTIF(AT103,{"*leaching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leached*"}))&gt;0,ISNUMBER(FIND("%",AT103))),"Include","Exclude")</f>
        <v>Exclude</v>
      </c>
      <c r="AV103" s="1"/>
      <c r="AW103" s="1" t="str" cm="1">
        <f t="array" ref="AW103">IF(AND(SUM(COUNTIF(AV103,{"*leaching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leached*"}))&gt;0,ISNUMBER(FIND("%",AV103))),"Include","Exclude")</f>
        <v>Exclude</v>
      </c>
      <c r="AX103" s="1"/>
      <c r="AY103" s="1" t="str" cm="1">
        <f t="array" ref="AY103">IF(AND(SUM(COUNTIF(AX103,{"*leaching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leached*"}))&gt;0,ISNUMBER(FIND("%",AX103))),"Include","Exclude")</f>
        <v>Exclude</v>
      </c>
      <c r="AZ103" s="1">
        <f t="shared" si="43"/>
        <v>1</v>
      </c>
      <c r="BA103" s="1" t="s">
        <v>2104</v>
      </c>
      <c r="BB103" s="1">
        <f>LEN(BA103) - LEN(SUBSTITUTE(BA103, "%", ""))</f>
        <v>2</v>
      </c>
      <c r="BC103" s="1" t="s">
        <v>2999</v>
      </c>
      <c r="BG103" s="1"/>
      <c r="BH103" s="1"/>
      <c r="BI103" s="1"/>
      <c r="BJ103" s="1"/>
      <c r="BN103" s="1"/>
      <c r="BO103" s="1"/>
      <c r="BP103" s="1"/>
      <c r="BQ103" s="1"/>
      <c r="BX103" s="1"/>
      <c r="CE103" s="1"/>
      <c r="CG103"/>
      <c r="CH103"/>
      <c r="CI103"/>
      <c r="CL103"/>
      <c r="CM103"/>
      <c r="CN103"/>
    </row>
    <row r="104" spans="1:92" hidden="1" x14ac:dyDescent="0.3">
      <c r="A104" s="1">
        <v>103</v>
      </c>
      <c r="B104" s="1" t="s">
        <v>915</v>
      </c>
      <c r="C104" s="2" t="s">
        <v>916</v>
      </c>
      <c r="D104" s="1" t="s">
        <v>295</v>
      </c>
      <c r="E104" s="1" t="b">
        <v>1</v>
      </c>
      <c r="H104" s="1" t="s">
        <v>611</v>
      </c>
      <c r="I104" s="1" t="s">
        <v>10</v>
      </c>
      <c r="J104" s="1" t="s">
        <v>612</v>
      </c>
      <c r="K104" s="1" t="s">
        <v>296</v>
      </c>
      <c r="L104" s="1" t="s">
        <v>613</v>
      </c>
      <c r="M104" s="1" t="s">
        <v>297</v>
      </c>
      <c r="N104" s="1" t="s">
        <v>614</v>
      </c>
      <c r="O104" s="1" t="s">
        <v>831</v>
      </c>
      <c r="P104" s="1" t="b">
        <v>1</v>
      </c>
      <c r="Q104" s="1">
        <v>80</v>
      </c>
      <c r="R104" s="1" t="b">
        <v>0</v>
      </c>
      <c r="S104" s="1">
        <v>103</v>
      </c>
      <c r="T104" s="1" t="s">
        <v>2108</v>
      </c>
      <c r="U104" s="1" t="str" cm="1">
        <f t="array" ref="U104">IF(AND(SUM(COUNTIF(T104,{"*leaching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leached*"}))&gt;0,ISNUMBER(FIND("%",T104))),"Include","Exclude")</f>
        <v>Exclude</v>
      </c>
      <c r="V104" s="1" t="s">
        <v>2109</v>
      </c>
      <c r="W104" s="1" t="str" cm="1">
        <f t="array" ref="W104">IF(AND(SUM(COUNTIF(V104,{"*leaching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leached*"}))&gt;0,ISNUMBER(FIND("%",V104))),"Include","Exclude")</f>
        <v>Exclude</v>
      </c>
      <c r="X104" s="1" t="s">
        <v>2110</v>
      </c>
      <c r="Y104" s="1" t="str" cm="1">
        <f t="array" ref="Y104">IF(AND(SUM(COUNTIF(X104,{"*leaching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leached*"}))&gt;0,ISNUMBER(FIND("%",X104))),"Include","Exclude")</f>
        <v>Exclude</v>
      </c>
      <c r="Z104" s="1" t="s">
        <v>2111</v>
      </c>
      <c r="AA104" s="1" t="str" cm="1">
        <f t="array" ref="AA104">IF(AND(SUM(COUNTIF(Z104,{"*leaching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leached*"}))&gt;0,ISNUMBER(FIND("%",Z104))),"Include","Exclude")</f>
        <v>Exclude</v>
      </c>
      <c r="AB104" s="1" t="s">
        <v>2112</v>
      </c>
      <c r="AC104" s="1" t="str" cm="1">
        <f t="array" ref="AC104">IF(AND(SUM(COUNTIF(AB104,{"*leaching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leached*"}))&gt;0,ISNUMBER(FIND("%",AB104))),"Include","Exclude")</f>
        <v>Exclude</v>
      </c>
      <c r="AD104" s="1" t="s">
        <v>2113</v>
      </c>
      <c r="AE104" s="1" t="str" cm="1">
        <f t="array" ref="AE104">IF(AND(SUM(COUNTIF(AD104,{"*leaching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leached*"}))&gt;0,ISNUMBER(FIND("%",AD104))),"Include","Exclude")</f>
        <v>Exclude</v>
      </c>
      <c r="AF104" s="1" t="s">
        <v>2114</v>
      </c>
      <c r="AG104" s="1" t="str" cm="1">
        <f t="array" ref="AG104">IF(AND(SUM(COUNTIF(AF104,{"*leaching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leached*"}))&gt;0,ISNUMBER(FIND("%",AF104))),"Include","Exclude")</f>
        <v>Exclude</v>
      </c>
      <c r="AH104" s="1" t="s">
        <v>2115</v>
      </c>
      <c r="AI104" s="1" t="str" cm="1">
        <f t="array" ref="AI104">IF(AND(SUM(COUNTIF(AH104,{"*leaching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leached*"}))&gt;0,ISNUMBER(FIND("%",AH104))),"Include","Exclude")</f>
        <v>Exclude</v>
      </c>
      <c r="AJ104" s="1" t="s">
        <v>2116</v>
      </c>
      <c r="AK104" s="1" t="str" cm="1">
        <f t="array" ref="AK104">IF(AND(SUM(COUNTIF(AJ104,{"*leaching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leached*"}))&gt;0,ISNUMBER(FIND("%",AJ104))),"Include","Exclude")</f>
        <v>Exclude</v>
      </c>
      <c r="AL104" s="1"/>
      <c r="AM104" s="1" t="str" cm="1">
        <f t="array" ref="AM104">IF(AND(SUM(COUNTIF(AL104,{"*leaching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leached*"}))&gt;0,ISNUMBER(FIND("%",AL104))),"Include","Exclude")</f>
        <v>Exclude</v>
      </c>
      <c r="AN104" s="1"/>
      <c r="AO104" s="1" t="str" cm="1">
        <f t="array" ref="AO104">IF(AND(SUM(COUNTIF(AN104,{"*leaching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leached*"}))&gt;0,ISNUMBER(FIND("%",AN104))),"Include","Exclude")</f>
        <v>Exclude</v>
      </c>
      <c r="AP104" s="1"/>
      <c r="AQ104" s="1" t="str" cm="1">
        <f t="array" ref="AQ104">IF(AND(SUM(COUNTIF(AP104,{"*leaching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leached*"}))&gt;0,ISNUMBER(FIND("%",AP104))),"Include","Exclude")</f>
        <v>Exclude</v>
      </c>
      <c r="AR104" s="1"/>
      <c r="AS104" s="1" t="str" cm="1">
        <f t="array" ref="AS104">IF(AND(SUM(COUNTIF(AR104,{"*leaching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leached*"}))&gt;0,ISNUMBER(FIND("%",AR104))),"Include","Exclude")</f>
        <v>Exclude</v>
      </c>
      <c r="AT104" s="1"/>
      <c r="AU104" s="1" t="str" cm="1">
        <f t="array" ref="AU104">IF(AND(SUM(COUNTIF(AT104,{"*leaching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leached*"}))&gt;0,ISNUMBER(FIND("%",AT104))),"Include","Exclude")</f>
        <v>Exclude</v>
      </c>
      <c r="AV104" s="1"/>
      <c r="AW104" s="1" t="str" cm="1">
        <f t="array" ref="AW104">IF(AND(SUM(COUNTIF(AV104,{"*leaching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leached*"}))&gt;0,ISNUMBER(FIND("%",AV104))),"Include","Exclude")</f>
        <v>Exclude</v>
      </c>
      <c r="AX104" s="1"/>
      <c r="AY104" s="1" t="str" cm="1">
        <f t="array" ref="AY104">IF(AND(SUM(COUNTIF(AX104,{"*leaching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leached*"}))&gt;0,ISNUMBER(FIND("%",AX104))),"Include","Exclude")</f>
        <v>Exclude</v>
      </c>
      <c r="AZ104" s="1">
        <f t="shared" si="43"/>
        <v>0</v>
      </c>
      <c r="BA104" s="1" t="s">
        <v>677</v>
      </c>
      <c r="BG104" s="1"/>
      <c r="BH104" s="1"/>
      <c r="BI104" s="1"/>
      <c r="BJ104" s="1"/>
      <c r="BN104" s="1"/>
      <c r="BO104" s="1"/>
      <c r="BP104" s="1"/>
      <c r="BQ104" s="1"/>
      <c r="BX104" s="1"/>
      <c r="CE104" s="1"/>
      <c r="CG104"/>
      <c r="CH104"/>
      <c r="CI104"/>
      <c r="CL104"/>
      <c r="CM104"/>
      <c r="CN104"/>
    </row>
    <row r="105" spans="1:92" hidden="1" x14ac:dyDescent="0.3">
      <c r="A105" s="1">
        <v>104</v>
      </c>
      <c r="B105" s="1" t="s">
        <v>917</v>
      </c>
      <c r="C105" s="2" t="s">
        <v>918</v>
      </c>
      <c r="D105" s="1" t="s">
        <v>298</v>
      </c>
      <c r="E105" s="1" t="b">
        <v>1</v>
      </c>
      <c r="H105" s="1" t="s">
        <v>611</v>
      </c>
      <c r="I105" s="1" t="s">
        <v>10</v>
      </c>
      <c r="J105" s="1" t="s">
        <v>612</v>
      </c>
      <c r="K105" s="1" t="s">
        <v>299</v>
      </c>
      <c r="L105" s="1" t="s">
        <v>613</v>
      </c>
      <c r="M105" s="1" t="s">
        <v>300</v>
      </c>
      <c r="N105" s="1" t="s">
        <v>614</v>
      </c>
      <c r="O105" s="1" t="s">
        <v>919</v>
      </c>
      <c r="P105" s="1" t="b">
        <v>1</v>
      </c>
      <c r="Q105" s="1">
        <v>400</v>
      </c>
      <c r="R105" s="1" t="b">
        <v>0</v>
      </c>
      <c r="S105" s="1">
        <v>104</v>
      </c>
      <c r="T105" s="1" t="s">
        <v>2117</v>
      </c>
      <c r="U105" s="1" t="str" cm="1">
        <f t="array" ref="U105">IF(AND(SUM(COUNTIF(T105,{"*leaching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leached*"}))&gt;0,ISNUMBER(FIND("%",T105))),"Include","Exclude")</f>
        <v>Exclude</v>
      </c>
      <c r="V105" s="1" t="s">
        <v>2118</v>
      </c>
      <c r="W105" s="1" t="str" cm="1">
        <f t="array" ref="W105">IF(AND(SUM(COUNTIF(V105,{"*leaching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leached*"}))&gt;0,ISNUMBER(FIND("%",V105))),"Include","Exclude")</f>
        <v>Exclude</v>
      </c>
      <c r="X105" s="1" t="s">
        <v>2119</v>
      </c>
      <c r="Y105" s="1" t="str" cm="1">
        <f t="array" ref="Y105">IF(AND(SUM(COUNTIF(X105,{"*leaching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leached*"}))&gt;0,ISNUMBER(FIND("%",X105))),"Include","Exclude")</f>
        <v>Exclude</v>
      </c>
      <c r="Z105" s="1" t="s">
        <v>2120</v>
      </c>
      <c r="AA105" s="1" t="str" cm="1">
        <f t="array" ref="AA105">IF(AND(SUM(COUNTIF(Z105,{"*leaching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leached*"}))&gt;0,ISNUMBER(FIND("%",Z105))),"Include","Exclude")</f>
        <v>Exclude</v>
      </c>
      <c r="AB105" s="1" t="s">
        <v>2121</v>
      </c>
      <c r="AC105" s="1" t="str" cm="1">
        <f t="array" ref="AC105">IF(AND(SUM(COUNTIF(AB105,{"*leaching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leached*"}))&gt;0,ISNUMBER(FIND("%",AB105))),"Include","Exclude")</f>
        <v>Exclude</v>
      </c>
      <c r="AD105" s="1" t="s">
        <v>2122</v>
      </c>
      <c r="AE105" s="1" t="str" cm="1">
        <f t="array" ref="AE105">IF(AND(SUM(COUNTIF(AD105,{"*leaching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leached*"}))&gt;0,ISNUMBER(FIND("%",AD105))),"Include","Exclude")</f>
        <v>Exclude</v>
      </c>
      <c r="AF105" s="1" t="s">
        <v>2123</v>
      </c>
      <c r="AG105" s="1" t="str" cm="1">
        <f t="array" ref="AG105">IF(AND(SUM(COUNTIF(AF105,{"*leaching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leached*"}))&gt;0,ISNUMBER(FIND("%",AF105))),"Include","Exclude")</f>
        <v>Exclude</v>
      </c>
      <c r="AH105" s="1"/>
      <c r="AI105" s="1" t="str" cm="1">
        <f t="array" ref="AI105">IF(AND(SUM(COUNTIF(AH105,{"*leaching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leached*"}))&gt;0,ISNUMBER(FIND("%",AH105))),"Include","Exclude")</f>
        <v>Exclude</v>
      </c>
      <c r="AJ105" s="1"/>
      <c r="AK105" s="1" t="str" cm="1">
        <f t="array" ref="AK105">IF(AND(SUM(COUNTIF(AJ105,{"*leaching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leached*"}))&gt;0,ISNUMBER(FIND("%",AJ105))),"Include","Exclude")</f>
        <v>Exclude</v>
      </c>
      <c r="AL105" s="1"/>
      <c r="AM105" s="1" t="str" cm="1">
        <f t="array" ref="AM105">IF(AND(SUM(COUNTIF(AL105,{"*leaching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leached*"}))&gt;0,ISNUMBER(FIND("%",AL105))),"Include","Exclude")</f>
        <v>Exclude</v>
      </c>
      <c r="AN105" s="1"/>
      <c r="AO105" s="1" t="str" cm="1">
        <f t="array" ref="AO105">IF(AND(SUM(COUNTIF(AN105,{"*leaching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leached*"}))&gt;0,ISNUMBER(FIND("%",AN105))),"Include","Exclude")</f>
        <v>Exclude</v>
      </c>
      <c r="AP105" s="1"/>
      <c r="AQ105" s="1" t="str" cm="1">
        <f t="array" ref="AQ105">IF(AND(SUM(COUNTIF(AP105,{"*leaching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leached*"}))&gt;0,ISNUMBER(FIND("%",AP105))),"Include","Exclude")</f>
        <v>Exclude</v>
      </c>
      <c r="AR105" s="1"/>
      <c r="AS105" s="1" t="str" cm="1">
        <f t="array" ref="AS105">IF(AND(SUM(COUNTIF(AR105,{"*leaching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leached*"}))&gt;0,ISNUMBER(FIND("%",AR105))),"Include","Exclude")</f>
        <v>Exclude</v>
      </c>
      <c r="AT105" s="1"/>
      <c r="AU105" s="1" t="str" cm="1">
        <f t="array" ref="AU105">IF(AND(SUM(COUNTIF(AT105,{"*leaching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leached*"}))&gt;0,ISNUMBER(FIND("%",AT105))),"Include","Exclude")</f>
        <v>Exclude</v>
      </c>
      <c r="AV105" s="1"/>
      <c r="AW105" s="1" t="str" cm="1">
        <f t="array" ref="AW105">IF(AND(SUM(COUNTIF(AV105,{"*leaching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leached*"}))&gt;0,ISNUMBER(FIND("%",AV105))),"Include","Exclude")</f>
        <v>Exclude</v>
      </c>
      <c r="AX105" s="1"/>
      <c r="AY105" s="1" t="str" cm="1">
        <f t="array" ref="AY105">IF(AND(SUM(COUNTIF(AX105,{"*leaching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leached*"}))&gt;0,ISNUMBER(FIND("%",AX105))),"Include","Exclude")</f>
        <v>Exclude</v>
      </c>
      <c r="AZ105" s="1">
        <f t="shared" si="43"/>
        <v>0</v>
      </c>
      <c r="BA105" s="1" t="s">
        <v>677</v>
      </c>
      <c r="BG105" s="1"/>
      <c r="BH105" s="1"/>
      <c r="BI105" s="1"/>
      <c r="BJ105" s="1"/>
      <c r="BN105" s="1"/>
      <c r="BO105" s="1"/>
      <c r="BP105" s="1"/>
      <c r="BQ105" s="1"/>
      <c r="BX105" s="1"/>
      <c r="CE105" s="1"/>
      <c r="CG105"/>
      <c r="CH105"/>
      <c r="CI105"/>
      <c r="CL105"/>
      <c r="CM105"/>
      <c r="CN105"/>
    </row>
    <row r="106" spans="1:92" hidden="1" x14ac:dyDescent="0.3">
      <c r="A106" s="1">
        <v>105</v>
      </c>
      <c r="B106" s="1" t="s">
        <v>920</v>
      </c>
      <c r="C106" s="2" t="s">
        <v>921</v>
      </c>
      <c r="D106" s="1" t="s">
        <v>301</v>
      </c>
      <c r="E106" s="1" t="b">
        <v>1</v>
      </c>
      <c r="H106" s="1" t="s">
        <v>611</v>
      </c>
      <c r="I106" s="1" t="s">
        <v>10</v>
      </c>
      <c r="J106" s="1" t="s">
        <v>612</v>
      </c>
      <c r="K106" s="1" t="s">
        <v>302</v>
      </c>
      <c r="L106" s="1" t="s">
        <v>613</v>
      </c>
      <c r="M106" s="1" t="s">
        <v>303</v>
      </c>
      <c r="N106" s="1" t="s">
        <v>614</v>
      </c>
      <c r="O106" s="1" t="s">
        <v>774</v>
      </c>
      <c r="P106" s="1" t="b">
        <v>1</v>
      </c>
      <c r="Q106" s="1">
        <v>1000</v>
      </c>
      <c r="R106" s="1" t="b">
        <v>0</v>
      </c>
      <c r="S106" s="1">
        <v>105</v>
      </c>
      <c r="T106" s="1" t="s">
        <v>2124</v>
      </c>
      <c r="U106" s="1" t="str" cm="1">
        <f t="array" ref="U106">IF(AND(SUM(COUNTIF(T106,{"*leaching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leached*"}))&gt;0,ISNUMBER(FIND("%",T106))),"Include","Exclude")</f>
        <v>Exclude</v>
      </c>
      <c r="V106" s="1" t="s">
        <v>2125</v>
      </c>
      <c r="W106" s="1" t="str" cm="1">
        <f t="array" ref="W106">IF(AND(SUM(COUNTIF(V106,{"*leaching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leached*"}))&gt;0,ISNUMBER(FIND("%",V106))),"Include","Exclude")</f>
        <v>Exclude</v>
      </c>
      <c r="X106" s="1" t="s">
        <v>2126</v>
      </c>
      <c r="Y106" s="1" t="str" cm="1">
        <f t="array" ref="Y106">IF(AND(SUM(COUNTIF(X106,{"*leaching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leached*"}))&gt;0,ISNUMBER(FIND("%",X106))),"Include","Exclude")</f>
        <v>Exclude</v>
      </c>
      <c r="Z106" s="1" t="s">
        <v>2127</v>
      </c>
      <c r="AA106" s="1" t="str" cm="1">
        <f t="array" ref="AA106">IF(AND(SUM(COUNTIF(Z106,{"*leaching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leached*"}))&gt;0,ISNUMBER(FIND("%",Z106))),"Include","Exclude")</f>
        <v>Exclude</v>
      </c>
      <c r="AB106" s="1" t="s">
        <v>2128</v>
      </c>
      <c r="AC106" s="1" t="str" cm="1">
        <f t="array" ref="AC106">IF(AND(SUM(COUNTIF(AB106,{"*leaching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leached*"}))&gt;0,ISNUMBER(FIND("%",AB106))),"Include","Exclude")</f>
        <v>Exclude</v>
      </c>
      <c r="AD106" s="1" t="s">
        <v>2129</v>
      </c>
      <c r="AE106" s="1" t="str" cm="1">
        <f t="array" ref="AE106">IF(AND(SUM(COUNTIF(AD106,{"*leaching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leached*"}))&gt;0,ISNUMBER(FIND("%",AD106))),"Include","Exclude")</f>
        <v>Exclude</v>
      </c>
      <c r="AF106" s="1" t="s">
        <v>2130</v>
      </c>
      <c r="AG106" s="1" t="str" cm="1">
        <f t="array" ref="AG106">IF(AND(SUM(COUNTIF(AF106,{"*leaching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leached*"}))&gt;0,ISNUMBER(FIND("%",AF106))),"Include","Exclude")</f>
        <v>Exclude</v>
      </c>
      <c r="AH106" s="1"/>
      <c r="AI106" s="1" t="str" cm="1">
        <f t="array" ref="AI106">IF(AND(SUM(COUNTIF(AH106,{"*leaching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leached*"}))&gt;0,ISNUMBER(FIND("%",AH106))),"Include","Exclude")</f>
        <v>Exclude</v>
      </c>
      <c r="AJ106" s="1"/>
      <c r="AK106" s="1" t="str" cm="1">
        <f t="array" ref="AK106">IF(AND(SUM(COUNTIF(AJ106,{"*leaching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leached*"}))&gt;0,ISNUMBER(FIND("%",AJ106))),"Include","Exclude")</f>
        <v>Exclude</v>
      </c>
      <c r="AL106" s="1"/>
      <c r="AM106" s="1" t="str" cm="1">
        <f t="array" ref="AM106">IF(AND(SUM(COUNTIF(AL106,{"*leaching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leached*"}))&gt;0,ISNUMBER(FIND("%",AL106))),"Include","Exclude")</f>
        <v>Exclude</v>
      </c>
      <c r="AN106" s="1"/>
      <c r="AO106" s="1" t="str" cm="1">
        <f t="array" ref="AO106">IF(AND(SUM(COUNTIF(AN106,{"*leaching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leached*"}))&gt;0,ISNUMBER(FIND("%",AN106))),"Include","Exclude")</f>
        <v>Exclude</v>
      </c>
      <c r="AP106" s="1"/>
      <c r="AQ106" s="1" t="str" cm="1">
        <f t="array" ref="AQ106">IF(AND(SUM(COUNTIF(AP106,{"*leaching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leached*"}))&gt;0,ISNUMBER(FIND("%",AP106))),"Include","Exclude")</f>
        <v>Exclude</v>
      </c>
      <c r="AR106" s="1"/>
      <c r="AS106" s="1" t="str" cm="1">
        <f t="array" ref="AS106">IF(AND(SUM(COUNTIF(AR106,{"*leaching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leached*"}))&gt;0,ISNUMBER(FIND("%",AR106))),"Include","Exclude")</f>
        <v>Exclude</v>
      </c>
      <c r="AT106" s="1"/>
      <c r="AU106" s="1" t="str" cm="1">
        <f t="array" ref="AU106">IF(AND(SUM(COUNTIF(AT106,{"*leaching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leached*"}))&gt;0,ISNUMBER(FIND("%",AT106))),"Include","Exclude")</f>
        <v>Exclude</v>
      </c>
      <c r="AV106" s="1"/>
      <c r="AW106" s="1" t="str" cm="1">
        <f t="array" ref="AW106">IF(AND(SUM(COUNTIF(AV106,{"*leaching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leached*"}))&gt;0,ISNUMBER(FIND("%",AV106))),"Include","Exclude")</f>
        <v>Exclude</v>
      </c>
      <c r="AX106" s="1"/>
      <c r="AY106" s="1" t="str" cm="1">
        <f t="array" ref="AY106">IF(AND(SUM(COUNTIF(AX106,{"*leaching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leached*"}))&gt;0,ISNUMBER(FIND("%",AX106))),"Include","Exclude")</f>
        <v>Exclude</v>
      </c>
      <c r="AZ106" s="1">
        <f t="shared" si="43"/>
        <v>0</v>
      </c>
      <c r="BA106" s="1" t="s">
        <v>677</v>
      </c>
      <c r="BG106" s="1"/>
      <c r="BH106" s="1"/>
      <c r="BI106" s="1"/>
      <c r="BJ106" s="1"/>
      <c r="BN106" s="1"/>
      <c r="BO106" s="1"/>
      <c r="BP106" s="1"/>
      <c r="BQ106" s="1"/>
      <c r="BX106" s="1"/>
      <c r="CE106" s="1"/>
      <c r="CG106"/>
      <c r="CH106"/>
      <c r="CI106"/>
      <c r="CL106"/>
      <c r="CM106"/>
      <c r="CN106"/>
    </row>
    <row r="107" spans="1:92" s="23" customFormat="1" x14ac:dyDescent="0.3">
      <c r="A107" s="21">
        <v>49</v>
      </c>
      <c r="B107" s="21" t="s">
        <v>764</v>
      </c>
      <c r="C107" s="21" t="s">
        <v>765</v>
      </c>
      <c r="D107" s="21" t="s">
        <v>150</v>
      </c>
      <c r="E107" s="21" t="b">
        <v>1</v>
      </c>
      <c r="F107" s="21"/>
      <c r="G107" s="21"/>
      <c r="H107" s="21" t="s">
        <v>611</v>
      </c>
      <c r="I107" s="21" t="s">
        <v>10</v>
      </c>
      <c r="J107" s="21" t="s">
        <v>612</v>
      </c>
      <c r="K107" s="21" t="s">
        <v>151</v>
      </c>
      <c r="L107" s="21" t="s">
        <v>613</v>
      </c>
      <c r="M107" s="21" t="s">
        <v>152</v>
      </c>
      <c r="N107" s="21" t="s">
        <v>614</v>
      </c>
      <c r="O107" s="21" t="s">
        <v>736</v>
      </c>
      <c r="P107" s="21" t="b">
        <v>1</v>
      </c>
      <c r="Q107" s="21">
        <v>60</v>
      </c>
      <c r="R107" s="39" t="b">
        <v>1</v>
      </c>
      <c r="S107" s="21">
        <v>49</v>
      </c>
      <c r="T107" s="6" t="s">
        <v>1644</v>
      </c>
      <c r="U107" s="1" t="str" cm="1">
        <f t="array" ref="U107">IF(AND(SUM(COUNTIF(T107,{"*leaching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leached*"}))&gt;0,ISNUMBER(FIND("%",T107))),"Include","Exclude")</f>
        <v>Exclude</v>
      </c>
      <c r="V107" s="1" t="s">
        <v>1645</v>
      </c>
      <c r="W107" s="1" t="str" cm="1">
        <f t="array" ref="W107">IF(AND(SUM(COUNTIF(V107,{"*leaching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leached*"}))&gt;0,ISNUMBER(FIND("%",V107))),"Include","Exclude")</f>
        <v>Exclude</v>
      </c>
      <c r="X107" s="1" t="s">
        <v>1646</v>
      </c>
      <c r="Y107" s="1" t="str" cm="1">
        <f t="array" ref="Y107">IF(AND(SUM(COUNTIF(X107,{"*leaching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leached*"}))&gt;0,ISNUMBER(FIND("%",X107))),"Include","Exclude")</f>
        <v>Include</v>
      </c>
      <c r="Z107" s="1" t="s">
        <v>1647</v>
      </c>
      <c r="AA107" s="1" t="str" cm="1">
        <f t="array" ref="AA107">IF(AND(SUM(COUNTIF(Z107,{"*leaching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leached*"}))&gt;0,ISNUMBER(FIND("%",Z107))),"Include","Exclude")</f>
        <v>Exclude</v>
      </c>
      <c r="AB107" s="1" t="s">
        <v>1648</v>
      </c>
      <c r="AC107" s="1" t="str" cm="1">
        <f t="array" ref="AC107">IF(AND(SUM(COUNTIF(AB107,{"*leaching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leached*"}))&gt;0,ISNUMBER(FIND("%",AB107))),"Include","Exclude")</f>
        <v>Exclude</v>
      </c>
      <c r="AD107" s="1" t="s">
        <v>1649</v>
      </c>
      <c r="AE107" s="1" t="str" cm="1">
        <f t="array" ref="AE107">IF(AND(SUM(COUNTIF(AD107,{"*leaching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leached*"}))&gt;0,ISNUMBER(FIND("%",AD107))),"Include","Exclude")</f>
        <v>Exclude</v>
      </c>
      <c r="AF107" s="1" t="s">
        <v>1650</v>
      </c>
      <c r="AG107" s="1" t="str" cm="1">
        <f t="array" ref="AG107">IF(AND(SUM(COUNTIF(AF107,{"*leaching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leached*"}))&gt;0,ISNUMBER(FIND("%",AF107))),"Include","Exclude")</f>
        <v>Exclude</v>
      </c>
      <c r="AH107" s="1" t="s">
        <v>1651</v>
      </c>
      <c r="AI107" s="1" t="str" cm="1">
        <f t="array" ref="AI107">IF(AND(SUM(COUNTIF(AH107,{"*leaching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leached*"}))&gt;0,ISNUMBER(FIND("%",AH107))),"Include","Exclude")</f>
        <v>Exclude</v>
      </c>
      <c r="AJ107" s="1"/>
      <c r="AK107" s="1" t="str" cm="1">
        <f t="array" ref="AK107">IF(AND(SUM(COUNTIF(AJ107,{"*leaching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leached*"}))&gt;0,ISNUMBER(FIND("%",AJ107))),"Include","Exclude")</f>
        <v>Exclude</v>
      </c>
      <c r="AL107" s="1"/>
      <c r="AM107" s="1" t="str" cm="1">
        <f t="array" ref="AM107">IF(AND(SUM(COUNTIF(AL107,{"*leaching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leached*"}))&gt;0,ISNUMBER(FIND("%",AL107))),"Include","Exclude")</f>
        <v>Exclude</v>
      </c>
      <c r="AN107" s="1"/>
      <c r="AO107" s="1" t="str" cm="1">
        <f t="array" ref="AO107">IF(AND(SUM(COUNTIF(AN107,{"*leaching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leached*"}))&gt;0,ISNUMBER(FIND("%",AN107))),"Include","Exclude")</f>
        <v>Exclude</v>
      </c>
      <c r="AP107" s="1"/>
      <c r="AQ107" s="1" t="str" cm="1">
        <f t="array" ref="AQ107">IF(AND(SUM(COUNTIF(AP107,{"*leaching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leached*"}))&gt;0,ISNUMBER(FIND("%",AP107))),"Include","Exclude")</f>
        <v>Exclude</v>
      </c>
      <c r="AR107" s="1"/>
      <c r="AS107" s="1" t="str" cm="1">
        <f t="array" ref="AS107">IF(AND(SUM(COUNTIF(AR107,{"*leaching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leached*"}))&gt;0,ISNUMBER(FIND("%",AR107))),"Include","Exclude")</f>
        <v>Exclude</v>
      </c>
      <c r="AT107" s="1"/>
      <c r="AU107" s="1" t="str" cm="1">
        <f t="array" ref="AU107">IF(AND(SUM(COUNTIF(AT107,{"*leaching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leached*"}))&gt;0,ISNUMBER(FIND("%",AT107))),"Include","Exclude")</f>
        <v>Exclude</v>
      </c>
      <c r="AV107" s="1"/>
      <c r="AW107" s="1" t="str" cm="1">
        <f t="array" ref="AW107">IF(AND(SUM(COUNTIF(AV107,{"*leaching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leached*"}))&gt;0,ISNUMBER(FIND("%",AV107))),"Include","Exclude")</f>
        <v>Exclude</v>
      </c>
      <c r="AX107" s="1"/>
      <c r="AY107" s="36" t="str" cm="1">
        <f t="array" ref="AY107">IF(AND(SUM(COUNTIF(AX107,{"*leaching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leached*"}))&gt;0,ISNUMBER(FIND("%",AX107))),"Include","Exclude")</f>
        <v>Exclude</v>
      </c>
      <c r="AZ107" s="21">
        <f t="shared" si="43"/>
        <v>1</v>
      </c>
      <c r="BA107" s="21" t="s">
        <v>1646</v>
      </c>
      <c r="BB107" s="21">
        <f>LEN(BA107) - LEN(SUBSTITUTE(BA107, "%", ""))</f>
        <v>2</v>
      </c>
      <c r="BC107" s="21" t="s">
        <v>3048</v>
      </c>
      <c r="BD107" s="21" t="s">
        <v>3013</v>
      </c>
      <c r="BE107" s="22">
        <v>0.92200000000000004</v>
      </c>
      <c r="BF107" s="22">
        <v>0.1</v>
      </c>
      <c r="BG107" s="44">
        <f>VLOOKUP(BD107,'[1]To do list'!$A$2:$B$18,2,FALSE)</f>
        <v>83.5</v>
      </c>
      <c r="BH107" s="44">
        <v>4.2329999999999997</v>
      </c>
      <c r="BI107" s="44">
        <f>BE107*BF107*BH107*(Q107-20)*1000</f>
        <v>15611.303999999998</v>
      </c>
      <c r="BJ107" s="59">
        <f>BF107*(1-BE107)*BG107*100</f>
        <v>65.129999999999967</v>
      </c>
      <c r="BK107" s="21" t="s">
        <v>3014</v>
      </c>
      <c r="BL107" s="22">
        <v>1.6E-2</v>
      </c>
      <c r="BM107" s="22">
        <v>0</v>
      </c>
      <c r="BN107" s="44">
        <f>VLOOKUP(BK107,'[1]To do list'!$A$2:$B$18,2,FALSE)</f>
        <v>0.42399999999999999</v>
      </c>
      <c r="BO107" s="44">
        <v>0</v>
      </c>
      <c r="BP107" s="44">
        <f>BL107*BM107*BO107*(Q107-20)*1000</f>
        <v>0</v>
      </c>
      <c r="BQ107" s="59">
        <f>BM107*(1-BL107)*BN107*100</f>
        <v>0</v>
      </c>
      <c r="BR107" s="21"/>
      <c r="BS107" s="21"/>
      <c r="BT107" s="22"/>
      <c r="BU107" s="21"/>
      <c r="BV107" s="21"/>
      <c r="BW107" s="21"/>
      <c r="BX107" s="51"/>
      <c r="BY107" s="21"/>
      <c r="BZ107" s="21"/>
      <c r="CA107" s="22"/>
      <c r="CB107" s="21"/>
      <c r="CC107" s="21"/>
      <c r="CD107" s="21"/>
      <c r="CE107" s="51"/>
      <c r="CF107" s="21"/>
      <c r="CG107" s="21"/>
      <c r="CH107" s="21"/>
      <c r="CI107" s="21"/>
      <c r="CJ107" s="21"/>
      <c r="CK107" s="21"/>
      <c r="CL107" s="51"/>
      <c r="CM107" s="63">
        <f>SUM(BJ107,BQ107,BX107,CE107,CL107)/SUM(BF107,BM107,BT107,CA107,CH107)</f>
        <v>651.29999999999961</v>
      </c>
      <c r="CN107" s="70">
        <f>(BI107+BP107+BW107+CD107+CK107)/(BF107+BM107+BT107+CA107+CH107)</f>
        <v>156113.03999999998</v>
      </c>
    </row>
    <row r="108" spans="1:92" hidden="1" x14ac:dyDescent="0.3">
      <c r="A108" s="40">
        <v>107</v>
      </c>
      <c r="B108" s="40" t="s">
        <v>925</v>
      </c>
      <c r="C108" s="61" t="s">
        <v>926</v>
      </c>
      <c r="D108" s="40" t="s">
        <v>306</v>
      </c>
      <c r="E108" s="40" t="b">
        <v>1</v>
      </c>
      <c r="F108" s="40"/>
      <c r="G108" s="40"/>
      <c r="H108" s="40" t="s">
        <v>611</v>
      </c>
      <c r="I108" s="40" t="s">
        <v>10</v>
      </c>
      <c r="J108" s="40" t="s">
        <v>612</v>
      </c>
      <c r="K108" s="40" t="s">
        <v>307</v>
      </c>
      <c r="L108" s="40" t="s">
        <v>613</v>
      </c>
      <c r="M108" s="40" t="s">
        <v>308</v>
      </c>
      <c r="N108" s="40" t="s">
        <v>614</v>
      </c>
      <c r="O108" s="40" t="s">
        <v>870</v>
      </c>
      <c r="P108" s="40" t="b">
        <v>1</v>
      </c>
      <c r="Q108" s="40">
        <v>1000</v>
      </c>
      <c r="R108" s="1" t="b">
        <v>0</v>
      </c>
      <c r="S108" s="40">
        <v>107</v>
      </c>
      <c r="T108" s="1" t="s">
        <v>2138</v>
      </c>
      <c r="U108" s="1" t="str" cm="1">
        <f t="array" ref="U108">IF(AND(SUM(COUNTIF(T108,{"*leaching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leached*"}))&gt;0,ISNUMBER(FIND("%",T108))),"Include","Exclude")</f>
        <v>Exclude</v>
      </c>
      <c r="V108" s="1" t="s">
        <v>2139</v>
      </c>
      <c r="W108" s="1" t="str" cm="1">
        <f t="array" ref="W108">IF(AND(SUM(COUNTIF(V108,{"*leaching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leached*"}))&gt;0,ISNUMBER(FIND("%",V108))),"Include","Exclude")</f>
        <v>Exclude</v>
      </c>
      <c r="X108" s="1" t="s">
        <v>2140</v>
      </c>
      <c r="Y108" s="1" t="str" cm="1">
        <f t="array" ref="Y108">IF(AND(SUM(COUNTIF(X108,{"*leaching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leached*"}))&gt;0,ISNUMBER(FIND("%",X108))),"Include","Exclude")</f>
        <v>Exclude</v>
      </c>
      <c r="Z108" s="1" t="s">
        <v>2141</v>
      </c>
      <c r="AA108" s="1" t="str" cm="1">
        <f t="array" ref="AA108">IF(AND(SUM(COUNTIF(Z108,{"*leaching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leached*"}))&gt;0,ISNUMBER(FIND("%",Z108))),"Include","Exclude")</f>
        <v>Include</v>
      </c>
      <c r="AB108" s="1" t="s">
        <v>2142</v>
      </c>
      <c r="AC108" s="1" t="str" cm="1">
        <f t="array" ref="AC108">IF(AND(SUM(COUNTIF(AB108,{"*leaching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leached*"}))&gt;0,ISNUMBER(FIND("%",AB108))),"Include","Exclude")</f>
        <v>Exclude</v>
      </c>
      <c r="AD108" s="1" t="s">
        <v>2143</v>
      </c>
      <c r="AE108" s="1" t="str" cm="1">
        <f t="array" ref="AE108">IF(AND(SUM(COUNTIF(AD108,{"*leaching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leached*"}))&gt;0,ISNUMBER(FIND("%",AD108))),"Include","Exclude")</f>
        <v>Exclude</v>
      </c>
      <c r="AF108" s="1"/>
      <c r="AG108" s="1" t="str" cm="1">
        <f t="array" ref="AG108">IF(AND(SUM(COUNTIF(AF108,{"*leaching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leached*"}))&gt;0,ISNUMBER(FIND("%",AF108))),"Include","Exclude")</f>
        <v>Exclude</v>
      </c>
      <c r="AH108" s="1"/>
      <c r="AI108" s="1" t="str" cm="1">
        <f t="array" ref="AI108">IF(AND(SUM(COUNTIF(AH108,{"*leaching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leached*"}))&gt;0,ISNUMBER(FIND("%",AH108))),"Include","Exclude")</f>
        <v>Exclude</v>
      </c>
      <c r="AJ108" s="1"/>
      <c r="AK108" s="1" t="str" cm="1">
        <f t="array" ref="AK108">IF(AND(SUM(COUNTIF(AJ108,{"*leaching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leached*"}))&gt;0,ISNUMBER(FIND("%",AJ108))),"Include","Exclude")</f>
        <v>Exclude</v>
      </c>
      <c r="AL108" s="1"/>
      <c r="AM108" s="1" t="str" cm="1">
        <f t="array" ref="AM108">IF(AND(SUM(COUNTIF(AL108,{"*leaching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leached*"}))&gt;0,ISNUMBER(FIND("%",AL108))),"Include","Exclude")</f>
        <v>Exclude</v>
      </c>
      <c r="AN108" s="1"/>
      <c r="AO108" s="1" t="str" cm="1">
        <f t="array" ref="AO108">IF(AND(SUM(COUNTIF(AN108,{"*leaching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leached*"}))&gt;0,ISNUMBER(FIND("%",AN108))),"Include","Exclude")</f>
        <v>Exclude</v>
      </c>
      <c r="AP108" s="1"/>
      <c r="AQ108" s="1" t="str" cm="1">
        <f t="array" ref="AQ108">IF(AND(SUM(COUNTIF(AP108,{"*leaching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leached*"}))&gt;0,ISNUMBER(FIND("%",AP108))),"Include","Exclude")</f>
        <v>Exclude</v>
      </c>
      <c r="AR108" s="1"/>
      <c r="AS108" s="1" t="str" cm="1">
        <f t="array" ref="AS108">IF(AND(SUM(COUNTIF(AR108,{"*leaching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leached*"}))&gt;0,ISNUMBER(FIND("%",AR108))),"Include","Exclude")</f>
        <v>Exclude</v>
      </c>
      <c r="AT108" s="1"/>
      <c r="AU108" s="1" t="str" cm="1">
        <f t="array" ref="AU108">IF(AND(SUM(COUNTIF(AT108,{"*leaching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leached*"}))&gt;0,ISNUMBER(FIND("%",AT108))),"Include","Exclude")</f>
        <v>Exclude</v>
      </c>
      <c r="AV108" s="1"/>
      <c r="AW108" s="1" t="str" cm="1">
        <f t="array" ref="AW108">IF(AND(SUM(COUNTIF(AV108,{"*leaching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leached*"}))&gt;0,ISNUMBER(FIND("%",AV108))),"Include","Exclude")</f>
        <v>Exclude</v>
      </c>
      <c r="AX108" s="1"/>
      <c r="AY108" s="1" t="str" cm="1">
        <f t="array" ref="AY108">IF(AND(SUM(COUNTIF(AX108,{"*leaching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leached*"}))&gt;0,ISNUMBER(FIND("%",AX108))),"Include","Exclude")</f>
        <v>Exclude</v>
      </c>
      <c r="AZ108" s="40">
        <f t="shared" si="43"/>
        <v>1</v>
      </c>
      <c r="BA108" s="40" t="s">
        <v>2141</v>
      </c>
      <c r="BB108" s="40">
        <f>LEN(BA108) - LEN(SUBSTITUTE(BA108, "%", ""))</f>
        <v>1</v>
      </c>
      <c r="BC108" s="40" t="s">
        <v>2996</v>
      </c>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c r="CH108"/>
      <c r="CI108"/>
      <c r="CL108"/>
      <c r="CM108"/>
      <c r="CN108"/>
    </row>
    <row r="109" spans="1:92" s="23" customFormat="1" x14ac:dyDescent="0.3">
      <c r="A109" s="21">
        <v>70</v>
      </c>
      <c r="B109" s="21" t="s">
        <v>823</v>
      </c>
      <c r="C109" s="21" t="s">
        <v>824</v>
      </c>
      <c r="D109" s="21" t="s">
        <v>206</v>
      </c>
      <c r="E109" s="21" t="b">
        <v>1</v>
      </c>
      <c r="F109" s="21"/>
      <c r="G109" s="21"/>
      <c r="H109" s="21" t="s">
        <v>611</v>
      </c>
      <c r="I109" s="21" t="s">
        <v>10</v>
      </c>
      <c r="J109" s="21" t="s">
        <v>612</v>
      </c>
      <c r="K109" s="21" t="s">
        <v>207</v>
      </c>
      <c r="L109" s="21" t="s">
        <v>613</v>
      </c>
      <c r="M109" s="21" t="s">
        <v>208</v>
      </c>
      <c r="N109" s="21" t="s">
        <v>614</v>
      </c>
      <c r="O109" s="21" t="s">
        <v>825</v>
      </c>
      <c r="P109" s="21" t="b">
        <v>1</v>
      </c>
      <c r="Q109" s="21">
        <v>800</v>
      </c>
      <c r="R109" s="39" t="b">
        <v>0</v>
      </c>
      <c r="S109" s="21">
        <v>70</v>
      </c>
      <c r="T109" s="6" t="s">
        <v>1835</v>
      </c>
      <c r="U109" s="1" t="str" cm="1">
        <f t="array" ref="U109">IF(AND(SUM(COUNTIF(T109,{"*leaching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leached*"}))&gt;0,ISNUMBER(FIND("%",T109))),"Include","Exclude")</f>
        <v>Exclude</v>
      </c>
      <c r="V109" s="1" t="s">
        <v>1836</v>
      </c>
      <c r="W109" s="1" t="str" cm="1">
        <f t="array" ref="W109">IF(AND(SUM(COUNTIF(V109,{"*leaching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leached*"}))&gt;0,ISNUMBER(FIND("%",V109))),"Include","Exclude")</f>
        <v>Exclude</v>
      </c>
      <c r="X109" s="1" t="s">
        <v>1837</v>
      </c>
      <c r="Y109" s="1" t="str" cm="1">
        <f t="array" ref="Y109">IF(AND(SUM(COUNTIF(X109,{"*leaching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leached*"}))&gt;0,ISNUMBER(FIND("%",X109))),"Include","Exclude")</f>
        <v>Exclude</v>
      </c>
      <c r="Z109" s="1" t="s">
        <v>1838</v>
      </c>
      <c r="AA109" s="1" t="str" cm="1">
        <f t="array" ref="AA109">IF(AND(SUM(COUNTIF(Z109,{"*leaching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leached*"}))&gt;0,ISNUMBER(FIND("%",Z109))),"Include","Exclude")</f>
        <v>Exclude</v>
      </c>
      <c r="AB109" s="1" t="s">
        <v>1839</v>
      </c>
      <c r="AC109" s="1" t="str" cm="1">
        <f t="array" ref="AC109">IF(AND(SUM(COUNTIF(AB109,{"*leaching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leached*"}))&gt;0,ISNUMBER(FIND("%",AB109))),"Include","Exclude")</f>
        <v>Exclude</v>
      </c>
      <c r="AD109" s="1" t="s">
        <v>1840</v>
      </c>
      <c r="AE109" s="1" t="str" cm="1">
        <f t="array" ref="AE109">IF(AND(SUM(COUNTIF(AD109,{"*leaching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leached*"}))&gt;0,ISNUMBER(FIND("%",AD109))),"Include","Exclude")</f>
        <v>Exclude</v>
      </c>
      <c r="AF109" s="1" t="s">
        <v>1841</v>
      </c>
      <c r="AG109" s="1" t="str" cm="1">
        <f t="array" ref="AG109">IF(AND(SUM(COUNTIF(AF109,{"*leaching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leached*"}))&gt;0,ISNUMBER(FIND("%",AF109))),"Include","Exclude")</f>
        <v>Exclude</v>
      </c>
      <c r="AH109" s="1" t="s">
        <v>1842</v>
      </c>
      <c r="AI109" s="1" t="str" cm="1">
        <f t="array" ref="AI109">IF(AND(SUM(COUNTIF(AH109,{"*leaching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leached*"}))&gt;0,ISNUMBER(FIND("%",AH109))),"Include","Exclude")</f>
        <v>Exclude</v>
      </c>
      <c r="AJ109" s="1" t="s">
        <v>1843</v>
      </c>
      <c r="AK109" s="1" t="str" cm="1">
        <f t="array" ref="AK109">IF(AND(SUM(COUNTIF(AJ109,{"*leaching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leached*"}))&gt;0,ISNUMBER(FIND("%",AJ109))),"Include","Exclude")</f>
        <v>Include</v>
      </c>
      <c r="AL109" s="1" t="s">
        <v>1844</v>
      </c>
      <c r="AM109" s="1" t="str" cm="1">
        <f t="array" ref="AM109">IF(AND(SUM(COUNTIF(AL109,{"*leaching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leached*"}))&gt;0,ISNUMBER(FIND("%",AL109))),"Include","Exclude")</f>
        <v>Exclude</v>
      </c>
      <c r="AN109" s="1" t="s">
        <v>1845</v>
      </c>
      <c r="AO109" s="1" t="str" cm="1">
        <f t="array" ref="AO109">IF(AND(SUM(COUNTIF(AN109,{"*leaching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leached*"}))&gt;0,ISNUMBER(FIND("%",AN109))),"Include","Exclude")</f>
        <v>Exclude</v>
      </c>
      <c r="AP109" s="1"/>
      <c r="AQ109" s="1" t="str" cm="1">
        <f t="array" ref="AQ109">IF(AND(SUM(COUNTIF(AP109,{"*leaching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leached*"}))&gt;0,ISNUMBER(FIND("%",AP109))),"Include","Exclude")</f>
        <v>Exclude</v>
      </c>
      <c r="AR109" s="1"/>
      <c r="AS109" s="1" t="str" cm="1">
        <f t="array" ref="AS109">IF(AND(SUM(COUNTIF(AR109,{"*leaching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leached*"}))&gt;0,ISNUMBER(FIND("%",AR109))),"Include","Exclude")</f>
        <v>Exclude</v>
      </c>
      <c r="AT109" s="1"/>
      <c r="AU109" s="1" t="str" cm="1">
        <f t="array" ref="AU109">IF(AND(SUM(COUNTIF(AT109,{"*leaching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leached*"}))&gt;0,ISNUMBER(FIND("%",AT109))),"Include","Exclude")</f>
        <v>Exclude</v>
      </c>
      <c r="AV109" s="1"/>
      <c r="AW109" s="1" t="str" cm="1">
        <f t="array" ref="AW109">IF(AND(SUM(COUNTIF(AV109,{"*leaching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leached*"}))&gt;0,ISNUMBER(FIND("%",AV109))),"Include","Exclude")</f>
        <v>Exclude</v>
      </c>
      <c r="AX109" s="1"/>
      <c r="AY109" s="36" t="str" cm="1">
        <f t="array" ref="AY109">IF(AND(SUM(COUNTIF(AX109,{"*leaching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leached*"}))&gt;0,ISNUMBER(FIND("%",AX109))),"Include","Exclude")</f>
        <v>Exclude</v>
      </c>
      <c r="AZ109" s="21">
        <f t="shared" si="43"/>
        <v>1</v>
      </c>
      <c r="BA109" s="21" t="s">
        <v>1843</v>
      </c>
      <c r="BB109" s="21">
        <f>LEN(BA109) - LEN(SUBSTITUTE(BA109, "%", ""))</f>
        <v>2</v>
      </c>
      <c r="BC109" s="21" t="s">
        <v>2996</v>
      </c>
      <c r="BD109" s="21" t="s">
        <v>709</v>
      </c>
      <c r="BE109" s="22">
        <v>0.96799999999999997</v>
      </c>
      <c r="BF109" s="22">
        <v>0.2</v>
      </c>
      <c r="BG109" s="44">
        <f>VLOOKUP(BD109,'[1]To do list'!$A$2:$B$18,2,FALSE)</f>
        <v>32.799999999999997</v>
      </c>
      <c r="BH109" s="44">
        <v>0.42</v>
      </c>
      <c r="BI109" s="44">
        <f>BE109*BF109*BH109*(Q109-20)*1000</f>
        <v>63423.359999999993</v>
      </c>
      <c r="BJ109" s="59">
        <f>BF109*(1-BE109)*BG109*100</f>
        <v>20.992000000000019</v>
      </c>
      <c r="BK109" s="21" t="s">
        <v>3013</v>
      </c>
      <c r="BL109" s="22">
        <v>0.88700000000000001</v>
      </c>
      <c r="BM109" s="22">
        <v>0.1</v>
      </c>
      <c r="BN109" s="44">
        <f>VLOOKUP(BK109,'[1]To do list'!$A$2:$B$18,2,FALSE)</f>
        <v>83.5</v>
      </c>
      <c r="BO109" s="44">
        <v>4.2329999999999997</v>
      </c>
      <c r="BP109" s="44">
        <f>BL109*BM109*BO109*(Q109-20)*1000</f>
        <v>292864.33799999999</v>
      </c>
      <c r="BQ109" s="59">
        <f>BM109*(1-BL109)*BN109*100</f>
        <v>94.35499999999999</v>
      </c>
      <c r="BR109" s="21"/>
      <c r="BS109" s="21"/>
      <c r="BT109" s="22"/>
      <c r="BU109" s="21"/>
      <c r="BV109" s="21"/>
      <c r="BW109" s="21"/>
      <c r="BX109" s="51"/>
      <c r="BY109" s="21"/>
      <c r="BZ109" s="21"/>
      <c r="CA109" s="22"/>
      <c r="CB109" s="21"/>
      <c r="CC109" s="21"/>
      <c r="CD109" s="21"/>
      <c r="CE109" s="51"/>
      <c r="CF109" s="21"/>
      <c r="CG109" s="21"/>
      <c r="CH109" s="21"/>
      <c r="CI109" s="21"/>
      <c r="CJ109" s="21"/>
      <c r="CK109" s="21"/>
      <c r="CL109" s="51"/>
      <c r="CM109" s="63">
        <f>SUM(BJ109,BQ109,BX109,CE109,CL109)/SUM(BF109,BM109,BT109,CA109,CH109)</f>
        <v>384.48999999999995</v>
      </c>
      <c r="CN109" s="70">
        <f>(BI109+BP109+BW109+CD109+CK109)/(BF109+BM109+BT109+CA109+CH109)</f>
        <v>1187625.6599999997</v>
      </c>
    </row>
    <row r="110" spans="1:92" hidden="1" x14ac:dyDescent="0.3">
      <c r="A110" s="40">
        <v>109</v>
      </c>
      <c r="B110" s="40" t="s">
        <v>930</v>
      </c>
      <c r="C110" s="61" t="s">
        <v>931</v>
      </c>
      <c r="D110" s="40" t="s">
        <v>312</v>
      </c>
      <c r="E110" s="40" t="b">
        <v>1</v>
      </c>
      <c r="F110" s="40"/>
      <c r="G110" s="40"/>
      <c r="H110" s="40" t="s">
        <v>611</v>
      </c>
      <c r="I110" s="40" t="s">
        <v>10</v>
      </c>
      <c r="J110" s="40" t="s">
        <v>612</v>
      </c>
      <c r="K110" s="40" t="s">
        <v>313</v>
      </c>
      <c r="L110" s="40" t="s">
        <v>613</v>
      </c>
      <c r="M110" s="40" t="s">
        <v>314</v>
      </c>
      <c r="N110" s="40" t="s">
        <v>614</v>
      </c>
      <c r="O110" s="40" t="s">
        <v>932</v>
      </c>
      <c r="P110" s="40" t="b">
        <v>1</v>
      </c>
      <c r="Q110" s="40">
        <v>650</v>
      </c>
      <c r="R110" s="1" t="b">
        <v>0</v>
      </c>
      <c r="S110" s="40">
        <v>109</v>
      </c>
      <c r="T110" s="1" t="s">
        <v>2153</v>
      </c>
      <c r="U110" s="1" t="str" cm="1">
        <f t="array" ref="U110">IF(AND(SUM(COUNTIF(T110,{"*leaching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leached*"}))&gt;0,ISNUMBER(FIND("%",T110))),"Include","Exclude")</f>
        <v>Exclude</v>
      </c>
      <c r="V110" s="1" t="s">
        <v>2154</v>
      </c>
      <c r="W110" s="1" t="str" cm="1">
        <f t="array" ref="W110">IF(AND(SUM(COUNTIF(V110,{"*leaching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leached*"}))&gt;0,ISNUMBER(FIND("%",V110))),"Include","Exclude")</f>
        <v>Exclude</v>
      </c>
      <c r="X110" s="1" t="s">
        <v>2155</v>
      </c>
      <c r="Y110" s="1" t="str" cm="1">
        <f t="array" ref="Y110">IF(AND(SUM(COUNTIF(X110,{"*leaching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leached*"}))&gt;0,ISNUMBER(FIND("%",X110))),"Include","Exclude")</f>
        <v>Exclude</v>
      </c>
      <c r="Z110" s="1" t="s">
        <v>2156</v>
      </c>
      <c r="AA110" s="1" t="str" cm="1">
        <f t="array" ref="AA110">IF(AND(SUM(COUNTIF(Z110,{"*leaching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leached*"}))&gt;0,ISNUMBER(FIND("%",Z110))),"Include","Exclude")</f>
        <v>Exclude</v>
      </c>
      <c r="AB110" s="1" t="s">
        <v>2157</v>
      </c>
      <c r="AC110" s="1" t="str" cm="1">
        <f t="array" ref="AC110">IF(AND(SUM(COUNTIF(AB110,{"*leaching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leached*"}))&gt;0,ISNUMBER(FIND("%",AB110))),"Include","Exclude")</f>
        <v>Exclude</v>
      </c>
      <c r="AD110" s="1" t="s">
        <v>2158</v>
      </c>
      <c r="AE110" s="1" t="str" cm="1">
        <f t="array" ref="AE110">IF(AND(SUM(COUNTIF(AD110,{"*leaching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leached*"}))&gt;0,ISNUMBER(FIND("%",AD110))),"Include","Exclude")</f>
        <v>Exclude</v>
      </c>
      <c r="AF110" s="1" t="s">
        <v>2159</v>
      </c>
      <c r="AG110" s="1" t="str" cm="1">
        <f t="array" ref="AG110">IF(AND(SUM(COUNTIF(AF110,{"*leaching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leached*"}))&gt;0,ISNUMBER(FIND("%",AF110))),"Include","Exclude")</f>
        <v>Exclude</v>
      </c>
      <c r="AH110" s="1" t="s">
        <v>2160</v>
      </c>
      <c r="AI110" s="1" t="str" cm="1">
        <f t="array" ref="AI110">IF(AND(SUM(COUNTIF(AH110,{"*leaching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leached*"}))&gt;0,ISNUMBER(FIND("%",AH110))),"Include","Exclude")</f>
        <v>Exclude</v>
      </c>
      <c r="AJ110" s="1" t="s">
        <v>2161</v>
      </c>
      <c r="AK110" s="1" t="str" cm="1">
        <f t="array" ref="AK110">IF(AND(SUM(COUNTIF(AJ110,{"*leaching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leached*"}))&gt;0,ISNUMBER(FIND("%",AJ110))),"Include","Exclude")</f>
        <v>Exclude</v>
      </c>
      <c r="AL110" s="1" t="s">
        <v>2162</v>
      </c>
      <c r="AM110" s="1" t="str" cm="1">
        <f t="array" ref="AM110">IF(AND(SUM(COUNTIF(AL110,{"*leaching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leached*"}))&gt;0,ISNUMBER(FIND("%",AL110))),"Include","Exclude")</f>
        <v>Exclude</v>
      </c>
      <c r="AN110" s="1" t="s">
        <v>2163</v>
      </c>
      <c r="AO110" s="1" t="str" cm="1">
        <f t="array" ref="AO110">IF(AND(SUM(COUNTIF(AN110,{"*leaching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leached*"}))&gt;0,ISNUMBER(FIND("%",AN110))),"Include","Exclude")</f>
        <v>Exclude</v>
      </c>
      <c r="AP110" s="1"/>
      <c r="AQ110" s="1" t="str" cm="1">
        <f t="array" ref="AQ110">IF(AND(SUM(COUNTIF(AP110,{"*leaching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leached*"}))&gt;0,ISNUMBER(FIND("%",AP110))),"Include","Exclude")</f>
        <v>Exclude</v>
      </c>
      <c r="AR110" s="1"/>
      <c r="AS110" s="1" t="str" cm="1">
        <f t="array" ref="AS110">IF(AND(SUM(COUNTIF(AR110,{"*leaching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leached*"}))&gt;0,ISNUMBER(FIND("%",AR110))),"Include","Exclude")</f>
        <v>Exclude</v>
      </c>
      <c r="AT110" s="1"/>
      <c r="AU110" s="1" t="str" cm="1">
        <f t="array" ref="AU110">IF(AND(SUM(COUNTIF(AT110,{"*leaching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leached*"}))&gt;0,ISNUMBER(FIND("%",AT110))),"Include","Exclude")</f>
        <v>Exclude</v>
      </c>
      <c r="AV110" s="1"/>
      <c r="AW110" s="1" t="str" cm="1">
        <f t="array" ref="AW110">IF(AND(SUM(COUNTIF(AV110,{"*leaching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leached*"}))&gt;0,ISNUMBER(FIND("%",AV110))),"Include","Exclude")</f>
        <v>Exclude</v>
      </c>
      <c r="AX110" s="1"/>
      <c r="AY110" s="1" t="str" cm="1">
        <f t="array" ref="AY110">IF(AND(SUM(COUNTIF(AX110,{"*leaching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leached*"}))&gt;0,ISNUMBER(FIND("%",AX110))),"Include","Exclude")</f>
        <v>Exclude</v>
      </c>
      <c r="AZ110" s="40">
        <f t="shared" si="43"/>
        <v>0</v>
      </c>
      <c r="BA110" s="40" t="s">
        <v>677</v>
      </c>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c r="CH110"/>
      <c r="CI110"/>
      <c r="CL110"/>
      <c r="CM110"/>
      <c r="CN110"/>
    </row>
    <row r="111" spans="1:92" s="23" customFormat="1" x14ac:dyDescent="0.3">
      <c r="A111" s="21">
        <v>92</v>
      </c>
      <c r="B111" s="21" t="s">
        <v>885</v>
      </c>
      <c r="C111" s="21" t="s">
        <v>886</v>
      </c>
      <c r="D111" s="21" t="s">
        <v>266</v>
      </c>
      <c r="E111" s="21" t="b">
        <v>1</v>
      </c>
      <c r="F111" s="21"/>
      <c r="G111" s="21"/>
      <c r="H111" s="21" t="s">
        <v>611</v>
      </c>
      <c r="I111" s="21" t="s">
        <v>10</v>
      </c>
      <c r="J111" s="21" t="s">
        <v>612</v>
      </c>
      <c r="K111" s="21" t="s">
        <v>267</v>
      </c>
      <c r="L111" s="21" t="s">
        <v>613</v>
      </c>
      <c r="M111" s="21" t="s">
        <v>268</v>
      </c>
      <c r="N111" s="21" t="s">
        <v>614</v>
      </c>
      <c r="O111" s="21" t="s">
        <v>887</v>
      </c>
      <c r="P111" s="21" t="b">
        <v>1</v>
      </c>
      <c r="Q111" s="21">
        <v>86</v>
      </c>
      <c r="R111" s="39" t="b">
        <v>0</v>
      </c>
      <c r="S111" s="21">
        <v>92</v>
      </c>
      <c r="T111" s="6" t="s">
        <v>2003</v>
      </c>
      <c r="U111" s="1" t="str" cm="1">
        <f t="array" ref="U111">IF(AND(SUM(COUNTIF(T111,{"*leaching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leached*"}))&gt;0,ISNUMBER(FIND("%",T111))),"Include","Exclude")</f>
        <v>Exclude</v>
      </c>
      <c r="V111" s="1" t="s">
        <v>2004</v>
      </c>
      <c r="W111" s="1" t="str" cm="1">
        <f t="array" ref="W111">IF(AND(SUM(COUNTIF(V111,{"*leaching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leached*"}))&gt;0,ISNUMBER(FIND("%",V111))),"Include","Exclude")</f>
        <v>Exclude</v>
      </c>
      <c r="X111" s="1" t="s">
        <v>2005</v>
      </c>
      <c r="Y111" s="1" t="str" cm="1">
        <f t="array" ref="Y111">IF(AND(SUM(COUNTIF(X111,{"*leaching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leached*"}))&gt;0,ISNUMBER(FIND("%",X111))),"Include","Exclude")</f>
        <v>Exclude</v>
      </c>
      <c r="Z111" s="1" t="s">
        <v>2006</v>
      </c>
      <c r="AA111" s="1" t="str" cm="1">
        <f t="array" ref="AA111">IF(AND(SUM(COUNTIF(Z111,{"*leaching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leached*"}))&gt;0,ISNUMBER(FIND("%",Z111))),"Include","Exclude")</f>
        <v>Exclude</v>
      </c>
      <c r="AB111" s="1" t="s">
        <v>2007</v>
      </c>
      <c r="AC111" s="1" t="str" cm="1">
        <f t="array" ref="AC111">IF(AND(SUM(COUNTIF(AB111,{"*leaching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leached*"}))&gt;0,ISNUMBER(FIND("%",AB111))),"Include","Exclude")</f>
        <v>Exclude</v>
      </c>
      <c r="AD111" s="1" t="s">
        <v>2008</v>
      </c>
      <c r="AE111" s="1" t="str" cm="1">
        <f t="array" ref="AE111">IF(AND(SUM(COUNTIF(AD111,{"*leaching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leached*"}))&gt;0,ISNUMBER(FIND("%",AD111))),"Include","Exclude")</f>
        <v>Include</v>
      </c>
      <c r="AF111" s="1" t="s">
        <v>2009</v>
      </c>
      <c r="AG111" s="1" t="str" cm="1">
        <f t="array" ref="AG111">IF(AND(SUM(COUNTIF(AF111,{"*leaching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leached*"}))&gt;0,ISNUMBER(FIND("%",AF111))),"Include","Exclude")</f>
        <v>Exclude</v>
      </c>
      <c r="AH111" s="1" t="s">
        <v>2010</v>
      </c>
      <c r="AI111" s="1" t="str" cm="1">
        <f t="array" ref="AI111">IF(AND(SUM(COUNTIF(AH111,{"*leaching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leached*"}))&gt;0,ISNUMBER(FIND("%",AH111))),"Include","Exclude")</f>
        <v>Exclude</v>
      </c>
      <c r="AJ111" s="1" t="s">
        <v>2011</v>
      </c>
      <c r="AK111" s="1" t="str" cm="1">
        <f t="array" ref="AK111">IF(AND(SUM(COUNTIF(AJ111,{"*leaching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leached*"}))&gt;0,ISNUMBER(FIND("%",AJ111))),"Include","Exclude")</f>
        <v>Exclude</v>
      </c>
      <c r="AL111" s="1" t="s">
        <v>2012</v>
      </c>
      <c r="AM111" s="1" t="str" cm="1">
        <f t="array" ref="AM111">IF(AND(SUM(COUNTIF(AL111,{"*leaching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leached*"}))&gt;0,ISNUMBER(FIND("%",AL111))),"Include","Exclude")</f>
        <v>Exclude</v>
      </c>
      <c r="AN111" s="1"/>
      <c r="AO111" s="1" t="str" cm="1">
        <f t="array" ref="AO111">IF(AND(SUM(COUNTIF(AN111,{"*leaching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leached*"}))&gt;0,ISNUMBER(FIND("%",AN111))),"Include","Exclude")</f>
        <v>Exclude</v>
      </c>
      <c r="AP111" s="1"/>
      <c r="AQ111" s="1" t="str" cm="1">
        <f t="array" ref="AQ111">IF(AND(SUM(COUNTIF(AP111,{"*leaching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leached*"}))&gt;0,ISNUMBER(FIND("%",AP111))),"Include","Exclude")</f>
        <v>Exclude</v>
      </c>
      <c r="AR111" s="1"/>
      <c r="AS111" s="1" t="str" cm="1">
        <f t="array" ref="AS111">IF(AND(SUM(COUNTIF(AR111,{"*leaching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leached*"}))&gt;0,ISNUMBER(FIND("%",AR111))),"Include","Exclude")</f>
        <v>Exclude</v>
      </c>
      <c r="AT111" s="1"/>
      <c r="AU111" s="1" t="str" cm="1">
        <f t="array" ref="AU111">IF(AND(SUM(COUNTIF(AT111,{"*leaching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leached*"}))&gt;0,ISNUMBER(FIND("%",AT111))),"Include","Exclude")</f>
        <v>Exclude</v>
      </c>
      <c r="AV111" s="1"/>
      <c r="AW111" s="1" t="str" cm="1">
        <f t="array" ref="AW111">IF(AND(SUM(COUNTIF(AV111,{"*leaching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leached*"}))&gt;0,ISNUMBER(FIND("%",AV111))),"Include","Exclude")</f>
        <v>Exclude</v>
      </c>
      <c r="AX111" s="1"/>
      <c r="AY111" s="36" t="str" cm="1">
        <f t="array" ref="AY111">IF(AND(SUM(COUNTIF(AX111,{"*leaching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leached*"}))&gt;0,ISNUMBER(FIND("%",AX111))),"Include","Exclude")</f>
        <v>Exclude</v>
      </c>
      <c r="AZ111" s="21">
        <f t="shared" si="43"/>
        <v>1</v>
      </c>
      <c r="BA111" s="21" t="s">
        <v>2008</v>
      </c>
      <c r="BB111" s="21">
        <f>LEN(BA111) - LEN(SUBSTITUTE(BA111, "%", ""))</f>
        <v>3</v>
      </c>
      <c r="BC111" s="21" t="s">
        <v>3047</v>
      </c>
      <c r="BD111" s="21" t="s">
        <v>709</v>
      </c>
      <c r="BE111" s="22">
        <v>0.97330000000000005</v>
      </c>
      <c r="BF111" s="22">
        <v>0.2</v>
      </c>
      <c r="BG111" s="44">
        <f>VLOOKUP(BD111,'[1]To do list'!$A$2:$B$18,2,FALSE)</f>
        <v>32.799999999999997</v>
      </c>
      <c r="BH111" s="44">
        <v>0.42</v>
      </c>
      <c r="BI111" s="44">
        <f>BE111*BF111*BH111*(Q111-20)*1000</f>
        <v>5395.9752000000008</v>
      </c>
      <c r="BJ111" s="59">
        <f>BF111*(1-BE111)*BG111*100</f>
        <v>17.515199999999965</v>
      </c>
      <c r="BK111" s="21" t="s">
        <v>3013</v>
      </c>
      <c r="BL111" s="22">
        <v>0.99250000000000005</v>
      </c>
      <c r="BM111" s="22">
        <v>0.1</v>
      </c>
      <c r="BN111" s="44">
        <f>VLOOKUP(BK111,'[1]To do list'!$A$2:$B$18,2,FALSE)</f>
        <v>83.5</v>
      </c>
      <c r="BO111" s="44">
        <v>4.2329999999999997</v>
      </c>
      <c r="BP111" s="44">
        <f>BL111*BM111*BO111*(Q111-20)*1000</f>
        <v>27728.266500000002</v>
      </c>
      <c r="BQ111" s="59">
        <f>BM111*(1-BL111)*BN111*100</f>
        <v>6.2624999999999602</v>
      </c>
      <c r="BR111" s="21"/>
      <c r="BS111" s="21"/>
      <c r="BT111" s="22"/>
      <c r="BU111" s="21"/>
      <c r="BV111" s="21"/>
      <c r="BW111" s="21"/>
      <c r="BX111" s="51"/>
      <c r="BY111" s="21"/>
      <c r="BZ111" s="21"/>
      <c r="CA111" s="22"/>
      <c r="CB111" s="21"/>
      <c r="CC111" s="21"/>
      <c r="CD111" s="21"/>
      <c r="CE111" s="51"/>
      <c r="CF111" s="21"/>
      <c r="CG111" s="21"/>
      <c r="CH111" s="21"/>
      <c r="CI111" s="21"/>
      <c r="CJ111" s="21"/>
      <c r="CK111" s="21"/>
      <c r="CL111" s="51"/>
      <c r="CM111" s="63">
        <f>SUM(BJ111,BQ111,BX111,CE111,CL111)/SUM(BF111,BM111,BT111,CA111,CH111)</f>
        <v>79.258999999999745</v>
      </c>
      <c r="CN111" s="70">
        <f>(BI111+BP111+BW111+CD111+CK111)/(BF111+BM111+BT111+CA111+CH111)</f>
        <v>110414.13899999998</v>
      </c>
    </row>
    <row r="112" spans="1:92" hidden="1" x14ac:dyDescent="0.3">
      <c r="A112" s="40">
        <v>111</v>
      </c>
      <c r="B112" s="40" t="s">
        <v>936</v>
      </c>
      <c r="C112" s="61" t="s">
        <v>937</v>
      </c>
      <c r="D112" s="40" t="s">
        <v>318</v>
      </c>
      <c r="E112" s="40" t="b">
        <v>1</v>
      </c>
      <c r="F112" s="40"/>
      <c r="G112" s="40"/>
      <c r="H112" s="40" t="s">
        <v>611</v>
      </c>
      <c r="I112" s="40" t="s">
        <v>10</v>
      </c>
      <c r="J112" s="40" t="s">
        <v>612</v>
      </c>
      <c r="K112" s="40" t="s">
        <v>24</v>
      </c>
      <c r="L112" s="40" t="s">
        <v>613</v>
      </c>
      <c r="M112" s="40" t="s">
        <v>319</v>
      </c>
      <c r="N112" s="40" t="s">
        <v>614</v>
      </c>
      <c r="O112" s="40" t="s">
        <v>783</v>
      </c>
      <c r="P112" s="40" t="b">
        <v>1</v>
      </c>
      <c r="Q112" s="40">
        <v>30</v>
      </c>
      <c r="R112" s="1" t="b">
        <v>1</v>
      </c>
      <c r="S112" s="40">
        <v>111</v>
      </c>
      <c r="T112" s="1" t="s">
        <v>2172</v>
      </c>
      <c r="U112" s="1" t="str" cm="1">
        <f t="array" ref="U112">IF(AND(SUM(COUNTIF(T112,{"*leaching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leached*"}))&gt;0,ISNUMBER(FIND("%",T112))),"Include","Exclude")</f>
        <v>Exclude</v>
      </c>
      <c r="V112" s="1" t="s">
        <v>2173</v>
      </c>
      <c r="W112" s="1" t="str" cm="1">
        <f t="array" ref="W112">IF(AND(SUM(COUNTIF(V112,{"*leaching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leached*"}))&gt;0,ISNUMBER(FIND("%",V112))),"Include","Exclude")</f>
        <v>Exclude</v>
      </c>
      <c r="X112" s="1" t="s">
        <v>2174</v>
      </c>
      <c r="Y112" s="1" t="str" cm="1">
        <f t="array" ref="Y112">IF(AND(SUM(COUNTIF(X112,{"*leaching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leached*"}))&gt;0,ISNUMBER(FIND("%",X112))),"Include","Exclude")</f>
        <v>Exclude</v>
      </c>
      <c r="Z112" s="1" t="s">
        <v>2175</v>
      </c>
      <c r="AA112" s="1" t="str" cm="1">
        <f t="array" ref="AA112">IF(AND(SUM(COUNTIF(Z112,{"*leaching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leached*"}))&gt;0,ISNUMBER(FIND("%",Z112))),"Include","Exclude")</f>
        <v>Include</v>
      </c>
      <c r="AB112" s="1" t="s">
        <v>2176</v>
      </c>
      <c r="AC112" s="1" t="str" cm="1">
        <f t="array" ref="AC112">IF(AND(SUM(COUNTIF(AB112,{"*leaching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leached*"}))&gt;0,ISNUMBER(FIND("%",AB112))),"Include","Exclude")</f>
        <v>Exclude</v>
      </c>
      <c r="AD112" s="1" t="s">
        <v>2177</v>
      </c>
      <c r="AE112" s="1" t="str" cm="1">
        <f t="array" ref="AE112">IF(AND(SUM(COUNTIF(AD112,{"*leaching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leached*"}))&gt;0,ISNUMBER(FIND("%",AD112))),"Include","Exclude")</f>
        <v>Exclude</v>
      </c>
      <c r="AF112" s="1" t="s">
        <v>2178</v>
      </c>
      <c r="AG112" s="1" t="str" cm="1">
        <f t="array" ref="AG112">IF(AND(SUM(COUNTIF(AF112,{"*leaching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leached*"}))&gt;0,ISNUMBER(FIND("%",AF112))),"Include","Exclude")</f>
        <v>Exclude</v>
      </c>
      <c r="AH112" s="1" t="s">
        <v>2179</v>
      </c>
      <c r="AI112" s="1" t="str" cm="1">
        <f t="array" ref="AI112">IF(AND(SUM(COUNTIF(AH112,{"*leaching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leached*"}))&gt;0,ISNUMBER(FIND("%",AH112))),"Include","Exclude")</f>
        <v>Exclude</v>
      </c>
      <c r="AJ112" s="1"/>
      <c r="AK112" s="1" t="str" cm="1">
        <f t="array" ref="AK112">IF(AND(SUM(COUNTIF(AJ112,{"*leaching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leached*"}))&gt;0,ISNUMBER(FIND("%",AJ112))),"Include","Exclude")</f>
        <v>Exclude</v>
      </c>
      <c r="AL112" s="1"/>
      <c r="AM112" s="1" t="str" cm="1">
        <f t="array" ref="AM112">IF(AND(SUM(COUNTIF(AL112,{"*leaching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leached*"}))&gt;0,ISNUMBER(FIND("%",AL112))),"Include","Exclude")</f>
        <v>Exclude</v>
      </c>
      <c r="AN112" s="1"/>
      <c r="AO112" s="1" t="str" cm="1">
        <f t="array" ref="AO112">IF(AND(SUM(COUNTIF(AN112,{"*leaching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leached*"}))&gt;0,ISNUMBER(FIND("%",AN112))),"Include","Exclude")</f>
        <v>Exclude</v>
      </c>
      <c r="AP112" s="1"/>
      <c r="AQ112" s="1" t="str" cm="1">
        <f t="array" ref="AQ112">IF(AND(SUM(COUNTIF(AP112,{"*leaching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leached*"}))&gt;0,ISNUMBER(FIND("%",AP112))),"Include","Exclude")</f>
        <v>Exclude</v>
      </c>
      <c r="AR112" s="1"/>
      <c r="AS112" s="1" t="str" cm="1">
        <f t="array" ref="AS112">IF(AND(SUM(COUNTIF(AR112,{"*leaching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leached*"}))&gt;0,ISNUMBER(FIND("%",AR112))),"Include","Exclude")</f>
        <v>Exclude</v>
      </c>
      <c r="AT112" s="1"/>
      <c r="AU112" s="1" t="str" cm="1">
        <f t="array" ref="AU112">IF(AND(SUM(COUNTIF(AT112,{"*leaching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leached*"}))&gt;0,ISNUMBER(FIND("%",AT112))),"Include","Exclude")</f>
        <v>Exclude</v>
      </c>
      <c r="AV112" s="1"/>
      <c r="AW112" s="1" t="str" cm="1">
        <f t="array" ref="AW112">IF(AND(SUM(COUNTIF(AV112,{"*leaching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leached*"}))&gt;0,ISNUMBER(FIND("%",AV112))),"Include","Exclude")</f>
        <v>Exclude</v>
      </c>
      <c r="AX112" s="1"/>
      <c r="AY112" s="1" t="str" cm="1">
        <f t="array" ref="AY112">IF(AND(SUM(COUNTIF(AX112,{"*leaching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leached*"}))&gt;0,ISNUMBER(FIND("%",AX112))),"Include","Exclude")</f>
        <v>Exclude</v>
      </c>
      <c r="AZ112" s="40">
        <f t="shared" si="43"/>
        <v>1</v>
      </c>
      <c r="BA112" s="40" t="s">
        <v>2175</v>
      </c>
      <c r="BB112" s="40">
        <f>LEN(BA112) - LEN(SUBSTITUTE(BA112, "%", ""))</f>
        <v>1</v>
      </c>
      <c r="BC112" s="40" t="s">
        <v>2991</v>
      </c>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c r="CH112"/>
      <c r="CI112"/>
      <c r="CL112"/>
      <c r="CM112"/>
      <c r="CN112"/>
    </row>
    <row r="113" spans="1:92" hidden="1" x14ac:dyDescent="0.3">
      <c r="A113" s="1">
        <v>112</v>
      </c>
      <c r="B113" s="1" t="s">
        <v>938</v>
      </c>
      <c r="C113" s="2" t="s">
        <v>939</v>
      </c>
      <c r="D113" s="1" t="s">
        <v>320</v>
      </c>
      <c r="E113" s="1" t="b">
        <v>1</v>
      </c>
      <c r="H113" s="1" t="s">
        <v>611</v>
      </c>
      <c r="I113" s="1" t="s">
        <v>10</v>
      </c>
      <c r="J113" s="1" t="s">
        <v>612</v>
      </c>
      <c r="K113" s="1" t="s">
        <v>321</v>
      </c>
      <c r="L113" s="1" t="s">
        <v>613</v>
      </c>
      <c r="M113" s="1" t="s">
        <v>322</v>
      </c>
      <c r="N113" s="1" t="s">
        <v>614</v>
      </c>
      <c r="O113" s="1" t="s">
        <v>777</v>
      </c>
      <c r="P113" s="1" t="b">
        <v>1</v>
      </c>
      <c r="Q113" s="1">
        <v>50</v>
      </c>
      <c r="R113" s="1" t="b">
        <v>1</v>
      </c>
      <c r="S113" s="1">
        <v>112</v>
      </c>
      <c r="T113" s="1" t="s">
        <v>2180</v>
      </c>
      <c r="U113" s="1" t="str" cm="1">
        <f t="array" ref="U113">IF(AND(SUM(COUNTIF(T113,{"*leaching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leached*"}))&gt;0,ISNUMBER(FIND("%",T113))),"Include","Exclude")</f>
        <v>Exclude</v>
      </c>
      <c r="V113" s="1" t="s">
        <v>2181</v>
      </c>
      <c r="W113" s="1" t="str" cm="1">
        <f t="array" ref="W113">IF(AND(SUM(COUNTIF(V113,{"*leaching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leached*"}))&gt;0,ISNUMBER(FIND("%",V113))),"Include","Exclude")</f>
        <v>Exclude</v>
      </c>
      <c r="X113" s="1" t="s">
        <v>2182</v>
      </c>
      <c r="Y113" s="1" t="str" cm="1">
        <f t="array" ref="Y113">IF(AND(SUM(COUNTIF(X113,{"*leaching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leached*"}))&gt;0,ISNUMBER(FIND("%",X113))),"Include","Exclude")</f>
        <v>Exclude</v>
      </c>
      <c r="Z113" s="1" t="s">
        <v>2183</v>
      </c>
      <c r="AA113" s="1" t="str" cm="1">
        <f t="array" ref="AA113">IF(AND(SUM(COUNTIF(Z113,{"*leaching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leached*"}))&gt;0,ISNUMBER(FIND("%",Z113))),"Include","Exclude")</f>
        <v>Exclude</v>
      </c>
      <c r="AB113" s="1" t="s">
        <v>2184</v>
      </c>
      <c r="AC113" s="1" t="str" cm="1">
        <f t="array" ref="AC113">IF(AND(SUM(COUNTIF(AB113,{"*leaching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leached*"}))&gt;0,ISNUMBER(FIND("%",AB113))),"Include","Exclude")</f>
        <v>Exclude</v>
      </c>
      <c r="AD113" s="1" t="s">
        <v>2185</v>
      </c>
      <c r="AE113" s="1" t="str" cm="1">
        <f t="array" ref="AE113">IF(AND(SUM(COUNTIF(AD113,{"*leaching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leached*"}))&gt;0,ISNUMBER(FIND("%",AD113))),"Include","Exclude")</f>
        <v>Exclude</v>
      </c>
      <c r="AF113" s="1" t="s">
        <v>2186</v>
      </c>
      <c r="AG113" s="1" t="str" cm="1">
        <f t="array" ref="AG113">IF(AND(SUM(COUNTIF(AF113,{"*leaching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leached*"}))&gt;0,ISNUMBER(FIND("%",AF113))),"Include","Exclude")</f>
        <v>Exclude</v>
      </c>
      <c r="AH113" s="1" t="s">
        <v>2187</v>
      </c>
      <c r="AI113" s="1" t="str" cm="1">
        <f t="array" ref="AI113">IF(AND(SUM(COUNTIF(AH113,{"*leaching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leached*"}))&gt;0,ISNUMBER(FIND("%",AH113))),"Include","Exclude")</f>
        <v>Exclude</v>
      </c>
      <c r="AJ113" s="1" t="s">
        <v>2188</v>
      </c>
      <c r="AK113" s="1" t="str" cm="1">
        <f t="array" ref="AK113">IF(AND(SUM(COUNTIF(AJ113,{"*leaching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leached*"}))&gt;0,ISNUMBER(FIND("%",AJ113))),"Include","Exclude")</f>
        <v>Exclude</v>
      </c>
      <c r="AL113" s="1" t="s">
        <v>2189</v>
      </c>
      <c r="AM113" s="1" t="str" cm="1">
        <f t="array" ref="AM113">IF(AND(SUM(COUNTIF(AL113,{"*leaching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leached*"}))&gt;0,ISNUMBER(FIND("%",AL113))),"Include","Exclude")</f>
        <v>Exclude</v>
      </c>
      <c r="AN113" s="1" t="s">
        <v>2190</v>
      </c>
      <c r="AO113" s="1" t="str" cm="1">
        <f t="array" ref="AO113">IF(AND(SUM(COUNTIF(AN113,{"*leaching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leached*"}))&gt;0,ISNUMBER(FIND("%",AN113))),"Include","Exclude")</f>
        <v>Exclude</v>
      </c>
      <c r="AP113" s="1" t="s">
        <v>2191</v>
      </c>
      <c r="AQ113" s="1" t="str" cm="1">
        <f t="array" ref="AQ113">IF(AND(SUM(COUNTIF(AP113,{"*leaching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leached*"}))&gt;0,ISNUMBER(FIND("%",AP113))),"Include","Exclude")</f>
        <v>Exclude</v>
      </c>
      <c r="AR113" s="1"/>
      <c r="AS113" s="1" t="str" cm="1">
        <f t="array" ref="AS113">IF(AND(SUM(COUNTIF(AR113,{"*leaching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leached*"}))&gt;0,ISNUMBER(FIND("%",AR113))),"Include","Exclude")</f>
        <v>Exclude</v>
      </c>
      <c r="AT113" s="1"/>
      <c r="AU113" s="1" t="str" cm="1">
        <f t="array" ref="AU113">IF(AND(SUM(COUNTIF(AT113,{"*leaching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leached*"}))&gt;0,ISNUMBER(FIND("%",AT113))),"Include","Exclude")</f>
        <v>Exclude</v>
      </c>
      <c r="AV113" s="1"/>
      <c r="AW113" s="1" t="str" cm="1">
        <f t="array" ref="AW113">IF(AND(SUM(COUNTIF(AV113,{"*leaching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leached*"}))&gt;0,ISNUMBER(FIND("%",AV113))),"Include","Exclude")</f>
        <v>Exclude</v>
      </c>
      <c r="AX113" s="1"/>
      <c r="AY113" s="1" t="str" cm="1">
        <f t="array" ref="AY113">IF(AND(SUM(COUNTIF(AX113,{"*leaching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leached*"}))&gt;0,ISNUMBER(FIND("%",AX113))),"Include","Exclude")</f>
        <v>Exclude</v>
      </c>
      <c r="AZ113" s="1">
        <f t="shared" si="43"/>
        <v>0</v>
      </c>
      <c r="BA113" s="1" t="s">
        <v>677</v>
      </c>
      <c r="BG113" s="1"/>
      <c r="BH113" s="1"/>
      <c r="BI113" s="1"/>
      <c r="BJ113" s="1"/>
      <c r="BN113" s="1"/>
      <c r="BO113" s="1"/>
      <c r="BP113" s="1"/>
      <c r="BQ113" s="1"/>
      <c r="BX113" s="1"/>
      <c r="CE113" s="1"/>
      <c r="CG113"/>
      <c r="CH113"/>
      <c r="CI113"/>
      <c r="CL113"/>
      <c r="CM113"/>
      <c r="CN113"/>
    </row>
    <row r="114" spans="1:92" hidden="1" x14ac:dyDescent="0.3">
      <c r="A114" s="1">
        <v>113</v>
      </c>
      <c r="B114" s="1" t="s">
        <v>940</v>
      </c>
      <c r="C114" s="2" t="s">
        <v>941</v>
      </c>
      <c r="D114" s="1" t="s">
        <v>323</v>
      </c>
      <c r="E114" s="1" t="b">
        <v>1</v>
      </c>
      <c r="H114" s="1" t="s">
        <v>611</v>
      </c>
      <c r="I114" s="1" t="s">
        <v>10</v>
      </c>
      <c r="J114" s="1" t="s">
        <v>612</v>
      </c>
      <c r="K114" s="1" t="s">
        <v>104</v>
      </c>
      <c r="L114" s="1" t="s">
        <v>613</v>
      </c>
      <c r="M114" s="1" t="s">
        <v>324</v>
      </c>
      <c r="N114" s="1" t="s">
        <v>614</v>
      </c>
      <c r="O114" s="1" t="s">
        <v>942</v>
      </c>
      <c r="P114" s="1" t="b">
        <v>1</v>
      </c>
      <c r="Q114" s="1">
        <v>200</v>
      </c>
      <c r="R114" s="1" t="b">
        <v>0</v>
      </c>
      <c r="S114" s="1">
        <v>113</v>
      </c>
      <c r="T114" s="1" t="s">
        <v>2192</v>
      </c>
      <c r="U114" s="1" t="str" cm="1">
        <f t="array" ref="U114">IF(AND(SUM(COUNTIF(T114,{"*leaching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leached*"}))&gt;0,ISNUMBER(FIND("%",T114))),"Include","Exclude")</f>
        <v>Exclude</v>
      </c>
      <c r="V114" s="1" t="s">
        <v>2193</v>
      </c>
      <c r="W114" s="1" t="str" cm="1">
        <f t="array" ref="W114">IF(AND(SUM(COUNTIF(V114,{"*leaching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leached*"}))&gt;0,ISNUMBER(FIND("%",V114))),"Include","Exclude")</f>
        <v>Exclude</v>
      </c>
      <c r="X114" s="1" t="s">
        <v>2194</v>
      </c>
      <c r="Y114" s="1" t="str" cm="1">
        <f t="array" ref="Y114">IF(AND(SUM(COUNTIF(X114,{"*leaching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leached*"}))&gt;0,ISNUMBER(FIND("%",X114))),"Include","Exclude")</f>
        <v>Exclude</v>
      </c>
      <c r="Z114" s="1" t="s">
        <v>2195</v>
      </c>
      <c r="AA114" s="1" t="str" cm="1">
        <f t="array" ref="AA114">IF(AND(SUM(COUNTIF(Z114,{"*leaching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leached*"}))&gt;0,ISNUMBER(FIND("%",Z114))),"Include","Exclude")</f>
        <v>Exclude</v>
      </c>
      <c r="AB114" s="1" t="s">
        <v>2196</v>
      </c>
      <c r="AC114" s="1" t="str" cm="1">
        <f t="array" ref="AC114">IF(AND(SUM(COUNTIF(AB114,{"*leaching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leached*"}))&gt;0,ISNUMBER(FIND("%",AB114))),"Include","Exclude")</f>
        <v>Exclude</v>
      </c>
      <c r="AD114" s="1" t="s">
        <v>2197</v>
      </c>
      <c r="AE114" s="1" t="str" cm="1">
        <f t="array" ref="AE114">IF(AND(SUM(COUNTIF(AD114,{"*leaching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leached*"}))&gt;0,ISNUMBER(FIND("%",AD114))),"Include","Exclude")</f>
        <v>Exclude</v>
      </c>
      <c r="AF114" s="1" t="s">
        <v>2198</v>
      </c>
      <c r="AG114" s="1" t="str" cm="1">
        <f t="array" ref="AG114">IF(AND(SUM(COUNTIF(AF114,{"*leaching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leached*"}))&gt;0,ISNUMBER(FIND("%",AF114))),"Include","Exclude")</f>
        <v>Exclude</v>
      </c>
      <c r="AH114" s="1" t="s">
        <v>2199</v>
      </c>
      <c r="AI114" s="1" t="str" cm="1">
        <f t="array" ref="AI114">IF(AND(SUM(COUNTIF(AH114,{"*leaching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leached*"}))&gt;0,ISNUMBER(FIND("%",AH114))),"Include","Exclude")</f>
        <v>Exclude</v>
      </c>
      <c r="AJ114" s="1" t="s">
        <v>2200</v>
      </c>
      <c r="AK114" s="1" t="str" cm="1">
        <f t="array" ref="AK114">IF(AND(SUM(COUNTIF(AJ114,{"*leaching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leached*"}))&gt;0,ISNUMBER(FIND("%",AJ114))),"Include","Exclude")</f>
        <v>Exclude</v>
      </c>
      <c r="AL114" s="1"/>
      <c r="AM114" s="1" t="str" cm="1">
        <f t="array" ref="AM114">IF(AND(SUM(COUNTIF(AL114,{"*leaching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leached*"}))&gt;0,ISNUMBER(FIND("%",AL114))),"Include","Exclude")</f>
        <v>Exclude</v>
      </c>
      <c r="AN114" s="1"/>
      <c r="AO114" s="1" t="str" cm="1">
        <f t="array" ref="AO114">IF(AND(SUM(COUNTIF(AN114,{"*leaching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leached*"}))&gt;0,ISNUMBER(FIND("%",AN114))),"Include","Exclude")</f>
        <v>Exclude</v>
      </c>
      <c r="AP114" s="1"/>
      <c r="AQ114" s="1" t="str" cm="1">
        <f t="array" ref="AQ114">IF(AND(SUM(COUNTIF(AP114,{"*leaching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leached*"}))&gt;0,ISNUMBER(FIND("%",AP114))),"Include","Exclude")</f>
        <v>Exclude</v>
      </c>
      <c r="AR114" s="1"/>
      <c r="AS114" s="1" t="str" cm="1">
        <f t="array" ref="AS114">IF(AND(SUM(COUNTIF(AR114,{"*leaching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leached*"}))&gt;0,ISNUMBER(FIND("%",AR114))),"Include","Exclude")</f>
        <v>Exclude</v>
      </c>
      <c r="AT114" s="1"/>
      <c r="AU114" s="1" t="str" cm="1">
        <f t="array" ref="AU114">IF(AND(SUM(COUNTIF(AT114,{"*leaching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leached*"}))&gt;0,ISNUMBER(FIND("%",AT114))),"Include","Exclude")</f>
        <v>Exclude</v>
      </c>
      <c r="AV114" s="1"/>
      <c r="AW114" s="1" t="str" cm="1">
        <f t="array" ref="AW114">IF(AND(SUM(COUNTIF(AV114,{"*leaching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leached*"}))&gt;0,ISNUMBER(FIND("%",AV114))),"Include","Exclude")</f>
        <v>Exclude</v>
      </c>
      <c r="AX114" s="1"/>
      <c r="AY114" s="1" t="str" cm="1">
        <f t="array" ref="AY114">IF(AND(SUM(COUNTIF(AX114,{"*leaching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leached*"}))&gt;0,ISNUMBER(FIND("%",AX114))),"Include","Exclude")</f>
        <v>Exclude</v>
      </c>
      <c r="AZ114" s="1">
        <f t="shared" si="43"/>
        <v>0</v>
      </c>
      <c r="BA114" s="1" t="s">
        <v>677</v>
      </c>
      <c r="BG114" s="1"/>
      <c r="BH114" s="1"/>
      <c r="BI114" s="1"/>
      <c r="BJ114" s="1"/>
      <c r="BN114" s="1"/>
      <c r="BO114" s="1"/>
      <c r="BP114" s="1"/>
      <c r="BQ114" s="1"/>
      <c r="BX114" s="1"/>
      <c r="CE114" s="1"/>
      <c r="CG114"/>
      <c r="CH114"/>
      <c r="CI114"/>
      <c r="CL114"/>
      <c r="CM114"/>
      <c r="CN114"/>
    </row>
    <row r="115" spans="1:92" hidden="1" x14ac:dyDescent="0.3">
      <c r="A115" s="1">
        <v>114</v>
      </c>
      <c r="B115" s="1" t="s">
        <v>943</v>
      </c>
      <c r="C115" s="2" t="s">
        <v>944</v>
      </c>
      <c r="D115" s="1" t="s">
        <v>325</v>
      </c>
      <c r="E115" s="1" t="b">
        <v>1</v>
      </c>
      <c r="H115" s="1" t="s">
        <v>611</v>
      </c>
      <c r="I115" s="1" t="s">
        <v>10</v>
      </c>
      <c r="J115" s="1" t="s">
        <v>612</v>
      </c>
      <c r="K115" s="1" t="s">
        <v>326</v>
      </c>
      <c r="L115" s="1" t="s">
        <v>613</v>
      </c>
      <c r="M115" s="1" t="s">
        <v>327</v>
      </c>
      <c r="N115" s="1" t="s">
        <v>614</v>
      </c>
      <c r="O115" s="1" t="s">
        <v>945</v>
      </c>
      <c r="P115" s="1" t="b">
        <v>1</v>
      </c>
      <c r="Q115" s="1">
        <v>1000</v>
      </c>
      <c r="R115" s="1" t="b">
        <v>0</v>
      </c>
      <c r="S115" s="1">
        <v>114</v>
      </c>
      <c r="T115" s="1" t="s">
        <v>2201</v>
      </c>
      <c r="U115" s="1" t="str" cm="1">
        <f t="array" ref="U115">IF(AND(SUM(COUNTIF(T115,{"*leaching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leached*"}))&gt;0,ISNUMBER(FIND("%",T115))),"Include","Exclude")</f>
        <v>Exclude</v>
      </c>
      <c r="V115" s="1" t="s">
        <v>2202</v>
      </c>
      <c r="W115" s="1" t="str" cm="1">
        <f t="array" ref="W115">IF(AND(SUM(COUNTIF(V115,{"*leaching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leached*"}))&gt;0,ISNUMBER(FIND("%",V115))),"Include","Exclude")</f>
        <v>Exclude</v>
      </c>
      <c r="X115" s="1" t="s">
        <v>2203</v>
      </c>
      <c r="Y115" s="1" t="str" cm="1">
        <f t="array" ref="Y115">IF(AND(SUM(COUNTIF(X115,{"*leaching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leached*"}))&gt;0,ISNUMBER(FIND("%",X115))),"Include","Exclude")</f>
        <v>Exclude</v>
      </c>
      <c r="Z115" s="1" t="s">
        <v>2204</v>
      </c>
      <c r="AA115" s="1" t="str" cm="1">
        <f t="array" ref="AA115">IF(AND(SUM(COUNTIF(Z115,{"*leaching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leached*"}))&gt;0,ISNUMBER(FIND("%",Z115))),"Include","Exclude")</f>
        <v>Exclude</v>
      </c>
      <c r="AB115" s="1" t="s">
        <v>2205</v>
      </c>
      <c r="AC115" s="1" t="str" cm="1">
        <f t="array" ref="AC115">IF(AND(SUM(COUNTIF(AB115,{"*leaching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leached*"}))&gt;0,ISNUMBER(FIND("%",AB115))),"Include","Exclude")</f>
        <v>Exclude</v>
      </c>
      <c r="AD115" s="1" t="s">
        <v>2206</v>
      </c>
      <c r="AE115" s="1" t="str" cm="1">
        <f t="array" ref="AE115">IF(AND(SUM(COUNTIF(AD115,{"*leaching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leached*"}))&gt;0,ISNUMBER(FIND("%",AD115))),"Include","Exclude")</f>
        <v>Exclude</v>
      </c>
      <c r="AF115" s="1" t="s">
        <v>2207</v>
      </c>
      <c r="AG115" s="1" t="str" cm="1">
        <f t="array" ref="AG115">IF(AND(SUM(COUNTIF(AF115,{"*leaching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leached*"}))&gt;0,ISNUMBER(FIND("%",AF115))),"Include","Exclude")</f>
        <v>Exclude</v>
      </c>
      <c r="AH115" s="1"/>
      <c r="AI115" s="1" t="str" cm="1">
        <f t="array" ref="AI115">IF(AND(SUM(COUNTIF(AH115,{"*leaching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leached*"}))&gt;0,ISNUMBER(FIND("%",AH115))),"Include","Exclude")</f>
        <v>Exclude</v>
      </c>
      <c r="AJ115" s="1"/>
      <c r="AK115" s="1" t="str" cm="1">
        <f t="array" ref="AK115">IF(AND(SUM(COUNTIF(AJ115,{"*leaching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leached*"}))&gt;0,ISNUMBER(FIND("%",AJ115))),"Include","Exclude")</f>
        <v>Exclude</v>
      </c>
      <c r="AL115" s="1"/>
      <c r="AM115" s="1" t="str" cm="1">
        <f t="array" ref="AM115">IF(AND(SUM(COUNTIF(AL115,{"*leaching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leached*"}))&gt;0,ISNUMBER(FIND("%",AL115))),"Include","Exclude")</f>
        <v>Exclude</v>
      </c>
      <c r="AN115" s="1"/>
      <c r="AO115" s="1" t="str" cm="1">
        <f t="array" ref="AO115">IF(AND(SUM(COUNTIF(AN115,{"*leaching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leached*"}))&gt;0,ISNUMBER(FIND("%",AN115))),"Include","Exclude")</f>
        <v>Exclude</v>
      </c>
      <c r="AP115" s="1"/>
      <c r="AQ115" s="1" t="str" cm="1">
        <f t="array" ref="AQ115">IF(AND(SUM(COUNTIF(AP115,{"*leaching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leached*"}))&gt;0,ISNUMBER(FIND("%",AP115))),"Include","Exclude")</f>
        <v>Exclude</v>
      </c>
      <c r="AR115" s="1"/>
      <c r="AS115" s="1" t="str" cm="1">
        <f t="array" ref="AS115">IF(AND(SUM(COUNTIF(AR115,{"*leaching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leached*"}))&gt;0,ISNUMBER(FIND("%",AR115))),"Include","Exclude")</f>
        <v>Exclude</v>
      </c>
      <c r="AT115" s="1"/>
      <c r="AU115" s="1" t="str" cm="1">
        <f t="array" ref="AU115">IF(AND(SUM(COUNTIF(AT115,{"*leaching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leached*"}))&gt;0,ISNUMBER(FIND("%",AT115))),"Include","Exclude")</f>
        <v>Exclude</v>
      </c>
      <c r="AV115" s="1"/>
      <c r="AW115" s="1" t="str" cm="1">
        <f t="array" ref="AW115">IF(AND(SUM(COUNTIF(AV115,{"*leaching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leached*"}))&gt;0,ISNUMBER(FIND("%",AV115))),"Include","Exclude")</f>
        <v>Exclude</v>
      </c>
      <c r="AX115" s="1"/>
      <c r="AY115" s="1" t="str" cm="1">
        <f t="array" ref="AY115">IF(AND(SUM(COUNTIF(AX115,{"*leaching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leached*"}))&gt;0,ISNUMBER(FIND("%",AX115))),"Include","Exclude")</f>
        <v>Exclude</v>
      </c>
      <c r="AZ115" s="1">
        <f t="shared" si="43"/>
        <v>0</v>
      </c>
      <c r="BA115" s="1" t="s">
        <v>677</v>
      </c>
      <c r="BG115" s="1"/>
      <c r="BH115" s="1"/>
      <c r="BI115" s="1"/>
      <c r="BJ115" s="1"/>
      <c r="BN115" s="1"/>
      <c r="BO115" s="1"/>
      <c r="BP115" s="1"/>
      <c r="BQ115" s="1"/>
      <c r="BX115" s="1"/>
      <c r="CE115" s="1"/>
      <c r="CG115"/>
      <c r="CH115"/>
      <c r="CI115"/>
      <c r="CL115"/>
      <c r="CM115"/>
      <c r="CN115"/>
    </row>
    <row r="116" spans="1:92" hidden="1" x14ac:dyDescent="0.3">
      <c r="A116" s="1">
        <v>115</v>
      </c>
      <c r="B116" s="1" t="s">
        <v>946</v>
      </c>
      <c r="C116" s="2" t="s">
        <v>947</v>
      </c>
      <c r="D116" s="1" t="s">
        <v>328</v>
      </c>
      <c r="E116" s="1" t="b">
        <v>1</v>
      </c>
      <c r="H116" s="1" t="s">
        <v>611</v>
      </c>
      <c r="I116" s="1" t="s">
        <v>10</v>
      </c>
      <c r="J116" s="1" t="s">
        <v>612</v>
      </c>
      <c r="K116" s="1" t="s">
        <v>329</v>
      </c>
      <c r="L116" s="1" t="s">
        <v>613</v>
      </c>
      <c r="M116" s="1" t="s">
        <v>330</v>
      </c>
      <c r="N116" s="1" t="s">
        <v>614</v>
      </c>
      <c r="O116" s="1" t="s">
        <v>948</v>
      </c>
      <c r="P116" s="1" t="b">
        <v>1</v>
      </c>
      <c r="Q116" s="1">
        <v>100</v>
      </c>
      <c r="R116" s="1" t="b">
        <v>0</v>
      </c>
      <c r="S116" s="1">
        <v>115</v>
      </c>
      <c r="T116" s="1" t="s">
        <v>2208</v>
      </c>
      <c r="U116" s="1" t="str" cm="1">
        <f t="array" ref="U116">IF(AND(SUM(COUNTIF(T116,{"*leaching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leached*"}))&gt;0,ISNUMBER(FIND("%",T116))),"Include","Exclude")</f>
        <v>Exclude</v>
      </c>
      <c r="V116" s="1" t="s">
        <v>2209</v>
      </c>
      <c r="W116" s="1" t="str" cm="1">
        <f t="array" ref="W116">IF(AND(SUM(COUNTIF(V116,{"*leaching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leached*"}))&gt;0,ISNUMBER(FIND("%",V116))),"Include","Exclude")</f>
        <v>Exclude</v>
      </c>
      <c r="X116" s="1" t="s">
        <v>2210</v>
      </c>
      <c r="Y116" s="1" t="str" cm="1">
        <f t="array" ref="Y116">IF(AND(SUM(COUNTIF(X116,{"*leaching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leached*"}))&gt;0,ISNUMBER(FIND("%",X116))),"Include","Exclude")</f>
        <v>Exclude</v>
      </c>
      <c r="Z116" s="1" t="s">
        <v>2211</v>
      </c>
      <c r="AA116" s="1" t="str" cm="1">
        <f t="array" ref="AA116">IF(AND(SUM(COUNTIF(Z116,{"*leaching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leached*"}))&gt;0,ISNUMBER(FIND("%",Z116))),"Include","Exclude")</f>
        <v>Exclude</v>
      </c>
      <c r="AB116" s="1" t="s">
        <v>2212</v>
      </c>
      <c r="AC116" s="1" t="str" cm="1">
        <f t="array" ref="AC116">IF(AND(SUM(COUNTIF(AB116,{"*leaching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leached*"}))&gt;0,ISNUMBER(FIND("%",AB116))),"Include","Exclude")</f>
        <v>Exclude</v>
      </c>
      <c r="AD116" s="1" t="s">
        <v>2213</v>
      </c>
      <c r="AE116" s="1" t="str" cm="1">
        <f t="array" ref="AE116">IF(AND(SUM(COUNTIF(AD116,{"*leaching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leached*"}))&gt;0,ISNUMBER(FIND("%",AD116))),"Include","Exclude")</f>
        <v>Exclude</v>
      </c>
      <c r="AF116" s="1" t="s">
        <v>2214</v>
      </c>
      <c r="AG116" s="1" t="str" cm="1">
        <f t="array" ref="AG116">IF(AND(SUM(COUNTIF(AF116,{"*leaching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leached*"}))&gt;0,ISNUMBER(FIND("%",AF116))),"Include","Exclude")</f>
        <v>Exclude</v>
      </c>
      <c r="AH116" s="1"/>
      <c r="AI116" s="1" t="str" cm="1">
        <f t="array" ref="AI116">IF(AND(SUM(COUNTIF(AH116,{"*leaching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leached*"}))&gt;0,ISNUMBER(FIND("%",AH116))),"Include","Exclude")</f>
        <v>Exclude</v>
      </c>
      <c r="AJ116" s="1"/>
      <c r="AK116" s="1" t="str" cm="1">
        <f t="array" ref="AK116">IF(AND(SUM(COUNTIF(AJ116,{"*leaching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leached*"}))&gt;0,ISNUMBER(FIND("%",AJ116))),"Include","Exclude")</f>
        <v>Exclude</v>
      </c>
      <c r="AL116" s="1"/>
      <c r="AM116" s="1" t="str" cm="1">
        <f t="array" ref="AM116">IF(AND(SUM(COUNTIF(AL116,{"*leaching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leached*"}))&gt;0,ISNUMBER(FIND("%",AL116))),"Include","Exclude")</f>
        <v>Exclude</v>
      </c>
      <c r="AN116" s="1"/>
      <c r="AO116" s="1" t="str" cm="1">
        <f t="array" ref="AO116">IF(AND(SUM(COUNTIF(AN116,{"*leaching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leached*"}))&gt;0,ISNUMBER(FIND("%",AN116))),"Include","Exclude")</f>
        <v>Exclude</v>
      </c>
      <c r="AP116" s="1"/>
      <c r="AQ116" s="1" t="str" cm="1">
        <f t="array" ref="AQ116">IF(AND(SUM(COUNTIF(AP116,{"*leaching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leached*"}))&gt;0,ISNUMBER(FIND("%",AP116))),"Include","Exclude")</f>
        <v>Exclude</v>
      </c>
      <c r="AR116" s="1"/>
      <c r="AS116" s="1" t="str" cm="1">
        <f t="array" ref="AS116">IF(AND(SUM(COUNTIF(AR116,{"*leaching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leached*"}))&gt;0,ISNUMBER(FIND("%",AR116))),"Include","Exclude")</f>
        <v>Exclude</v>
      </c>
      <c r="AT116" s="1"/>
      <c r="AU116" s="1" t="str" cm="1">
        <f t="array" ref="AU116">IF(AND(SUM(COUNTIF(AT116,{"*leaching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leached*"}))&gt;0,ISNUMBER(FIND("%",AT116))),"Include","Exclude")</f>
        <v>Exclude</v>
      </c>
      <c r="AV116" s="1"/>
      <c r="AW116" s="1" t="str" cm="1">
        <f t="array" ref="AW116">IF(AND(SUM(COUNTIF(AV116,{"*leaching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leached*"}))&gt;0,ISNUMBER(FIND("%",AV116))),"Include","Exclude")</f>
        <v>Exclude</v>
      </c>
      <c r="AX116" s="1"/>
      <c r="AY116" s="1" t="str" cm="1">
        <f t="array" ref="AY116">IF(AND(SUM(COUNTIF(AX116,{"*leaching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leached*"}))&gt;0,ISNUMBER(FIND("%",AX116))),"Include","Exclude")</f>
        <v>Exclude</v>
      </c>
      <c r="AZ116" s="1">
        <f t="shared" si="43"/>
        <v>0</v>
      </c>
      <c r="BA116" s="1" t="s">
        <v>677</v>
      </c>
      <c r="BG116" s="1"/>
      <c r="BH116" s="1"/>
      <c r="BI116" s="1"/>
      <c r="BJ116" s="1"/>
      <c r="BN116" s="1"/>
      <c r="BO116" s="1"/>
      <c r="BP116" s="1"/>
      <c r="BQ116" s="1"/>
      <c r="BX116" s="1"/>
      <c r="CE116" s="1"/>
      <c r="CG116"/>
      <c r="CH116"/>
      <c r="CI116"/>
      <c r="CL116"/>
      <c r="CM116"/>
      <c r="CN116"/>
    </row>
    <row r="117" spans="1:92" hidden="1" x14ac:dyDescent="0.3">
      <c r="A117" s="1">
        <v>116</v>
      </c>
      <c r="B117" s="1" t="s">
        <v>949</v>
      </c>
      <c r="C117" s="2" t="s">
        <v>950</v>
      </c>
      <c r="D117" s="1" t="s">
        <v>331</v>
      </c>
      <c r="E117" s="1" t="b">
        <v>1</v>
      </c>
      <c r="H117" s="1" t="s">
        <v>611</v>
      </c>
      <c r="I117" s="1" t="s">
        <v>10</v>
      </c>
      <c r="J117" s="1" t="s">
        <v>612</v>
      </c>
      <c r="K117" s="1" t="s">
        <v>332</v>
      </c>
      <c r="L117" s="1" t="s">
        <v>613</v>
      </c>
      <c r="M117" s="1" t="s">
        <v>333</v>
      </c>
      <c r="N117" s="1" t="s">
        <v>614</v>
      </c>
      <c r="O117" s="1" t="s">
        <v>951</v>
      </c>
      <c r="P117" s="1" t="b">
        <v>1</v>
      </c>
      <c r="Q117" s="1">
        <v>800</v>
      </c>
      <c r="R117" s="1" t="b">
        <v>0</v>
      </c>
      <c r="S117" s="1">
        <v>116</v>
      </c>
      <c r="T117" s="1" t="s">
        <v>2215</v>
      </c>
      <c r="U117" s="1" t="str" cm="1">
        <f t="array" ref="U117">IF(AND(SUM(COUNTIF(T117,{"*leaching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leached*"}))&gt;0,ISNUMBER(FIND("%",T117))),"Include","Exclude")</f>
        <v>Exclude</v>
      </c>
      <c r="V117" s="1" t="s">
        <v>2216</v>
      </c>
      <c r="W117" s="1" t="str" cm="1">
        <f t="array" ref="W117">IF(AND(SUM(COUNTIF(V117,{"*leaching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leached*"}))&gt;0,ISNUMBER(FIND("%",V117))),"Include","Exclude")</f>
        <v>Exclude</v>
      </c>
      <c r="X117" s="1" t="s">
        <v>2217</v>
      </c>
      <c r="Y117" s="1" t="str" cm="1">
        <f t="array" ref="Y117">IF(AND(SUM(COUNTIF(X117,{"*leaching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leached*"}))&gt;0,ISNUMBER(FIND("%",X117))),"Include","Exclude")</f>
        <v>Exclude</v>
      </c>
      <c r="Z117" s="1" t="s">
        <v>2218</v>
      </c>
      <c r="AA117" s="1" t="str" cm="1">
        <f t="array" ref="AA117">IF(AND(SUM(COUNTIF(Z117,{"*leaching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leached*"}))&gt;0,ISNUMBER(FIND("%",Z117))),"Include","Exclude")</f>
        <v>Exclude</v>
      </c>
      <c r="AB117" s="1" t="s">
        <v>2219</v>
      </c>
      <c r="AC117" s="1" t="str" cm="1">
        <f t="array" ref="AC117">IF(AND(SUM(COUNTIF(AB117,{"*leaching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leached*"}))&gt;0,ISNUMBER(FIND("%",AB117))),"Include","Exclude")</f>
        <v>Exclude</v>
      </c>
      <c r="AD117" s="1" t="s">
        <v>2220</v>
      </c>
      <c r="AE117" s="1" t="str" cm="1">
        <f t="array" ref="AE117">IF(AND(SUM(COUNTIF(AD117,{"*leaching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leached*"}))&gt;0,ISNUMBER(FIND("%",AD117))),"Include","Exclude")</f>
        <v>Exclude</v>
      </c>
      <c r="AF117" s="1" t="s">
        <v>2221</v>
      </c>
      <c r="AG117" s="1" t="str" cm="1">
        <f t="array" ref="AG117">IF(AND(SUM(COUNTIF(AF117,{"*leaching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leached*"}))&gt;0,ISNUMBER(FIND("%",AF117))),"Include","Exclude")</f>
        <v>Exclude</v>
      </c>
      <c r="AH117" s="1" t="s">
        <v>2222</v>
      </c>
      <c r="AI117" s="1" t="str" cm="1">
        <f t="array" ref="AI117">IF(AND(SUM(COUNTIF(AH117,{"*leaching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leached*"}))&gt;0,ISNUMBER(FIND("%",AH117))),"Include","Exclude")</f>
        <v>Exclude</v>
      </c>
      <c r="AJ117" s="1" t="s">
        <v>2223</v>
      </c>
      <c r="AK117" s="1" t="str" cm="1">
        <f t="array" ref="AK117">IF(AND(SUM(COUNTIF(AJ117,{"*leaching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leached*"}))&gt;0,ISNUMBER(FIND("%",AJ117))),"Include","Exclude")</f>
        <v>Exclude</v>
      </c>
      <c r="AL117" s="1" t="s">
        <v>2224</v>
      </c>
      <c r="AM117" s="1" t="str" cm="1">
        <f t="array" ref="AM117">IF(AND(SUM(COUNTIF(AL117,{"*leaching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leached*"}))&gt;0,ISNUMBER(FIND("%",AL117))),"Include","Exclude")</f>
        <v>Exclude</v>
      </c>
      <c r="AN117" s="1"/>
      <c r="AO117" s="1" t="str" cm="1">
        <f t="array" ref="AO117">IF(AND(SUM(COUNTIF(AN117,{"*leaching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leached*"}))&gt;0,ISNUMBER(FIND("%",AN117))),"Include","Exclude")</f>
        <v>Exclude</v>
      </c>
      <c r="AP117" s="1"/>
      <c r="AQ117" s="1" t="str" cm="1">
        <f t="array" ref="AQ117">IF(AND(SUM(COUNTIF(AP117,{"*leaching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leached*"}))&gt;0,ISNUMBER(FIND("%",AP117))),"Include","Exclude")</f>
        <v>Exclude</v>
      </c>
      <c r="AR117" s="1"/>
      <c r="AS117" s="1" t="str" cm="1">
        <f t="array" ref="AS117">IF(AND(SUM(COUNTIF(AR117,{"*leaching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leached*"}))&gt;0,ISNUMBER(FIND("%",AR117))),"Include","Exclude")</f>
        <v>Exclude</v>
      </c>
      <c r="AT117" s="1"/>
      <c r="AU117" s="1" t="str" cm="1">
        <f t="array" ref="AU117">IF(AND(SUM(COUNTIF(AT117,{"*leaching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leached*"}))&gt;0,ISNUMBER(FIND("%",AT117))),"Include","Exclude")</f>
        <v>Exclude</v>
      </c>
      <c r="AV117" s="1"/>
      <c r="AW117" s="1" t="str" cm="1">
        <f t="array" ref="AW117">IF(AND(SUM(COUNTIF(AV117,{"*leaching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leached*"}))&gt;0,ISNUMBER(FIND("%",AV117))),"Include","Exclude")</f>
        <v>Exclude</v>
      </c>
      <c r="AX117" s="1"/>
      <c r="AY117" s="1" t="str" cm="1">
        <f t="array" ref="AY117">IF(AND(SUM(COUNTIF(AX117,{"*leaching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leached*"}))&gt;0,ISNUMBER(FIND("%",AX117))),"Include","Exclude")</f>
        <v>Exclude</v>
      </c>
      <c r="AZ117" s="1">
        <f t="shared" si="43"/>
        <v>0</v>
      </c>
      <c r="BA117" s="1" t="s">
        <v>677</v>
      </c>
      <c r="BG117" s="1"/>
      <c r="BH117" s="1"/>
      <c r="BI117" s="1"/>
      <c r="BJ117" s="1"/>
      <c r="BN117" s="1"/>
      <c r="BO117" s="1"/>
      <c r="BP117" s="1"/>
      <c r="BQ117" s="1"/>
      <c r="BX117" s="1"/>
      <c r="CE117" s="1"/>
      <c r="CG117"/>
      <c r="CH117"/>
      <c r="CI117"/>
      <c r="CL117"/>
      <c r="CM117"/>
      <c r="CN117"/>
    </row>
    <row r="118" spans="1:92" s="23" customFormat="1" x14ac:dyDescent="0.3">
      <c r="A118" s="21">
        <v>120</v>
      </c>
      <c r="B118" s="21" t="s">
        <v>960</v>
      </c>
      <c r="C118" s="21" t="s">
        <v>961</v>
      </c>
      <c r="D118" s="21" t="s">
        <v>343</v>
      </c>
      <c r="E118" s="21" t="b">
        <v>1</v>
      </c>
      <c r="F118" s="21"/>
      <c r="G118" s="21"/>
      <c r="H118" s="21" t="s">
        <v>611</v>
      </c>
      <c r="I118" s="21" t="s">
        <v>10</v>
      </c>
      <c r="J118" s="21" t="s">
        <v>612</v>
      </c>
      <c r="K118" s="21" t="s">
        <v>344</v>
      </c>
      <c r="L118" s="21" t="s">
        <v>613</v>
      </c>
      <c r="M118" s="21" t="s">
        <v>345</v>
      </c>
      <c r="N118" s="21" t="s">
        <v>614</v>
      </c>
      <c r="O118" s="21" t="s">
        <v>825</v>
      </c>
      <c r="P118" s="21" t="b">
        <v>1</v>
      </c>
      <c r="Q118" s="21">
        <v>70</v>
      </c>
      <c r="R118" s="39" t="b">
        <v>0</v>
      </c>
      <c r="S118" s="21">
        <v>120</v>
      </c>
      <c r="T118" s="6" t="s">
        <v>2248</v>
      </c>
      <c r="U118" s="1" t="str" cm="1">
        <f t="array" ref="U118">IF(AND(SUM(COUNTIF(T118,{"*leaching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leached*"}))&gt;0,ISNUMBER(FIND("%",T118))),"Include","Exclude")</f>
        <v>Exclude</v>
      </c>
      <c r="V118" s="1" t="s">
        <v>2249</v>
      </c>
      <c r="W118" s="1" t="str" cm="1">
        <f t="array" ref="W118">IF(AND(SUM(COUNTIF(V118,{"*leaching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leached*"}))&gt;0,ISNUMBER(FIND("%",V118))),"Include","Exclude")</f>
        <v>Exclude</v>
      </c>
      <c r="X118" s="1" t="s">
        <v>2250</v>
      </c>
      <c r="Y118" s="1" t="str" cm="1">
        <f t="array" ref="Y118">IF(AND(SUM(COUNTIF(X118,{"*leaching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leached*"}))&gt;0,ISNUMBER(FIND("%",X118))),"Include","Exclude")</f>
        <v>Exclude</v>
      </c>
      <c r="Z118" s="1" t="s">
        <v>2251</v>
      </c>
      <c r="AA118" s="1" t="str" cm="1">
        <f t="array" ref="AA118">IF(AND(SUM(COUNTIF(Z118,{"*leaching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leached*"}))&gt;0,ISNUMBER(FIND("%",Z118))),"Include","Exclude")</f>
        <v>Exclude</v>
      </c>
      <c r="AB118" s="1" t="s">
        <v>2252</v>
      </c>
      <c r="AC118" s="1" t="str" cm="1">
        <f t="array" ref="AC118">IF(AND(SUM(COUNTIF(AB118,{"*leaching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leached*"}))&gt;0,ISNUMBER(FIND("%",AB118))),"Include","Exclude")</f>
        <v>Include</v>
      </c>
      <c r="AD118" s="1" t="s">
        <v>2253</v>
      </c>
      <c r="AE118" s="1" t="str" cm="1">
        <f t="array" ref="AE118">IF(AND(SUM(COUNTIF(AD118,{"*leaching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leached*"}))&gt;0,ISNUMBER(FIND("%",AD118))),"Include","Exclude")</f>
        <v>Exclude</v>
      </c>
      <c r="AF118" s="1" t="s">
        <v>2254</v>
      </c>
      <c r="AG118" s="1" t="str" cm="1">
        <f t="array" ref="AG118">IF(AND(SUM(COUNTIF(AF118,{"*leaching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leached*"}))&gt;0,ISNUMBER(FIND("%",AF118))),"Include","Exclude")</f>
        <v>Exclude</v>
      </c>
      <c r="AH118" s="1"/>
      <c r="AI118" s="1" t="str" cm="1">
        <f t="array" ref="AI118">IF(AND(SUM(COUNTIF(AH118,{"*leaching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leached*"}))&gt;0,ISNUMBER(FIND("%",AH118))),"Include","Exclude")</f>
        <v>Exclude</v>
      </c>
      <c r="AJ118" s="1"/>
      <c r="AK118" s="1" t="str" cm="1">
        <f t="array" ref="AK118">IF(AND(SUM(COUNTIF(AJ118,{"*leaching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leached*"}))&gt;0,ISNUMBER(FIND("%",AJ118))),"Include","Exclude")</f>
        <v>Exclude</v>
      </c>
      <c r="AL118" s="1"/>
      <c r="AM118" s="1" t="str" cm="1">
        <f t="array" ref="AM118">IF(AND(SUM(COUNTIF(AL118,{"*leaching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leached*"}))&gt;0,ISNUMBER(FIND("%",AL118))),"Include","Exclude")</f>
        <v>Exclude</v>
      </c>
      <c r="AN118" s="1"/>
      <c r="AO118" s="1" t="str" cm="1">
        <f t="array" ref="AO118">IF(AND(SUM(COUNTIF(AN118,{"*leaching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leached*"}))&gt;0,ISNUMBER(FIND("%",AN118))),"Include","Exclude")</f>
        <v>Exclude</v>
      </c>
      <c r="AP118" s="1"/>
      <c r="AQ118" s="1" t="str" cm="1">
        <f t="array" ref="AQ118">IF(AND(SUM(COUNTIF(AP118,{"*leaching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leached*"}))&gt;0,ISNUMBER(FIND("%",AP118))),"Include","Exclude")</f>
        <v>Exclude</v>
      </c>
      <c r="AR118" s="1"/>
      <c r="AS118" s="1" t="str" cm="1">
        <f t="array" ref="AS118">IF(AND(SUM(COUNTIF(AR118,{"*leaching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leached*"}))&gt;0,ISNUMBER(FIND("%",AR118))),"Include","Exclude")</f>
        <v>Exclude</v>
      </c>
      <c r="AT118" s="1"/>
      <c r="AU118" s="1" t="str" cm="1">
        <f t="array" ref="AU118">IF(AND(SUM(COUNTIF(AT118,{"*leaching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leached*"}))&gt;0,ISNUMBER(FIND("%",AT118))),"Include","Exclude")</f>
        <v>Exclude</v>
      </c>
      <c r="AV118" s="1"/>
      <c r="AW118" s="1" t="str" cm="1">
        <f t="array" ref="AW118">IF(AND(SUM(COUNTIF(AV118,{"*leaching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leached*"}))&gt;0,ISNUMBER(FIND("%",AV118))),"Include","Exclude")</f>
        <v>Exclude</v>
      </c>
      <c r="AX118" s="1"/>
      <c r="AY118" s="36" t="str" cm="1">
        <f t="array" ref="AY118">IF(AND(SUM(COUNTIF(AX118,{"*leaching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leached*"}))&gt;0,ISNUMBER(FIND("%",AX118))),"Include","Exclude")</f>
        <v>Exclude</v>
      </c>
      <c r="AZ118" s="21">
        <f t="shared" si="43"/>
        <v>1</v>
      </c>
      <c r="BA118" s="21" t="s">
        <v>2252</v>
      </c>
      <c r="BB118" s="21">
        <f>LEN(BA118) - LEN(SUBSTITUTE(BA118, "%", ""))</f>
        <v>2</v>
      </c>
      <c r="BC118" s="21" t="s">
        <v>3048</v>
      </c>
      <c r="BD118" s="21" t="s">
        <v>709</v>
      </c>
      <c r="BE118" s="22">
        <v>0.94799999999999995</v>
      </c>
      <c r="BF118" s="22">
        <v>0.2</v>
      </c>
      <c r="BG118" s="44">
        <f>VLOOKUP(BD118,'[1]To do list'!$A$2:$B$18,2,FALSE)</f>
        <v>32.799999999999997</v>
      </c>
      <c r="BH118" s="44">
        <v>0.42</v>
      </c>
      <c r="BI118" s="44">
        <f t="shared" ref="BI118:BI119" si="66">BE118*BF118*BH118*(Q118-20)*1000</f>
        <v>3981.6</v>
      </c>
      <c r="BJ118" s="59">
        <f>BF118*(1-BE118)*BG118*100</f>
        <v>34.11200000000003</v>
      </c>
      <c r="BK118" s="21" t="s">
        <v>3013</v>
      </c>
      <c r="BL118" s="22">
        <v>0.98499999999999999</v>
      </c>
      <c r="BM118" s="22">
        <v>0.1</v>
      </c>
      <c r="BN118" s="44">
        <f>VLOOKUP(BK118,'[1]To do list'!$A$2:$B$18,2,FALSE)</f>
        <v>83.5</v>
      </c>
      <c r="BO118" s="44">
        <v>4.2329999999999997</v>
      </c>
      <c r="BP118" s="44">
        <f t="shared" ref="BP118:BP119" si="67">BL118*BM118*BO118*(Q118-20)*1000</f>
        <v>20847.525000000001</v>
      </c>
      <c r="BQ118" s="59">
        <f>BM118*(1-BL118)*BN118*100</f>
        <v>12.525000000000011</v>
      </c>
      <c r="BR118" s="21"/>
      <c r="BS118" s="21"/>
      <c r="BT118" s="22"/>
      <c r="BU118" s="21"/>
      <c r="BV118" s="21"/>
      <c r="BW118" s="21"/>
      <c r="BX118" s="51"/>
      <c r="BY118" s="21"/>
      <c r="BZ118" s="21"/>
      <c r="CA118" s="22"/>
      <c r="CB118" s="21"/>
      <c r="CC118" s="21"/>
      <c r="CD118" s="21"/>
      <c r="CE118" s="51"/>
      <c r="CF118" s="21"/>
      <c r="CG118" s="21"/>
      <c r="CH118" s="21"/>
      <c r="CI118" s="21"/>
      <c r="CJ118" s="21"/>
      <c r="CK118" s="21"/>
      <c r="CL118" s="51"/>
      <c r="CM118" s="63">
        <f>SUM(BJ118,BQ118,BX118,CE118,CL118)/SUM(BF118,BM118,BT118,CA118,CH118)</f>
        <v>155.45666666666679</v>
      </c>
      <c r="CN118" s="70">
        <f t="shared" ref="CN118:CN119" si="68">(BI118+BP118+BW118+CD118+CK118)/(BF118+BM118+BT118+CA118+CH118)</f>
        <v>82763.749999999985</v>
      </c>
    </row>
    <row r="119" spans="1:92" s="23" customFormat="1" x14ac:dyDescent="0.3">
      <c r="A119" s="21">
        <v>171</v>
      </c>
      <c r="B119" s="21" t="s">
        <v>1090</v>
      </c>
      <c r="C119" s="21" t="s">
        <v>1091</v>
      </c>
      <c r="D119" s="21" t="s">
        <v>487</v>
      </c>
      <c r="E119" s="21" t="b">
        <v>1</v>
      </c>
      <c r="F119" s="21"/>
      <c r="G119" s="21"/>
      <c r="H119" s="21" t="s">
        <v>611</v>
      </c>
      <c r="I119" s="21" t="s">
        <v>10</v>
      </c>
      <c r="J119" s="21" t="s">
        <v>612</v>
      </c>
      <c r="K119" s="21" t="s">
        <v>488</v>
      </c>
      <c r="L119" s="21" t="s">
        <v>613</v>
      </c>
      <c r="M119" s="21" t="s">
        <v>489</v>
      </c>
      <c r="N119" s="21" t="s">
        <v>614</v>
      </c>
      <c r="O119" s="21" t="s">
        <v>677</v>
      </c>
      <c r="P119" s="21" t="b">
        <v>1</v>
      </c>
      <c r="Q119" s="21">
        <v>100</v>
      </c>
      <c r="R119" s="39" t="b">
        <v>1</v>
      </c>
      <c r="S119" s="21">
        <v>171</v>
      </c>
      <c r="T119" s="6" t="s">
        <v>2662</v>
      </c>
      <c r="U119" s="1" t="str" cm="1">
        <f t="array" ref="U119">IF(AND(SUM(COUNTIF(T119,{"*leaching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leached*"}))&gt;0,ISNUMBER(FIND("%",T119))),"Include","Exclude")</f>
        <v>Exclude</v>
      </c>
      <c r="V119" s="1" t="s">
        <v>2663</v>
      </c>
      <c r="W119" s="1" t="str" cm="1">
        <f t="array" ref="W119">IF(AND(SUM(COUNTIF(V119,{"*leaching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leached*"}))&gt;0,ISNUMBER(FIND("%",V119))),"Include","Exclude")</f>
        <v>Exclude</v>
      </c>
      <c r="X119" s="1" t="s">
        <v>2664</v>
      </c>
      <c r="Y119" s="1" t="str" cm="1">
        <f t="array" ref="Y119">IF(AND(SUM(COUNTIF(X119,{"*leaching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leached*"}))&gt;0,ISNUMBER(FIND("%",X119))),"Include","Exclude")</f>
        <v>Include</v>
      </c>
      <c r="Z119" s="1" t="s">
        <v>2665</v>
      </c>
      <c r="AA119" s="1" t="str" cm="1">
        <f t="array" ref="AA119">IF(AND(SUM(COUNTIF(Z119,{"*leaching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leached*"}))&gt;0,ISNUMBER(FIND("%",Z119))),"Include","Exclude")</f>
        <v>Exclude</v>
      </c>
      <c r="AB119" s="1" t="s">
        <v>2666</v>
      </c>
      <c r="AC119" s="1" t="str" cm="1">
        <f t="array" ref="AC119">IF(AND(SUM(COUNTIF(AB119,{"*leaching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leached*"}))&gt;0,ISNUMBER(FIND("%",AB119))),"Include","Exclude")</f>
        <v>Exclude</v>
      </c>
      <c r="AD119" s="1" t="s">
        <v>2667</v>
      </c>
      <c r="AE119" s="1" t="str" cm="1">
        <f t="array" ref="AE119">IF(AND(SUM(COUNTIF(AD119,{"*leaching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leached*"}))&gt;0,ISNUMBER(FIND("%",AD119))),"Include","Exclude")</f>
        <v>Exclude</v>
      </c>
      <c r="AF119" s="1" t="s">
        <v>2668</v>
      </c>
      <c r="AG119" s="1" t="str" cm="1">
        <f t="array" ref="AG119">IF(AND(SUM(COUNTIF(AF119,{"*leaching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leached*"}))&gt;0,ISNUMBER(FIND("%",AF119))),"Include","Exclude")</f>
        <v>Exclude</v>
      </c>
      <c r="AH119" s="1" t="s">
        <v>2669</v>
      </c>
      <c r="AI119" s="1" t="str" cm="1">
        <f t="array" ref="AI119">IF(AND(SUM(COUNTIF(AH119,{"*leaching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leached*"}))&gt;0,ISNUMBER(FIND("%",AH119))),"Include","Exclude")</f>
        <v>Exclude</v>
      </c>
      <c r="AJ119" s="1"/>
      <c r="AK119" s="1" t="str" cm="1">
        <f t="array" ref="AK119">IF(AND(SUM(COUNTIF(AJ119,{"*leaching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leached*"}))&gt;0,ISNUMBER(FIND("%",AJ119))),"Include","Exclude")</f>
        <v>Exclude</v>
      </c>
      <c r="AL119" s="1"/>
      <c r="AM119" s="1" t="str" cm="1">
        <f t="array" ref="AM119">IF(AND(SUM(COUNTIF(AL119,{"*leaching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leached*"}))&gt;0,ISNUMBER(FIND("%",AL119))),"Include","Exclude")</f>
        <v>Exclude</v>
      </c>
      <c r="AN119" s="1"/>
      <c r="AO119" s="1" t="str" cm="1">
        <f t="array" ref="AO119">IF(AND(SUM(COUNTIF(AN119,{"*leaching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leached*"}))&gt;0,ISNUMBER(FIND("%",AN119))),"Include","Exclude")</f>
        <v>Exclude</v>
      </c>
      <c r="AP119" s="1"/>
      <c r="AQ119" s="1" t="str" cm="1">
        <f t="array" ref="AQ119">IF(AND(SUM(COUNTIF(AP119,{"*leaching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leached*"}))&gt;0,ISNUMBER(FIND("%",AP119))),"Include","Exclude")</f>
        <v>Exclude</v>
      </c>
      <c r="AR119" s="1"/>
      <c r="AS119" s="1" t="str" cm="1">
        <f t="array" ref="AS119">IF(AND(SUM(COUNTIF(AR119,{"*leaching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leached*"}))&gt;0,ISNUMBER(FIND("%",AR119))),"Include","Exclude")</f>
        <v>Exclude</v>
      </c>
      <c r="AT119" s="1"/>
      <c r="AU119" s="1" t="str" cm="1">
        <f t="array" ref="AU119">IF(AND(SUM(COUNTIF(AT119,{"*leaching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leached*"}))&gt;0,ISNUMBER(FIND("%",AT119))),"Include","Exclude")</f>
        <v>Exclude</v>
      </c>
      <c r="AV119" s="1"/>
      <c r="AW119" s="1" t="str" cm="1">
        <f t="array" ref="AW119">IF(AND(SUM(COUNTIF(AV119,{"*leaching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leached*"}))&gt;0,ISNUMBER(FIND("%",AV119))),"Include","Exclude")</f>
        <v>Exclude</v>
      </c>
      <c r="AX119" s="1"/>
      <c r="AY119" s="36" t="str" cm="1">
        <f t="array" ref="AY119">IF(AND(SUM(COUNTIF(AX119,{"*leaching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leached*"}))&gt;0,ISNUMBER(FIND("%",AX119))),"Include","Exclude")</f>
        <v>Exclude</v>
      </c>
      <c r="AZ119" s="21">
        <f t="shared" si="43"/>
        <v>1</v>
      </c>
      <c r="BA119" s="21" t="s">
        <v>2664</v>
      </c>
      <c r="BB119" s="21">
        <f>LEN(BA119) - LEN(SUBSTITUTE(BA119, "%", ""))</f>
        <v>2</v>
      </c>
      <c r="BC119" s="21" t="s">
        <v>3049</v>
      </c>
      <c r="BD119" s="21" t="s">
        <v>3014</v>
      </c>
      <c r="BE119" s="22">
        <v>0.999</v>
      </c>
      <c r="BF119" s="22">
        <v>0</v>
      </c>
      <c r="BG119" s="44">
        <f>VLOOKUP(BD119,'[1]To do list'!$A$2:$B$18,2,FALSE)</f>
        <v>0.42399999999999999</v>
      </c>
      <c r="BH119" s="44">
        <v>0</v>
      </c>
      <c r="BI119" s="44">
        <f t="shared" si="66"/>
        <v>0</v>
      </c>
      <c r="BJ119" s="59">
        <f>BF119*(1-BE119)*BG119*100</f>
        <v>0</v>
      </c>
      <c r="BK119" s="21" t="s">
        <v>3013</v>
      </c>
      <c r="BL119" s="22">
        <v>5.2999999999999999E-2</v>
      </c>
      <c r="BM119" s="22">
        <v>0.1</v>
      </c>
      <c r="BN119" s="44">
        <f>VLOOKUP(BK119,'[1]To do list'!$A$2:$B$18,2,FALSE)</f>
        <v>83.5</v>
      </c>
      <c r="BO119" s="44">
        <v>4.2329999999999997</v>
      </c>
      <c r="BP119" s="44">
        <f t="shared" si="67"/>
        <v>1794.7919999999997</v>
      </c>
      <c r="BQ119" s="59">
        <f>BM119*(1-BL119)*BN119*100</f>
        <v>790.74500000000012</v>
      </c>
      <c r="BR119" s="21"/>
      <c r="BS119" s="21"/>
      <c r="BT119" s="22"/>
      <c r="BU119" s="21"/>
      <c r="BV119" s="21"/>
      <c r="BW119" s="21"/>
      <c r="BX119" s="51"/>
      <c r="BY119" s="21"/>
      <c r="BZ119" s="21"/>
      <c r="CA119" s="22"/>
      <c r="CB119" s="21"/>
      <c r="CC119" s="21"/>
      <c r="CD119" s="21"/>
      <c r="CE119" s="51"/>
      <c r="CF119" s="21"/>
      <c r="CG119" s="21"/>
      <c r="CH119" s="21"/>
      <c r="CI119" s="21"/>
      <c r="CJ119" s="21"/>
      <c r="CK119" s="21"/>
      <c r="CL119" s="51"/>
      <c r="CM119" s="63">
        <f>SUM(BJ119,BQ119,BX119,CE119,CL119)/SUM(BF119,BM119,BT119,CA119,CH119)</f>
        <v>7907.4500000000007</v>
      </c>
      <c r="CN119" s="70">
        <f t="shared" si="68"/>
        <v>17947.919999999995</v>
      </c>
    </row>
    <row r="120" spans="1:92" hidden="1" x14ac:dyDescent="0.3">
      <c r="A120" s="40">
        <v>119</v>
      </c>
      <c r="B120" s="40" t="s">
        <v>958</v>
      </c>
      <c r="C120" s="61" t="s">
        <v>959</v>
      </c>
      <c r="D120" s="40" t="s">
        <v>340</v>
      </c>
      <c r="E120" s="40" t="b">
        <v>1</v>
      </c>
      <c r="F120" s="40"/>
      <c r="G120" s="40"/>
      <c r="H120" s="40" t="s">
        <v>611</v>
      </c>
      <c r="I120" s="40" t="s">
        <v>10</v>
      </c>
      <c r="J120" s="40" t="s">
        <v>612</v>
      </c>
      <c r="K120" s="40" t="s">
        <v>341</v>
      </c>
      <c r="L120" s="40" t="s">
        <v>613</v>
      </c>
      <c r="M120" s="40" t="s">
        <v>342</v>
      </c>
      <c r="N120" s="40" t="s">
        <v>614</v>
      </c>
      <c r="O120" s="40" t="s">
        <v>792</v>
      </c>
      <c r="P120" s="40" t="b">
        <v>1</v>
      </c>
      <c r="Q120" s="40">
        <v>60</v>
      </c>
      <c r="R120" s="1" t="b">
        <v>0</v>
      </c>
      <c r="S120" s="40">
        <v>119</v>
      </c>
      <c r="T120" s="1" t="s">
        <v>2240</v>
      </c>
      <c r="U120" s="1" t="str" cm="1">
        <f t="array" ref="U120">IF(AND(SUM(COUNTIF(T120,{"*leaching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leached*"}))&gt;0,ISNUMBER(FIND("%",T120))),"Include","Exclude")</f>
        <v>Exclude</v>
      </c>
      <c r="V120" s="1" t="s">
        <v>2241</v>
      </c>
      <c r="W120" s="1" t="str" cm="1">
        <f t="array" ref="W120">IF(AND(SUM(COUNTIF(V120,{"*leaching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leached*"}))&gt;0,ISNUMBER(FIND("%",V120))),"Include","Exclude")</f>
        <v>Exclude</v>
      </c>
      <c r="X120" s="1" t="s">
        <v>2242</v>
      </c>
      <c r="Y120" s="1" t="str" cm="1">
        <f t="array" ref="Y120">IF(AND(SUM(COUNTIF(X120,{"*leaching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leached*"}))&gt;0,ISNUMBER(FIND("%",X120))),"Include","Exclude")</f>
        <v>Exclude</v>
      </c>
      <c r="Z120" s="1" t="s">
        <v>2243</v>
      </c>
      <c r="AA120" s="1" t="str" cm="1">
        <f t="array" ref="AA120">IF(AND(SUM(COUNTIF(Z120,{"*leaching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leached*"}))&gt;0,ISNUMBER(FIND("%",Z120))),"Include","Exclude")</f>
        <v>Exclude</v>
      </c>
      <c r="AB120" s="1" t="s">
        <v>2244</v>
      </c>
      <c r="AC120" s="1" t="str" cm="1">
        <f t="array" ref="AC120">IF(AND(SUM(COUNTIF(AB120,{"*leaching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leached*"}))&gt;0,ISNUMBER(FIND("%",AB120))),"Include","Exclude")</f>
        <v>Exclude</v>
      </c>
      <c r="AD120" s="1" t="s">
        <v>2245</v>
      </c>
      <c r="AE120" s="1" t="str" cm="1">
        <f t="array" ref="AE120">IF(AND(SUM(COUNTIF(AD120,{"*leaching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leached*"}))&gt;0,ISNUMBER(FIND("%",AD120))),"Include","Exclude")</f>
        <v>Exclude</v>
      </c>
      <c r="AF120" s="1" t="s">
        <v>2246</v>
      </c>
      <c r="AG120" s="1" t="str" cm="1">
        <f t="array" ref="AG120">IF(AND(SUM(COUNTIF(AF120,{"*leaching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leached*"}))&gt;0,ISNUMBER(FIND("%",AF120))),"Include","Exclude")</f>
        <v>Exclude</v>
      </c>
      <c r="AH120" s="1" t="s">
        <v>2247</v>
      </c>
      <c r="AI120" s="1" t="str" cm="1">
        <f t="array" ref="AI120">IF(AND(SUM(COUNTIF(AH120,{"*leaching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leached*"}))&gt;0,ISNUMBER(FIND("%",AH120))),"Include","Exclude")</f>
        <v>Exclude</v>
      </c>
      <c r="AJ120" s="1"/>
      <c r="AK120" s="1" t="str" cm="1">
        <f t="array" ref="AK120">IF(AND(SUM(COUNTIF(AJ120,{"*leaching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leached*"}))&gt;0,ISNUMBER(FIND("%",AJ120))),"Include","Exclude")</f>
        <v>Exclude</v>
      </c>
      <c r="AL120" s="1"/>
      <c r="AM120" s="1" t="str" cm="1">
        <f t="array" ref="AM120">IF(AND(SUM(COUNTIF(AL120,{"*leaching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leached*"}))&gt;0,ISNUMBER(FIND("%",AL120))),"Include","Exclude")</f>
        <v>Exclude</v>
      </c>
      <c r="AN120" s="1"/>
      <c r="AO120" s="1" t="str" cm="1">
        <f t="array" ref="AO120">IF(AND(SUM(COUNTIF(AN120,{"*leaching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leached*"}))&gt;0,ISNUMBER(FIND("%",AN120))),"Include","Exclude")</f>
        <v>Exclude</v>
      </c>
      <c r="AP120" s="1"/>
      <c r="AQ120" s="1" t="str" cm="1">
        <f t="array" ref="AQ120">IF(AND(SUM(COUNTIF(AP120,{"*leaching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leached*"}))&gt;0,ISNUMBER(FIND("%",AP120))),"Include","Exclude")</f>
        <v>Exclude</v>
      </c>
      <c r="AR120" s="1"/>
      <c r="AS120" s="1" t="str" cm="1">
        <f t="array" ref="AS120">IF(AND(SUM(COUNTIF(AR120,{"*leaching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leached*"}))&gt;0,ISNUMBER(FIND("%",AR120))),"Include","Exclude")</f>
        <v>Exclude</v>
      </c>
      <c r="AT120" s="1"/>
      <c r="AU120" s="1" t="str" cm="1">
        <f t="array" ref="AU120">IF(AND(SUM(COUNTIF(AT120,{"*leaching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leached*"}))&gt;0,ISNUMBER(FIND("%",AT120))),"Include","Exclude")</f>
        <v>Exclude</v>
      </c>
      <c r="AV120" s="1"/>
      <c r="AW120" s="1" t="str" cm="1">
        <f t="array" ref="AW120">IF(AND(SUM(COUNTIF(AV120,{"*leaching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leached*"}))&gt;0,ISNUMBER(FIND("%",AV120))),"Include","Exclude")</f>
        <v>Exclude</v>
      </c>
      <c r="AX120" s="1"/>
      <c r="AY120" s="1" t="str" cm="1">
        <f t="array" ref="AY120">IF(AND(SUM(COUNTIF(AX120,{"*leaching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leached*"}))&gt;0,ISNUMBER(FIND("%",AX120))),"Include","Exclude")</f>
        <v>Exclude</v>
      </c>
      <c r="AZ120" s="40">
        <f t="shared" si="43"/>
        <v>0</v>
      </c>
      <c r="BA120" s="40" t="s">
        <v>677</v>
      </c>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c r="CH120"/>
      <c r="CI120"/>
      <c r="CL120"/>
      <c r="CM120"/>
      <c r="CN120"/>
    </row>
    <row r="121" spans="1:92" s="23" customFormat="1" x14ac:dyDescent="0.3">
      <c r="A121" s="21">
        <v>203</v>
      </c>
      <c r="B121" s="21" t="s">
        <v>1161</v>
      </c>
      <c r="C121" s="21" t="s">
        <v>1162</v>
      </c>
      <c r="D121" s="21" t="s">
        <v>572</v>
      </c>
      <c r="E121" s="21" t="b">
        <v>1</v>
      </c>
      <c r="F121" s="21"/>
      <c r="G121" s="21"/>
      <c r="H121" s="21" t="s">
        <v>611</v>
      </c>
      <c r="I121" s="21" t="s">
        <v>10</v>
      </c>
      <c r="J121" s="21" t="s">
        <v>612</v>
      </c>
      <c r="K121" s="21" t="s">
        <v>573</v>
      </c>
      <c r="L121" s="21" t="s">
        <v>613</v>
      </c>
      <c r="M121" s="21" t="s">
        <v>574</v>
      </c>
      <c r="N121" s="21" t="s">
        <v>614</v>
      </c>
      <c r="O121" s="21" t="s">
        <v>677</v>
      </c>
      <c r="P121" s="21" t="b">
        <v>1</v>
      </c>
      <c r="Q121" s="21">
        <v>100</v>
      </c>
      <c r="R121" s="39" t="b">
        <v>0</v>
      </c>
      <c r="S121" s="21">
        <v>203</v>
      </c>
      <c r="T121" s="6" t="s">
        <v>2926</v>
      </c>
      <c r="U121" s="1" t="str" cm="1">
        <f t="array" ref="U121">IF(AND(SUM(COUNTIF(T121,{"*leaching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leached*"}))&gt;0,ISNUMBER(FIND("%",T121))),"Include","Exclude")</f>
        <v>Exclude</v>
      </c>
      <c r="V121" s="1" t="s">
        <v>2927</v>
      </c>
      <c r="W121" s="1" t="str" cm="1">
        <f t="array" ref="W121">IF(AND(SUM(COUNTIF(V121,{"*leaching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leached*"}))&gt;0,ISNUMBER(FIND("%",V121))),"Include","Exclude")</f>
        <v>Exclude</v>
      </c>
      <c r="X121" s="1" t="s">
        <v>2928</v>
      </c>
      <c r="Y121" s="1" t="str" cm="1">
        <f t="array" ref="Y121">IF(AND(SUM(COUNTIF(X121,{"*leaching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leached*"}))&gt;0,ISNUMBER(FIND("%",X121))),"Include","Exclude")</f>
        <v>Exclude</v>
      </c>
      <c r="Z121" s="1" t="s">
        <v>2929</v>
      </c>
      <c r="AA121" s="1" t="str" cm="1">
        <f t="array" ref="AA121">IF(AND(SUM(COUNTIF(Z121,{"*leaching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leached*"}))&gt;0,ISNUMBER(FIND("%",Z121))),"Include","Exclude")</f>
        <v>Include</v>
      </c>
      <c r="AB121" s="1" t="s">
        <v>2930</v>
      </c>
      <c r="AC121" s="1" t="str" cm="1">
        <f t="array" ref="AC121">IF(AND(SUM(COUNTIF(AB121,{"*leaching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leached*"}))&gt;0,ISNUMBER(FIND("%",AB121))),"Include","Exclude")</f>
        <v>Exclude</v>
      </c>
      <c r="AD121" s="1" t="s">
        <v>2931</v>
      </c>
      <c r="AE121" s="1" t="str" cm="1">
        <f t="array" ref="AE121">IF(AND(SUM(COUNTIF(AD121,{"*leaching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leached*"}))&gt;0,ISNUMBER(FIND("%",AD121))),"Include","Exclude")</f>
        <v>Exclude</v>
      </c>
      <c r="AF121" s="1"/>
      <c r="AG121" s="1" t="str" cm="1">
        <f t="array" ref="AG121">IF(AND(SUM(COUNTIF(AF121,{"*leaching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leached*"}))&gt;0,ISNUMBER(FIND("%",AF121))),"Include","Exclude")</f>
        <v>Exclude</v>
      </c>
      <c r="AH121" s="1"/>
      <c r="AI121" s="1" t="str" cm="1">
        <f t="array" ref="AI121">IF(AND(SUM(COUNTIF(AH121,{"*leaching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leached*"}))&gt;0,ISNUMBER(FIND("%",AH121))),"Include","Exclude")</f>
        <v>Exclude</v>
      </c>
      <c r="AJ121" s="1"/>
      <c r="AK121" s="1" t="str" cm="1">
        <f t="array" ref="AK121">IF(AND(SUM(COUNTIF(AJ121,{"*leaching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leached*"}))&gt;0,ISNUMBER(FIND("%",AJ121))),"Include","Exclude")</f>
        <v>Exclude</v>
      </c>
      <c r="AL121" s="1"/>
      <c r="AM121" s="1" t="str" cm="1">
        <f t="array" ref="AM121">IF(AND(SUM(COUNTIF(AL121,{"*leaching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leached*"}))&gt;0,ISNUMBER(FIND("%",AL121))),"Include","Exclude")</f>
        <v>Exclude</v>
      </c>
      <c r="AN121" s="1"/>
      <c r="AO121" s="1" t="str" cm="1">
        <f t="array" ref="AO121">IF(AND(SUM(COUNTIF(AN121,{"*leaching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leached*"}))&gt;0,ISNUMBER(FIND("%",AN121))),"Include","Exclude")</f>
        <v>Exclude</v>
      </c>
      <c r="AP121" s="1"/>
      <c r="AQ121" s="1" t="str" cm="1">
        <f t="array" ref="AQ121">IF(AND(SUM(COUNTIF(AP121,{"*leaching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leached*"}))&gt;0,ISNUMBER(FIND("%",AP121))),"Include","Exclude")</f>
        <v>Exclude</v>
      </c>
      <c r="AR121" s="1"/>
      <c r="AS121" s="1" t="str" cm="1">
        <f t="array" ref="AS121">IF(AND(SUM(COUNTIF(AR121,{"*leaching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leached*"}))&gt;0,ISNUMBER(FIND("%",AR121))),"Include","Exclude")</f>
        <v>Exclude</v>
      </c>
      <c r="AT121" s="1"/>
      <c r="AU121" s="1" t="str" cm="1">
        <f t="array" ref="AU121">IF(AND(SUM(COUNTIF(AT121,{"*leaching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leached*"}))&gt;0,ISNUMBER(FIND("%",AT121))),"Include","Exclude")</f>
        <v>Exclude</v>
      </c>
      <c r="AV121" s="1"/>
      <c r="AW121" s="1" t="str" cm="1">
        <f t="array" ref="AW121">IF(AND(SUM(COUNTIF(AV121,{"*leaching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leached*"}))&gt;0,ISNUMBER(FIND("%",AV121))),"Include","Exclude")</f>
        <v>Exclude</v>
      </c>
      <c r="AX121" s="1"/>
      <c r="AY121" s="36" t="str" cm="1">
        <f t="array" ref="AY121">IF(AND(SUM(COUNTIF(AX121,{"*leaching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leached*"}))&gt;0,ISNUMBER(FIND("%",AX121))),"Include","Exclude")</f>
        <v>Exclude</v>
      </c>
      <c r="AZ121" s="21">
        <f t="shared" si="43"/>
        <v>1</v>
      </c>
      <c r="BA121" s="21" t="s">
        <v>2929</v>
      </c>
      <c r="BB121" s="21">
        <f>LEN(BA121) - LEN(SUBSTITUTE(BA121, "%", ""))</f>
        <v>2</v>
      </c>
      <c r="BC121" s="21" t="s">
        <v>3048</v>
      </c>
      <c r="BD121" s="21" t="s">
        <v>709</v>
      </c>
      <c r="BE121" s="22">
        <v>0.98609999999999998</v>
      </c>
      <c r="BF121" s="22">
        <v>0.2</v>
      </c>
      <c r="BG121" s="44">
        <f>VLOOKUP(BD121,'[1]To do list'!$A$2:$B$18,2,FALSE)</f>
        <v>32.799999999999997</v>
      </c>
      <c r="BH121" s="44">
        <v>0.42</v>
      </c>
      <c r="BI121" s="44">
        <f>BE121*BF121*BH121*(Q121-20)*1000</f>
        <v>6626.5920000000006</v>
      </c>
      <c r="BJ121" s="59">
        <f>BF121*(1-BE121)*BG121*100</f>
        <v>9.1184000000000136</v>
      </c>
      <c r="BK121" s="21" t="s">
        <v>3013</v>
      </c>
      <c r="BL121" s="22">
        <v>0.98780000000000001</v>
      </c>
      <c r="BM121" s="22">
        <v>0.1</v>
      </c>
      <c r="BN121" s="44">
        <f>VLOOKUP(BK121,'[1]To do list'!$A$2:$B$18,2,FALSE)</f>
        <v>83.5</v>
      </c>
      <c r="BO121" s="44">
        <v>4.2329999999999997</v>
      </c>
      <c r="BP121" s="44">
        <f>BL121*BM121*BO121*(Q121-20)*1000</f>
        <v>33450.859199999999</v>
      </c>
      <c r="BQ121" s="59">
        <f>BM121*(1-BL121)*BN121*100</f>
        <v>10.186999999999991</v>
      </c>
      <c r="BR121" s="21"/>
      <c r="BS121" s="21"/>
      <c r="BT121" s="22"/>
      <c r="BU121" s="21"/>
      <c r="BV121" s="21"/>
      <c r="BW121" s="21"/>
      <c r="BX121" s="51"/>
      <c r="BY121" s="21"/>
      <c r="BZ121" s="21"/>
      <c r="CA121" s="21"/>
      <c r="CB121" s="21"/>
      <c r="CC121" s="21"/>
      <c r="CD121" s="21"/>
      <c r="CE121" s="51"/>
      <c r="CF121" s="21"/>
      <c r="CG121" s="21"/>
      <c r="CH121" s="21"/>
      <c r="CI121" s="21"/>
      <c r="CJ121" s="21"/>
      <c r="CK121" s="21"/>
      <c r="CL121" s="51"/>
      <c r="CM121" s="63">
        <f>SUM(BJ121,BQ121,BX121,CE121,CL121)/SUM(BF121,BM121,BT121,CA121,CH121)</f>
        <v>64.351333333333343</v>
      </c>
      <c r="CN121" s="70">
        <f>(BI121+BP121+BW121+CD121+CK121)/(BF121+BM121+BT121+CA121+CH121)</f>
        <v>133591.50399999996</v>
      </c>
    </row>
    <row r="122" spans="1:92" hidden="1" x14ac:dyDescent="0.3">
      <c r="A122" s="40">
        <v>121</v>
      </c>
      <c r="B122" s="40" t="s">
        <v>962</v>
      </c>
      <c r="C122" s="61" t="s">
        <v>963</v>
      </c>
      <c r="D122" s="40" t="s">
        <v>346</v>
      </c>
      <c r="E122" s="40" t="b">
        <v>1</v>
      </c>
      <c r="F122" s="40"/>
      <c r="G122" s="40"/>
      <c r="H122" s="40" t="s">
        <v>611</v>
      </c>
      <c r="I122" s="40" t="s">
        <v>10</v>
      </c>
      <c r="J122" s="40" t="s">
        <v>612</v>
      </c>
      <c r="K122" s="40" t="s">
        <v>347</v>
      </c>
      <c r="L122" s="40" t="s">
        <v>613</v>
      </c>
      <c r="M122" s="40" t="s">
        <v>348</v>
      </c>
      <c r="N122" s="40" t="s">
        <v>614</v>
      </c>
      <c r="O122" s="40" t="s">
        <v>964</v>
      </c>
      <c r="P122" s="40" t="b">
        <v>1</v>
      </c>
      <c r="Q122" s="40">
        <v>250</v>
      </c>
      <c r="R122" s="1" t="b">
        <v>0</v>
      </c>
      <c r="S122" s="40">
        <v>121</v>
      </c>
      <c r="T122" s="1" t="s">
        <v>2255</v>
      </c>
      <c r="U122" s="1" t="str" cm="1">
        <f t="array" ref="U122">IF(AND(SUM(COUNTIF(T122,{"*leaching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leached*"}))&gt;0,ISNUMBER(FIND("%",T122))),"Include","Exclude")</f>
        <v>Exclude</v>
      </c>
      <c r="V122" s="1" t="s">
        <v>2256</v>
      </c>
      <c r="W122" s="1" t="str" cm="1">
        <f t="array" ref="W122">IF(AND(SUM(COUNTIF(V122,{"*leaching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leached*"}))&gt;0,ISNUMBER(FIND("%",V122))),"Include","Exclude")</f>
        <v>Exclude</v>
      </c>
      <c r="X122" s="1" t="s">
        <v>2257</v>
      </c>
      <c r="Y122" s="1" t="str" cm="1">
        <f t="array" ref="Y122">IF(AND(SUM(COUNTIF(X122,{"*leaching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leached*"}))&gt;0,ISNUMBER(FIND("%",X122))),"Include","Exclude")</f>
        <v>Exclude</v>
      </c>
      <c r="Z122" s="1" t="s">
        <v>2258</v>
      </c>
      <c r="AA122" s="1" t="str" cm="1">
        <f t="array" ref="AA122">IF(AND(SUM(COUNTIF(Z122,{"*leaching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leached*"}))&gt;0,ISNUMBER(FIND("%",Z122))),"Include","Exclude")</f>
        <v>Exclude</v>
      </c>
      <c r="AB122" s="1" t="s">
        <v>2259</v>
      </c>
      <c r="AC122" s="1" t="str" cm="1">
        <f t="array" ref="AC122">IF(AND(SUM(COUNTIF(AB122,{"*leaching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leached*"}))&gt;0,ISNUMBER(FIND("%",AB122))),"Include","Exclude")</f>
        <v>Exclude</v>
      </c>
      <c r="AD122" s="1" t="s">
        <v>2260</v>
      </c>
      <c r="AE122" s="1" t="str" cm="1">
        <f t="array" ref="AE122">IF(AND(SUM(COUNTIF(AD122,{"*leaching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leached*"}))&gt;0,ISNUMBER(FIND("%",AD122))),"Include","Exclude")</f>
        <v>Exclude</v>
      </c>
      <c r="AF122" s="1"/>
      <c r="AG122" s="1" t="str" cm="1">
        <f t="array" ref="AG122">IF(AND(SUM(COUNTIF(AF122,{"*leaching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leached*"}))&gt;0,ISNUMBER(FIND("%",AF122))),"Include","Exclude")</f>
        <v>Exclude</v>
      </c>
      <c r="AH122" s="1"/>
      <c r="AI122" s="1" t="str" cm="1">
        <f t="array" ref="AI122">IF(AND(SUM(COUNTIF(AH122,{"*leaching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leached*"}))&gt;0,ISNUMBER(FIND("%",AH122))),"Include","Exclude")</f>
        <v>Exclude</v>
      </c>
      <c r="AJ122" s="1"/>
      <c r="AK122" s="1" t="str" cm="1">
        <f t="array" ref="AK122">IF(AND(SUM(COUNTIF(AJ122,{"*leaching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leached*"}))&gt;0,ISNUMBER(FIND("%",AJ122))),"Include","Exclude")</f>
        <v>Exclude</v>
      </c>
      <c r="AL122" s="1"/>
      <c r="AM122" s="1" t="str" cm="1">
        <f t="array" ref="AM122">IF(AND(SUM(COUNTIF(AL122,{"*leaching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leached*"}))&gt;0,ISNUMBER(FIND("%",AL122))),"Include","Exclude")</f>
        <v>Exclude</v>
      </c>
      <c r="AN122" s="1"/>
      <c r="AO122" s="1" t="str" cm="1">
        <f t="array" ref="AO122">IF(AND(SUM(COUNTIF(AN122,{"*leaching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leached*"}))&gt;0,ISNUMBER(FIND("%",AN122))),"Include","Exclude")</f>
        <v>Exclude</v>
      </c>
      <c r="AP122" s="1"/>
      <c r="AQ122" s="1" t="str" cm="1">
        <f t="array" ref="AQ122">IF(AND(SUM(COUNTIF(AP122,{"*leaching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leached*"}))&gt;0,ISNUMBER(FIND("%",AP122))),"Include","Exclude")</f>
        <v>Exclude</v>
      </c>
      <c r="AR122" s="1"/>
      <c r="AS122" s="1" t="str" cm="1">
        <f t="array" ref="AS122">IF(AND(SUM(COUNTIF(AR122,{"*leaching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leached*"}))&gt;0,ISNUMBER(FIND("%",AR122))),"Include","Exclude")</f>
        <v>Exclude</v>
      </c>
      <c r="AT122" s="1"/>
      <c r="AU122" s="1" t="str" cm="1">
        <f t="array" ref="AU122">IF(AND(SUM(COUNTIF(AT122,{"*leaching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leached*"}))&gt;0,ISNUMBER(FIND("%",AT122))),"Include","Exclude")</f>
        <v>Exclude</v>
      </c>
      <c r="AV122" s="1"/>
      <c r="AW122" s="1" t="str" cm="1">
        <f t="array" ref="AW122">IF(AND(SUM(COUNTIF(AV122,{"*leaching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leached*"}))&gt;0,ISNUMBER(FIND("%",AV122))),"Include","Exclude")</f>
        <v>Exclude</v>
      </c>
      <c r="AX122" s="1"/>
      <c r="AY122" s="1" t="str" cm="1">
        <f t="array" ref="AY122">IF(AND(SUM(COUNTIF(AX122,{"*leaching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leached*"}))&gt;0,ISNUMBER(FIND("%",AX122))),"Include","Exclude")</f>
        <v>Exclude</v>
      </c>
      <c r="AZ122" s="40">
        <f t="shared" si="43"/>
        <v>0</v>
      </c>
      <c r="BA122" s="40" t="s">
        <v>677</v>
      </c>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c r="CH122"/>
      <c r="CI122"/>
      <c r="CL122"/>
      <c r="CM122"/>
      <c r="CN122"/>
    </row>
    <row r="123" spans="1:92" s="23" customFormat="1" x14ac:dyDescent="0.3">
      <c r="A123" s="21">
        <v>36</v>
      </c>
      <c r="B123" s="21" t="s">
        <v>728</v>
      </c>
      <c r="C123" s="21" t="s">
        <v>729</v>
      </c>
      <c r="D123" s="21" t="s">
        <v>112</v>
      </c>
      <c r="E123" s="21" t="b">
        <v>1</v>
      </c>
      <c r="F123" s="21"/>
      <c r="G123" s="21"/>
      <c r="H123" s="21" t="s">
        <v>611</v>
      </c>
      <c r="I123" s="21" t="s">
        <v>10</v>
      </c>
      <c r="J123" s="21" t="s">
        <v>612</v>
      </c>
      <c r="K123" s="21" t="s">
        <v>113</v>
      </c>
      <c r="L123" s="21" t="s">
        <v>613</v>
      </c>
      <c r="M123" s="21" t="s">
        <v>114</v>
      </c>
      <c r="N123" s="21" t="s">
        <v>614</v>
      </c>
      <c r="O123" s="21" t="s">
        <v>730</v>
      </c>
      <c r="P123" s="21" t="b">
        <v>1</v>
      </c>
      <c r="Q123" s="21">
        <v>500</v>
      </c>
      <c r="R123" s="39" t="b">
        <v>0</v>
      </c>
      <c r="S123" s="21">
        <v>36</v>
      </c>
      <c r="T123" s="6" t="s">
        <v>1522</v>
      </c>
      <c r="U123" s="1" t="str" cm="1">
        <f t="array" ref="U123">IF(AND(SUM(COUNTIF(T123,{"*leaching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leached*"}))&gt;0,ISNUMBER(FIND("%",T123))),"Include","Exclude")</f>
        <v>Exclude</v>
      </c>
      <c r="V123" s="1" t="s">
        <v>1523</v>
      </c>
      <c r="W123" s="1" t="str" cm="1">
        <f t="array" ref="W123">IF(AND(SUM(COUNTIF(V123,{"*leaching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leached*"}))&gt;0,ISNUMBER(FIND("%",V123))),"Include","Exclude")</f>
        <v>Exclude</v>
      </c>
      <c r="X123" s="1" t="s">
        <v>1524</v>
      </c>
      <c r="Y123" s="1" t="str" cm="1">
        <f t="array" ref="Y123">IF(AND(SUM(COUNTIF(X123,{"*leaching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leached*"}))&gt;0,ISNUMBER(FIND("%",X123))),"Include","Exclude")</f>
        <v>Include</v>
      </c>
      <c r="Z123" s="1" t="s">
        <v>1525</v>
      </c>
      <c r="AA123" s="1" t="str" cm="1">
        <f t="array" ref="AA123">IF(AND(SUM(COUNTIF(Z123,{"*leaching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leached*"}))&gt;0,ISNUMBER(FIND("%",Z123))),"Include","Exclude")</f>
        <v>Exclude</v>
      </c>
      <c r="AB123" s="1" t="s">
        <v>1526</v>
      </c>
      <c r="AC123" s="1" t="str" cm="1">
        <f t="array" ref="AC123">IF(AND(SUM(COUNTIF(AB123,{"*leaching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leached*"}))&gt;0,ISNUMBER(FIND("%",AB123))),"Include","Exclude")</f>
        <v>Exclude</v>
      </c>
      <c r="AD123" s="1" t="s">
        <v>1527</v>
      </c>
      <c r="AE123" s="1" t="str" cm="1">
        <f t="array" ref="AE123">IF(AND(SUM(COUNTIF(AD123,{"*leaching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leached*"}))&gt;0,ISNUMBER(FIND("%",AD123))),"Include","Exclude")</f>
        <v>Exclude</v>
      </c>
      <c r="AF123" s="1" t="s">
        <v>1528</v>
      </c>
      <c r="AG123" s="1" t="str" cm="1">
        <f t="array" ref="AG123">IF(AND(SUM(COUNTIF(AF123,{"*leaching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leached*"}))&gt;0,ISNUMBER(FIND("%",AF123))),"Include","Exclude")</f>
        <v>Exclude</v>
      </c>
      <c r="AH123" s="1" t="s">
        <v>1529</v>
      </c>
      <c r="AI123" s="1" t="str" cm="1">
        <f t="array" ref="AI123">IF(AND(SUM(COUNTIF(AH123,{"*leaching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leached*"}))&gt;0,ISNUMBER(FIND("%",AH123))),"Include","Exclude")</f>
        <v>Exclude</v>
      </c>
      <c r="AJ123" s="1"/>
      <c r="AK123" s="1" t="str" cm="1">
        <f t="array" ref="AK123">IF(AND(SUM(COUNTIF(AJ123,{"*leaching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leached*"}))&gt;0,ISNUMBER(FIND("%",AJ123))),"Include","Exclude")</f>
        <v>Exclude</v>
      </c>
      <c r="AL123" s="1"/>
      <c r="AM123" s="1" t="str" cm="1">
        <f t="array" ref="AM123">IF(AND(SUM(COUNTIF(AL123,{"*leaching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leached*"}))&gt;0,ISNUMBER(FIND("%",AL123))),"Include","Exclude")</f>
        <v>Exclude</v>
      </c>
      <c r="AN123" s="1"/>
      <c r="AO123" s="1" t="str" cm="1">
        <f t="array" ref="AO123">IF(AND(SUM(COUNTIF(AN123,{"*leaching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leached*"}))&gt;0,ISNUMBER(FIND("%",AN123))),"Include","Exclude")</f>
        <v>Exclude</v>
      </c>
      <c r="AP123" s="1"/>
      <c r="AQ123" s="1" t="str" cm="1">
        <f t="array" ref="AQ123">IF(AND(SUM(COUNTIF(AP123,{"*leaching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leached*"}))&gt;0,ISNUMBER(FIND("%",AP123))),"Include","Exclude")</f>
        <v>Exclude</v>
      </c>
      <c r="AR123" s="1"/>
      <c r="AS123" s="1" t="str" cm="1">
        <f t="array" ref="AS123">IF(AND(SUM(COUNTIF(AR123,{"*leaching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leached*"}))&gt;0,ISNUMBER(FIND("%",AR123))),"Include","Exclude")</f>
        <v>Exclude</v>
      </c>
      <c r="AT123" s="1"/>
      <c r="AU123" s="1" t="str" cm="1">
        <f t="array" ref="AU123">IF(AND(SUM(COUNTIF(AT123,{"*leaching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leached*"}))&gt;0,ISNUMBER(FIND("%",AT123))),"Include","Exclude")</f>
        <v>Exclude</v>
      </c>
      <c r="AV123" s="1"/>
      <c r="AW123" s="1" t="str" cm="1">
        <f t="array" ref="AW123">IF(AND(SUM(COUNTIF(AV123,{"*leaching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leached*"}))&gt;0,ISNUMBER(FIND("%",AV123))),"Include","Exclude")</f>
        <v>Exclude</v>
      </c>
      <c r="AX123" s="1"/>
      <c r="AY123" s="36" t="str" cm="1">
        <f t="array" ref="AY123">IF(AND(SUM(COUNTIF(AX123,{"*leaching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leached*"}))&gt;0,ISNUMBER(FIND("%",AX123))),"Include","Exclude")</f>
        <v>Exclude</v>
      </c>
      <c r="AZ123" s="21">
        <f t="shared" si="43"/>
        <v>1</v>
      </c>
      <c r="BA123" s="21" t="s">
        <v>1524</v>
      </c>
      <c r="BB123" s="21">
        <f>LEN(BA123) - LEN(SUBSTITUTE(BA123, "%", ""))</f>
        <v>2</v>
      </c>
      <c r="BC123" s="21" t="s">
        <v>3048</v>
      </c>
      <c r="BD123" s="21" t="s">
        <v>3013</v>
      </c>
      <c r="BE123" s="22">
        <v>0.999</v>
      </c>
      <c r="BF123" s="22">
        <v>0.1</v>
      </c>
      <c r="BG123" s="44">
        <f>VLOOKUP(BD123,'[1]To do list'!$A$2:$B$18,2,FALSE)</f>
        <v>83.5</v>
      </c>
      <c r="BH123" s="44">
        <v>4.2329999999999997</v>
      </c>
      <c r="BI123" s="44">
        <f t="shared" ref="BI123:BI124" si="69">BE123*BF123*BH123*(Q123-20)*1000</f>
        <v>202980.81599999999</v>
      </c>
      <c r="BJ123" s="59">
        <f>BF123*(1-BE123)*BG123*100</f>
        <v>0.83500000000000085</v>
      </c>
      <c r="BK123" s="21" t="s">
        <v>3012</v>
      </c>
      <c r="BL123" s="22">
        <v>0.99399999999999999</v>
      </c>
      <c r="BM123" s="22">
        <v>0.1</v>
      </c>
      <c r="BN123" s="44">
        <f>VLOOKUP(BK123,'[1]To do list'!$A$2:$B$18,2,FALSE)</f>
        <v>1.82</v>
      </c>
      <c r="BO123" s="44">
        <v>0.48</v>
      </c>
      <c r="BP123" s="44">
        <f t="shared" ref="BP123:BP124" si="70">BL123*BM123*BO123*(Q123-20)*1000</f>
        <v>22901.759999999998</v>
      </c>
      <c r="BQ123" s="59">
        <f>BM123*(1-BL123)*BN123*100</f>
        <v>0.10920000000000012</v>
      </c>
      <c r="BR123" s="21"/>
      <c r="BS123" s="21"/>
      <c r="BT123" s="22"/>
      <c r="BU123" s="21"/>
      <c r="BV123" s="21"/>
      <c r="BW123" s="21"/>
      <c r="BX123" s="51"/>
      <c r="BY123" s="21"/>
      <c r="BZ123" s="21"/>
      <c r="CA123" s="22"/>
      <c r="CB123" s="21"/>
      <c r="CC123" s="21"/>
      <c r="CD123" s="21"/>
      <c r="CE123" s="51"/>
      <c r="CF123" s="21"/>
      <c r="CG123" s="21"/>
      <c r="CH123" s="21"/>
      <c r="CI123" s="21"/>
      <c r="CJ123" s="21"/>
      <c r="CK123" s="21"/>
      <c r="CL123" s="51"/>
      <c r="CM123" s="63">
        <f>SUM(BJ123,BQ123,BX123,CE123,CL123)/SUM(BF123,BM123,BT123,CA123,CH123)</f>
        <v>4.7210000000000045</v>
      </c>
      <c r="CN123" s="70">
        <f t="shared" ref="CN123:CN124" si="71">(BI123+BP123+BW123+CD123+CK123)/(BF123+BM123+BT123+CA123+CH123)</f>
        <v>1129412.8799999999</v>
      </c>
    </row>
    <row r="124" spans="1:92" s="23" customFormat="1" x14ac:dyDescent="0.3">
      <c r="A124" s="21">
        <v>61</v>
      </c>
      <c r="B124" s="21" t="s">
        <v>798</v>
      </c>
      <c r="C124" s="21" t="s">
        <v>799</v>
      </c>
      <c r="D124" s="21" t="s">
        <v>182</v>
      </c>
      <c r="E124" s="21" t="b">
        <v>1</v>
      </c>
      <c r="F124" s="21"/>
      <c r="G124" s="21"/>
      <c r="H124" s="21" t="s">
        <v>611</v>
      </c>
      <c r="I124" s="21" t="s">
        <v>10</v>
      </c>
      <c r="J124" s="21" t="s">
        <v>612</v>
      </c>
      <c r="K124" s="21" t="s">
        <v>148</v>
      </c>
      <c r="L124" s="21" t="s">
        <v>613</v>
      </c>
      <c r="M124" s="21" t="s">
        <v>183</v>
      </c>
      <c r="N124" s="21" t="s">
        <v>614</v>
      </c>
      <c r="O124" s="21" t="s">
        <v>800</v>
      </c>
      <c r="P124" s="21" t="b">
        <v>1</v>
      </c>
      <c r="Q124" s="21">
        <v>50</v>
      </c>
      <c r="R124" s="39" t="b">
        <v>0</v>
      </c>
      <c r="S124" s="21">
        <v>61</v>
      </c>
      <c r="T124" s="6" t="s">
        <v>1760</v>
      </c>
      <c r="U124" s="1" t="str" cm="1">
        <f t="array" ref="U124">IF(AND(SUM(COUNTIF(T124,{"*leaching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leached*"}))&gt;0,ISNUMBER(FIND("%",T124))),"Include","Exclude")</f>
        <v>Exclude</v>
      </c>
      <c r="V124" s="1" t="s">
        <v>1761</v>
      </c>
      <c r="W124" s="1" t="str" cm="1">
        <f t="array" ref="W124">IF(AND(SUM(COUNTIF(V124,{"*leaching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leached*"}))&gt;0,ISNUMBER(FIND("%",V124))),"Include","Exclude")</f>
        <v>Exclude</v>
      </c>
      <c r="X124" s="1" t="s">
        <v>1762</v>
      </c>
      <c r="Y124" s="1" t="str" cm="1">
        <f t="array" ref="Y124">IF(AND(SUM(COUNTIF(X124,{"*leaching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leached*"}))&gt;0,ISNUMBER(FIND("%",X124))),"Include","Exclude")</f>
        <v>Include</v>
      </c>
      <c r="Z124" s="1" t="s">
        <v>1763</v>
      </c>
      <c r="AA124" s="1" t="str" cm="1">
        <f t="array" ref="AA124">IF(AND(SUM(COUNTIF(Z124,{"*leaching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leached*"}))&gt;0,ISNUMBER(FIND("%",Z124))),"Include","Exclude")</f>
        <v>Exclude</v>
      </c>
      <c r="AB124" s="1" t="s">
        <v>1764</v>
      </c>
      <c r="AC124" s="1" t="str" cm="1">
        <f t="array" ref="AC124">IF(AND(SUM(COUNTIF(AB124,{"*leaching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leached*"}))&gt;0,ISNUMBER(FIND("%",AB124))),"Include","Exclude")</f>
        <v>Exclude</v>
      </c>
      <c r="AD124" s="1" t="s">
        <v>1765</v>
      </c>
      <c r="AE124" s="1" t="str" cm="1">
        <f t="array" ref="AE124">IF(AND(SUM(COUNTIF(AD124,{"*leaching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leached*"}))&gt;0,ISNUMBER(FIND("%",AD124))),"Include","Exclude")</f>
        <v>Exclude</v>
      </c>
      <c r="AF124" s="1" t="s">
        <v>1766</v>
      </c>
      <c r="AG124" s="1" t="str" cm="1">
        <f t="array" ref="AG124">IF(AND(SUM(COUNTIF(AF124,{"*leaching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leached*"}))&gt;0,ISNUMBER(FIND("%",AF124))),"Include","Exclude")</f>
        <v>Exclude</v>
      </c>
      <c r="AH124" s="1" t="s">
        <v>1767</v>
      </c>
      <c r="AI124" s="1" t="str" cm="1">
        <f t="array" ref="AI124">IF(AND(SUM(COUNTIF(AH124,{"*leaching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leached*"}))&gt;0,ISNUMBER(FIND("%",AH124))),"Include","Exclude")</f>
        <v>Exclude</v>
      </c>
      <c r="AJ124" s="1"/>
      <c r="AK124" s="1" t="str" cm="1">
        <f t="array" ref="AK124">IF(AND(SUM(COUNTIF(AJ124,{"*leaching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leached*"}))&gt;0,ISNUMBER(FIND("%",AJ124))),"Include","Exclude")</f>
        <v>Exclude</v>
      </c>
      <c r="AL124" s="1"/>
      <c r="AM124" s="1" t="str" cm="1">
        <f t="array" ref="AM124">IF(AND(SUM(COUNTIF(AL124,{"*leaching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leached*"}))&gt;0,ISNUMBER(FIND("%",AL124))),"Include","Exclude")</f>
        <v>Exclude</v>
      </c>
      <c r="AN124" s="1"/>
      <c r="AO124" s="1" t="str" cm="1">
        <f t="array" ref="AO124">IF(AND(SUM(COUNTIF(AN124,{"*leaching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leached*"}))&gt;0,ISNUMBER(FIND("%",AN124))),"Include","Exclude")</f>
        <v>Exclude</v>
      </c>
      <c r="AP124" s="1"/>
      <c r="AQ124" s="1" t="str" cm="1">
        <f t="array" ref="AQ124">IF(AND(SUM(COUNTIF(AP124,{"*leaching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leached*"}))&gt;0,ISNUMBER(FIND("%",AP124))),"Include","Exclude")</f>
        <v>Exclude</v>
      </c>
      <c r="AR124" s="1"/>
      <c r="AS124" s="1" t="str" cm="1">
        <f t="array" ref="AS124">IF(AND(SUM(COUNTIF(AR124,{"*leaching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leached*"}))&gt;0,ISNUMBER(FIND("%",AR124))),"Include","Exclude")</f>
        <v>Exclude</v>
      </c>
      <c r="AT124" s="1"/>
      <c r="AU124" s="1" t="str" cm="1">
        <f t="array" ref="AU124">IF(AND(SUM(COUNTIF(AT124,{"*leaching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leached*"}))&gt;0,ISNUMBER(FIND("%",AT124))),"Include","Exclude")</f>
        <v>Exclude</v>
      </c>
      <c r="AV124" s="1"/>
      <c r="AW124" s="1" t="str" cm="1">
        <f t="array" ref="AW124">IF(AND(SUM(COUNTIF(AV124,{"*leaching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leached*"}))&gt;0,ISNUMBER(FIND("%",AV124))),"Include","Exclude")</f>
        <v>Exclude</v>
      </c>
      <c r="AX124" s="1"/>
      <c r="AY124" s="36" t="str" cm="1">
        <f t="array" ref="AY124">IF(AND(SUM(COUNTIF(AX124,{"*leaching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leached*"}))&gt;0,ISNUMBER(FIND("%",AX124))),"Include","Exclude")</f>
        <v>Exclude</v>
      </c>
      <c r="AZ124" s="21">
        <f t="shared" si="43"/>
        <v>1</v>
      </c>
      <c r="BA124" s="21" t="s">
        <v>1762</v>
      </c>
      <c r="BB124" s="21">
        <f>LEN(BA124) - LEN(SUBSTITUTE(BA124, "%", ""))</f>
        <v>1</v>
      </c>
      <c r="BC124" s="21" t="s">
        <v>3048</v>
      </c>
      <c r="BD124" s="21" t="s">
        <v>709</v>
      </c>
      <c r="BE124" s="24">
        <v>0.99</v>
      </c>
      <c r="BF124" s="22">
        <v>0.2</v>
      </c>
      <c r="BG124" s="44">
        <f>VLOOKUP(BD124,'[1]To do list'!$A$2:$B$18,2,FALSE)</f>
        <v>32.799999999999997</v>
      </c>
      <c r="BH124" s="44">
        <v>0.42</v>
      </c>
      <c r="BI124" s="44">
        <f t="shared" si="69"/>
        <v>2494.8000000000002</v>
      </c>
      <c r="BJ124" s="59">
        <f>BF124*(1-BE124)*BG124*100</f>
        <v>6.5600000000000049</v>
      </c>
      <c r="BK124" s="21" t="s">
        <v>3012</v>
      </c>
      <c r="BL124" s="24">
        <v>0.99</v>
      </c>
      <c r="BM124" s="22">
        <v>0.1</v>
      </c>
      <c r="BN124" s="44">
        <f>VLOOKUP(BK124,'[1]To do list'!$A$2:$B$18,2,FALSE)</f>
        <v>1.82</v>
      </c>
      <c r="BO124" s="44">
        <v>0.48</v>
      </c>
      <c r="BP124" s="44">
        <f t="shared" si="70"/>
        <v>1425.6</v>
      </c>
      <c r="BQ124" s="59">
        <f>BM124*(1-BL124)*BN124*100</f>
        <v>0.18200000000000016</v>
      </c>
      <c r="BR124" s="21"/>
      <c r="BS124" s="21"/>
      <c r="BT124" s="22"/>
      <c r="BU124" s="21"/>
      <c r="BV124" s="21"/>
      <c r="BW124" s="21"/>
      <c r="BX124" s="51"/>
      <c r="BY124" s="21"/>
      <c r="BZ124" s="21"/>
      <c r="CA124" s="22"/>
      <c r="CB124" s="21"/>
      <c r="CC124" s="21"/>
      <c r="CD124" s="21"/>
      <c r="CE124" s="51"/>
      <c r="CF124" s="21"/>
      <c r="CG124" s="21"/>
      <c r="CH124" s="21"/>
      <c r="CI124" s="21"/>
      <c r="CJ124" s="21"/>
      <c r="CK124" s="21"/>
      <c r="CL124" s="51"/>
      <c r="CM124" s="63">
        <f>SUM(BJ124,BQ124,BX124,CE124,CL124)/SUM(BF124,BM124,BT124,CA124,CH124)</f>
        <v>22.473333333333347</v>
      </c>
      <c r="CN124" s="70">
        <f t="shared" si="71"/>
        <v>13067.999999999998</v>
      </c>
    </row>
    <row r="125" spans="1:92" hidden="1" x14ac:dyDescent="0.3">
      <c r="A125" s="40">
        <v>124</v>
      </c>
      <c r="B125" s="40" t="s">
        <v>969</v>
      </c>
      <c r="C125" s="61" t="s">
        <v>970</v>
      </c>
      <c r="D125" s="40" t="s">
        <v>355</v>
      </c>
      <c r="E125" s="40" t="b">
        <v>1</v>
      </c>
      <c r="F125" s="40"/>
      <c r="G125" s="40"/>
      <c r="H125" s="40" t="s">
        <v>611</v>
      </c>
      <c r="I125" s="40" t="s">
        <v>10</v>
      </c>
      <c r="J125" s="40" t="s">
        <v>612</v>
      </c>
      <c r="K125" s="40" t="s">
        <v>356</v>
      </c>
      <c r="L125" s="40" t="s">
        <v>613</v>
      </c>
      <c r="M125" s="40" t="s">
        <v>357</v>
      </c>
      <c r="N125" s="40" t="s">
        <v>614</v>
      </c>
      <c r="O125" s="40" t="s">
        <v>774</v>
      </c>
      <c r="P125" s="40" t="b">
        <v>1</v>
      </c>
      <c r="Q125" s="40">
        <v>600</v>
      </c>
      <c r="R125" s="1" t="b">
        <v>0</v>
      </c>
      <c r="S125" s="40">
        <v>124</v>
      </c>
      <c r="T125" s="1" t="s">
        <v>2275</v>
      </c>
      <c r="U125" s="1" t="str" cm="1">
        <f t="array" ref="U125">IF(AND(SUM(COUNTIF(T125,{"*leaching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leached*"}))&gt;0,ISNUMBER(FIND("%",T125))),"Include","Exclude")</f>
        <v>Exclude</v>
      </c>
      <c r="V125" s="1" t="s">
        <v>2276</v>
      </c>
      <c r="W125" s="1" t="str" cm="1">
        <f t="array" ref="W125">IF(AND(SUM(COUNTIF(V125,{"*leaching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leached*"}))&gt;0,ISNUMBER(FIND("%",V125))),"Include","Exclude")</f>
        <v>Exclude</v>
      </c>
      <c r="X125" s="1" t="s">
        <v>2277</v>
      </c>
      <c r="Y125" s="1" t="str" cm="1">
        <f t="array" ref="Y125">IF(AND(SUM(COUNTIF(X125,{"*leaching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leached*"}))&gt;0,ISNUMBER(FIND("%",X125))),"Include","Exclude")</f>
        <v>Exclude</v>
      </c>
      <c r="Z125" s="1" t="s">
        <v>2278</v>
      </c>
      <c r="AA125" s="1" t="str" cm="1">
        <f t="array" ref="AA125">IF(AND(SUM(COUNTIF(Z125,{"*leaching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leached*"}))&gt;0,ISNUMBER(FIND("%",Z125))),"Include","Exclude")</f>
        <v>Exclude</v>
      </c>
      <c r="AB125" s="1" t="s">
        <v>2279</v>
      </c>
      <c r="AC125" s="1" t="str" cm="1">
        <f t="array" ref="AC125">IF(AND(SUM(COUNTIF(AB125,{"*leaching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leached*"}))&gt;0,ISNUMBER(FIND("%",AB125))),"Include","Exclude")</f>
        <v>Exclude</v>
      </c>
      <c r="AD125" s="1" t="s">
        <v>2280</v>
      </c>
      <c r="AE125" s="1" t="str" cm="1">
        <f t="array" ref="AE125">IF(AND(SUM(COUNTIF(AD125,{"*leaching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leached*"}))&gt;0,ISNUMBER(FIND("%",AD125))),"Include","Exclude")</f>
        <v>Exclude</v>
      </c>
      <c r="AF125" s="1" t="s">
        <v>2281</v>
      </c>
      <c r="AG125" s="1" t="str" cm="1">
        <f t="array" ref="AG125">IF(AND(SUM(COUNTIF(AF125,{"*leaching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leached*"}))&gt;0,ISNUMBER(FIND("%",AF125))),"Include","Exclude")</f>
        <v>Exclude</v>
      </c>
      <c r="AH125" s="1"/>
      <c r="AI125" s="1" t="str" cm="1">
        <f t="array" ref="AI125">IF(AND(SUM(COUNTIF(AH125,{"*leaching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leached*"}))&gt;0,ISNUMBER(FIND("%",AH125))),"Include","Exclude")</f>
        <v>Exclude</v>
      </c>
      <c r="AJ125" s="1"/>
      <c r="AK125" s="1" t="str" cm="1">
        <f t="array" ref="AK125">IF(AND(SUM(COUNTIF(AJ125,{"*leaching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leached*"}))&gt;0,ISNUMBER(FIND("%",AJ125))),"Include","Exclude")</f>
        <v>Exclude</v>
      </c>
      <c r="AL125" s="1"/>
      <c r="AM125" s="1" t="str" cm="1">
        <f t="array" ref="AM125">IF(AND(SUM(COUNTIF(AL125,{"*leaching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leached*"}))&gt;0,ISNUMBER(FIND("%",AL125))),"Include","Exclude")</f>
        <v>Exclude</v>
      </c>
      <c r="AN125" s="1"/>
      <c r="AO125" s="1" t="str" cm="1">
        <f t="array" ref="AO125">IF(AND(SUM(COUNTIF(AN125,{"*leaching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leached*"}))&gt;0,ISNUMBER(FIND("%",AN125))),"Include","Exclude")</f>
        <v>Exclude</v>
      </c>
      <c r="AP125" s="1"/>
      <c r="AQ125" s="1" t="str" cm="1">
        <f t="array" ref="AQ125">IF(AND(SUM(COUNTIF(AP125,{"*leaching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leached*"}))&gt;0,ISNUMBER(FIND("%",AP125))),"Include","Exclude")</f>
        <v>Exclude</v>
      </c>
      <c r="AR125" s="1"/>
      <c r="AS125" s="1" t="str" cm="1">
        <f t="array" ref="AS125">IF(AND(SUM(COUNTIF(AR125,{"*leaching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leached*"}))&gt;0,ISNUMBER(FIND("%",AR125))),"Include","Exclude")</f>
        <v>Exclude</v>
      </c>
      <c r="AT125" s="1"/>
      <c r="AU125" s="1" t="str" cm="1">
        <f t="array" ref="AU125">IF(AND(SUM(COUNTIF(AT125,{"*leaching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leached*"}))&gt;0,ISNUMBER(FIND("%",AT125))),"Include","Exclude")</f>
        <v>Exclude</v>
      </c>
      <c r="AV125" s="1"/>
      <c r="AW125" s="1" t="str" cm="1">
        <f t="array" ref="AW125">IF(AND(SUM(COUNTIF(AV125,{"*leaching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leached*"}))&gt;0,ISNUMBER(FIND("%",AV125))),"Include","Exclude")</f>
        <v>Exclude</v>
      </c>
      <c r="AX125" s="1"/>
      <c r="AY125" s="1" t="str" cm="1">
        <f t="array" ref="AY125">IF(AND(SUM(COUNTIF(AX125,{"*leaching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leached*"}))&gt;0,ISNUMBER(FIND("%",AX125))),"Include","Exclude")</f>
        <v>Exclude</v>
      </c>
      <c r="AZ125" s="40">
        <f t="shared" si="43"/>
        <v>0</v>
      </c>
      <c r="BA125" s="40" t="s">
        <v>677</v>
      </c>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c r="CH125"/>
      <c r="CI125"/>
      <c r="CL125"/>
      <c r="CM125"/>
      <c r="CN125"/>
    </row>
    <row r="126" spans="1:92" hidden="1" x14ac:dyDescent="0.3">
      <c r="A126" s="1">
        <v>125</v>
      </c>
      <c r="B126" s="1" t="s">
        <v>971</v>
      </c>
      <c r="C126" s="2" t="s">
        <v>972</v>
      </c>
      <c r="D126" s="1" t="s">
        <v>358</v>
      </c>
      <c r="E126" s="1" t="b">
        <v>1</v>
      </c>
      <c r="F126" s="1" t="s">
        <v>973</v>
      </c>
      <c r="G126" s="1">
        <v>98.79</v>
      </c>
      <c r="H126" s="1" t="s">
        <v>611</v>
      </c>
      <c r="I126" s="1" t="s">
        <v>238</v>
      </c>
      <c r="J126" s="1" t="s">
        <v>612</v>
      </c>
      <c r="K126" s="1" t="s">
        <v>24</v>
      </c>
      <c r="L126" s="1" t="s">
        <v>613</v>
      </c>
      <c r="M126" s="1" t="s">
        <v>359</v>
      </c>
      <c r="N126" s="1" t="s">
        <v>614</v>
      </c>
      <c r="O126" s="1" t="s">
        <v>974</v>
      </c>
      <c r="P126" s="1" t="b">
        <v>1</v>
      </c>
      <c r="Q126" s="1">
        <v>700</v>
      </c>
      <c r="R126" s="1" t="b">
        <v>0</v>
      </c>
      <c r="S126" s="1">
        <v>125</v>
      </c>
      <c r="T126" s="1" t="s">
        <v>2282</v>
      </c>
      <c r="U126" s="1" t="str" cm="1">
        <f t="array" ref="U126">IF(AND(SUM(COUNTIF(T126,{"*leaching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leached*"}))&gt;0,ISNUMBER(FIND("%",T126))),"Include","Exclude")</f>
        <v>Exclude</v>
      </c>
      <c r="V126" s="1" t="s">
        <v>2283</v>
      </c>
      <c r="W126" s="1" t="str" cm="1">
        <f t="array" ref="W126">IF(AND(SUM(COUNTIF(V126,{"*leaching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leached*"}))&gt;0,ISNUMBER(FIND("%",V126))),"Include","Exclude")</f>
        <v>Exclude</v>
      </c>
      <c r="X126" s="1" t="s">
        <v>2284</v>
      </c>
      <c r="Y126" s="1" t="str" cm="1">
        <f t="array" ref="Y126">IF(AND(SUM(COUNTIF(X126,{"*leaching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leached*"}))&gt;0,ISNUMBER(FIND("%",X126))),"Include","Exclude")</f>
        <v>Exclude</v>
      </c>
      <c r="Z126" s="1" t="s">
        <v>2285</v>
      </c>
      <c r="AA126" s="1" t="str" cm="1">
        <f t="array" ref="AA126">IF(AND(SUM(COUNTIF(Z126,{"*leaching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leached*"}))&gt;0,ISNUMBER(FIND("%",Z126))),"Include","Exclude")</f>
        <v>Exclude</v>
      </c>
      <c r="AB126" s="1" t="s">
        <v>2286</v>
      </c>
      <c r="AC126" s="1" t="str" cm="1">
        <f t="array" ref="AC126">IF(AND(SUM(COUNTIF(AB126,{"*leaching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leached*"}))&gt;0,ISNUMBER(FIND("%",AB126))),"Include","Exclude")</f>
        <v>Exclude</v>
      </c>
      <c r="AD126" s="1" t="s">
        <v>2287</v>
      </c>
      <c r="AE126" s="1" t="str" cm="1">
        <f t="array" ref="AE126">IF(AND(SUM(COUNTIF(AD126,{"*leaching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leached*"}))&gt;0,ISNUMBER(FIND("%",AD126))),"Include","Exclude")</f>
        <v>Exclude</v>
      </c>
      <c r="AF126" s="1" t="s">
        <v>2288</v>
      </c>
      <c r="AG126" s="1" t="str" cm="1">
        <f t="array" ref="AG126">IF(AND(SUM(COUNTIF(AF126,{"*leaching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leached*"}))&gt;0,ISNUMBER(FIND("%",AF126))),"Include","Exclude")</f>
        <v>Exclude</v>
      </c>
      <c r="AH126" s="1" t="s">
        <v>2289</v>
      </c>
      <c r="AI126" s="1" t="str" cm="1">
        <f t="array" ref="AI126">IF(AND(SUM(COUNTIF(AH126,{"*leaching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leached*"}))&gt;0,ISNUMBER(FIND("%",AH126))),"Include","Exclude")</f>
        <v>Exclude</v>
      </c>
      <c r="AJ126" s="1"/>
      <c r="AK126" s="1" t="str" cm="1">
        <f t="array" ref="AK126">IF(AND(SUM(COUNTIF(AJ126,{"*leaching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leached*"}))&gt;0,ISNUMBER(FIND("%",AJ126))),"Include","Exclude")</f>
        <v>Exclude</v>
      </c>
      <c r="AL126" s="1"/>
      <c r="AM126" s="1" t="str" cm="1">
        <f t="array" ref="AM126">IF(AND(SUM(COUNTIF(AL126,{"*leaching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leached*"}))&gt;0,ISNUMBER(FIND("%",AL126))),"Include","Exclude")</f>
        <v>Exclude</v>
      </c>
      <c r="AN126" s="1"/>
      <c r="AO126" s="1" t="str" cm="1">
        <f t="array" ref="AO126">IF(AND(SUM(COUNTIF(AN126,{"*leaching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leached*"}))&gt;0,ISNUMBER(FIND("%",AN126))),"Include","Exclude")</f>
        <v>Exclude</v>
      </c>
      <c r="AP126" s="1"/>
      <c r="AQ126" s="1" t="str" cm="1">
        <f t="array" ref="AQ126">IF(AND(SUM(COUNTIF(AP126,{"*leaching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leached*"}))&gt;0,ISNUMBER(FIND("%",AP126))),"Include","Exclude")</f>
        <v>Exclude</v>
      </c>
      <c r="AR126" s="1"/>
      <c r="AS126" s="1" t="str" cm="1">
        <f t="array" ref="AS126">IF(AND(SUM(COUNTIF(AR126,{"*leaching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leached*"}))&gt;0,ISNUMBER(FIND("%",AR126))),"Include","Exclude")</f>
        <v>Exclude</v>
      </c>
      <c r="AT126" s="1"/>
      <c r="AU126" s="1" t="str" cm="1">
        <f t="array" ref="AU126">IF(AND(SUM(COUNTIF(AT126,{"*leaching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leached*"}))&gt;0,ISNUMBER(FIND("%",AT126))),"Include","Exclude")</f>
        <v>Exclude</v>
      </c>
      <c r="AV126" s="1"/>
      <c r="AW126" s="1" t="str" cm="1">
        <f t="array" ref="AW126">IF(AND(SUM(COUNTIF(AV126,{"*leaching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leached*"}))&gt;0,ISNUMBER(FIND("%",AV126))),"Include","Exclude")</f>
        <v>Exclude</v>
      </c>
      <c r="AX126" s="1"/>
      <c r="AY126" s="1" t="str" cm="1">
        <f t="array" ref="AY126">IF(AND(SUM(COUNTIF(AX126,{"*leaching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leached*"}))&gt;0,ISNUMBER(FIND("%",AX126))),"Include","Exclude")</f>
        <v>Exclude</v>
      </c>
      <c r="AZ126" s="1">
        <f t="shared" si="43"/>
        <v>0</v>
      </c>
      <c r="BA126" s="1" t="s">
        <v>677</v>
      </c>
      <c r="BG126" s="1"/>
      <c r="BH126" s="1"/>
      <c r="BI126" s="1"/>
      <c r="BJ126" s="1"/>
      <c r="BN126" s="1"/>
      <c r="BO126" s="1"/>
      <c r="BP126" s="1"/>
      <c r="BQ126" s="1"/>
      <c r="BX126" s="1"/>
      <c r="CE126" s="1"/>
      <c r="CG126"/>
      <c r="CH126"/>
      <c r="CI126"/>
      <c r="CL126"/>
      <c r="CM126"/>
      <c r="CN126"/>
    </row>
    <row r="127" spans="1:92" s="23" customFormat="1" x14ac:dyDescent="0.3">
      <c r="A127" s="21">
        <v>71</v>
      </c>
      <c r="B127" s="21" t="s">
        <v>826</v>
      </c>
      <c r="C127" s="21" t="s">
        <v>827</v>
      </c>
      <c r="D127" s="21" t="s">
        <v>209</v>
      </c>
      <c r="E127" s="21" t="b">
        <v>1</v>
      </c>
      <c r="F127" s="21"/>
      <c r="G127" s="21"/>
      <c r="H127" s="21" t="s">
        <v>611</v>
      </c>
      <c r="I127" s="21" t="s">
        <v>10</v>
      </c>
      <c r="J127" s="21" t="s">
        <v>612</v>
      </c>
      <c r="K127" s="21" t="s">
        <v>210</v>
      </c>
      <c r="L127" s="21" t="s">
        <v>613</v>
      </c>
      <c r="M127" s="21" t="s">
        <v>211</v>
      </c>
      <c r="N127" s="21" t="s">
        <v>614</v>
      </c>
      <c r="O127" s="21" t="s">
        <v>828</v>
      </c>
      <c r="P127" s="21" t="b">
        <v>1</v>
      </c>
      <c r="Q127" s="21">
        <v>90</v>
      </c>
      <c r="R127" s="39" t="b">
        <v>0</v>
      </c>
      <c r="S127" s="21">
        <v>71</v>
      </c>
      <c r="T127" s="6" t="s">
        <v>1846</v>
      </c>
      <c r="U127" s="1" t="str" cm="1">
        <f t="array" ref="U127">IF(AND(SUM(COUNTIF(T127,{"*leaching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leached*"}))&gt;0,ISNUMBER(FIND("%",T127))),"Include","Exclude")</f>
        <v>Exclude</v>
      </c>
      <c r="V127" s="1" t="s">
        <v>1847</v>
      </c>
      <c r="W127" s="1" t="str" cm="1">
        <f t="array" ref="W127">IF(AND(SUM(COUNTIF(V127,{"*leaching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leached*"}))&gt;0,ISNUMBER(FIND("%",V127))),"Include","Exclude")</f>
        <v>Exclude</v>
      </c>
      <c r="X127" s="1" t="s">
        <v>1848</v>
      </c>
      <c r="Y127" s="1" t="str" cm="1">
        <f t="array" ref="Y127">IF(AND(SUM(COUNTIF(X127,{"*leaching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leached*"}))&gt;0,ISNUMBER(FIND("%",X127))),"Include","Exclude")</f>
        <v>Exclude</v>
      </c>
      <c r="Z127" s="1" t="s">
        <v>1849</v>
      </c>
      <c r="AA127" s="1" t="str" cm="1">
        <f t="array" ref="AA127">IF(AND(SUM(COUNTIF(Z127,{"*leaching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leached*"}))&gt;0,ISNUMBER(FIND("%",Z127))),"Include","Exclude")</f>
        <v>Exclude</v>
      </c>
      <c r="AB127" s="1" t="s">
        <v>1850</v>
      </c>
      <c r="AC127" s="1" t="str" cm="1">
        <f t="array" ref="AC127">IF(AND(SUM(COUNTIF(AB127,{"*leaching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leached*"}))&gt;0,ISNUMBER(FIND("%",AB127))),"Include","Exclude")</f>
        <v>Exclude</v>
      </c>
      <c r="AD127" s="1" t="s">
        <v>1851</v>
      </c>
      <c r="AE127" s="1" t="str" cm="1">
        <f t="array" ref="AE127">IF(AND(SUM(COUNTIF(AD127,{"*leaching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leached*"}))&gt;0,ISNUMBER(FIND("%",AD127))),"Include","Exclude")</f>
        <v>Exclude</v>
      </c>
      <c r="AF127" s="1" t="s">
        <v>1852</v>
      </c>
      <c r="AG127" s="1" t="str" cm="1">
        <f t="array" ref="AG127">IF(AND(SUM(COUNTIF(AF127,{"*leaching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leached*"}))&gt;0,ISNUMBER(FIND("%",AF127))),"Include","Exclude")</f>
        <v>Include</v>
      </c>
      <c r="AH127" s="1"/>
      <c r="AI127" s="1" t="str" cm="1">
        <f t="array" ref="AI127">IF(AND(SUM(COUNTIF(AH127,{"*leaching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leached*"}))&gt;0,ISNUMBER(FIND("%",AH127))),"Include","Exclude")</f>
        <v>Exclude</v>
      </c>
      <c r="AJ127" s="1"/>
      <c r="AK127" s="1" t="str" cm="1">
        <f t="array" ref="AK127">IF(AND(SUM(COUNTIF(AJ127,{"*leaching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leached*"}))&gt;0,ISNUMBER(FIND("%",AJ127))),"Include","Exclude")</f>
        <v>Exclude</v>
      </c>
      <c r="AL127" s="1"/>
      <c r="AM127" s="1" t="str" cm="1">
        <f t="array" ref="AM127">IF(AND(SUM(COUNTIF(AL127,{"*leaching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leached*"}))&gt;0,ISNUMBER(FIND("%",AL127))),"Include","Exclude")</f>
        <v>Exclude</v>
      </c>
      <c r="AN127" s="1"/>
      <c r="AO127" s="1" t="str" cm="1">
        <f t="array" ref="AO127">IF(AND(SUM(COUNTIF(AN127,{"*leaching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leached*"}))&gt;0,ISNUMBER(FIND("%",AN127))),"Include","Exclude")</f>
        <v>Exclude</v>
      </c>
      <c r="AP127" s="1"/>
      <c r="AQ127" s="1" t="str" cm="1">
        <f t="array" ref="AQ127">IF(AND(SUM(COUNTIF(AP127,{"*leaching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leached*"}))&gt;0,ISNUMBER(FIND("%",AP127))),"Include","Exclude")</f>
        <v>Exclude</v>
      </c>
      <c r="AR127" s="1"/>
      <c r="AS127" s="1" t="str" cm="1">
        <f t="array" ref="AS127">IF(AND(SUM(COUNTIF(AR127,{"*leaching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leached*"}))&gt;0,ISNUMBER(FIND("%",AR127))),"Include","Exclude")</f>
        <v>Exclude</v>
      </c>
      <c r="AT127" s="1"/>
      <c r="AU127" s="1" t="str" cm="1">
        <f t="array" ref="AU127">IF(AND(SUM(COUNTIF(AT127,{"*leaching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leached*"}))&gt;0,ISNUMBER(FIND("%",AT127))),"Include","Exclude")</f>
        <v>Exclude</v>
      </c>
      <c r="AV127" s="1"/>
      <c r="AW127" s="1" t="str" cm="1">
        <f t="array" ref="AW127">IF(AND(SUM(COUNTIF(AV127,{"*leaching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leached*"}))&gt;0,ISNUMBER(FIND("%",AV127))),"Include","Exclude")</f>
        <v>Exclude</v>
      </c>
      <c r="AX127" s="1"/>
      <c r="AY127" s="36" t="str" cm="1">
        <f t="array" ref="AY127">IF(AND(SUM(COUNTIF(AX127,{"*leaching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leached*"}))&gt;0,ISNUMBER(FIND("%",AX127))),"Include","Exclude")</f>
        <v>Exclude</v>
      </c>
      <c r="AZ127" s="21">
        <f t="shared" si="43"/>
        <v>1</v>
      </c>
      <c r="BA127" s="21" t="s">
        <v>1852</v>
      </c>
      <c r="BB127" s="21">
        <f>LEN(BA127) - LEN(SUBSTITUTE(BA127, "%", ""))</f>
        <v>2</v>
      </c>
      <c r="BC127" s="21" t="s">
        <v>3047</v>
      </c>
      <c r="BD127" s="21" t="s">
        <v>709</v>
      </c>
      <c r="BE127" s="24">
        <v>1</v>
      </c>
      <c r="BF127" s="22">
        <v>0.2</v>
      </c>
      <c r="BG127" s="44">
        <f>VLOOKUP(BD127,'[1]To do list'!$A$2:$B$18,2,FALSE)</f>
        <v>32.799999999999997</v>
      </c>
      <c r="BH127" s="44">
        <v>0.42</v>
      </c>
      <c r="BI127" s="44">
        <f t="shared" ref="BI127:BI128" si="72">BE127*BF127*BH127*(Q127-20)*1000</f>
        <v>5880.0000000000009</v>
      </c>
      <c r="BJ127" s="59">
        <f>BF127*(1-BE127)*BG127*100</f>
        <v>0</v>
      </c>
      <c r="BK127" s="21" t="s">
        <v>3011</v>
      </c>
      <c r="BL127" s="22">
        <v>0.99990000000000001</v>
      </c>
      <c r="BM127" s="22">
        <v>0.2</v>
      </c>
      <c r="BN127" s="44">
        <f>VLOOKUP(BK127,'[1]To do list'!$A$2:$B$18,2,FALSE)</f>
        <v>13.9</v>
      </c>
      <c r="BO127" s="44">
        <v>0.45200000000000001</v>
      </c>
      <c r="BP127" s="44">
        <f t="shared" ref="BP127:BP128" si="73">BL127*BM127*BO127*(Q127-20)*1000</f>
        <v>6327.3672000000006</v>
      </c>
      <c r="BQ127" s="59">
        <f>BM127*(1-BL127)*BN127*100</f>
        <v>2.7799999999996942E-2</v>
      </c>
      <c r="BR127" s="21"/>
      <c r="BS127" s="21"/>
      <c r="BT127" s="22"/>
      <c r="BU127" s="21"/>
      <c r="BV127" s="21"/>
      <c r="BW127" s="21"/>
      <c r="BX127" s="51"/>
      <c r="BY127" s="21"/>
      <c r="BZ127" s="21"/>
      <c r="CA127" s="22"/>
      <c r="CB127" s="21"/>
      <c r="CC127" s="21"/>
      <c r="CD127" s="21"/>
      <c r="CE127" s="51"/>
      <c r="CF127" s="21"/>
      <c r="CG127" s="21"/>
      <c r="CH127" s="21"/>
      <c r="CI127" s="21"/>
      <c r="CJ127" s="21"/>
      <c r="CK127" s="21"/>
      <c r="CL127" s="51"/>
      <c r="CM127" s="63">
        <f>SUM(BJ127,BQ127,BX127,CE127,CL127)/SUM(BF127,BM127,BT127,CA127,CH127)</f>
        <v>6.9499999999992346E-2</v>
      </c>
      <c r="CN127" s="70">
        <f t="shared" ref="CN127:CN128" si="74">(BI127+BP127+BW127+CD127+CK127)/(BF127+BM127+BT127+CA127+CH127)</f>
        <v>30518.418000000001</v>
      </c>
    </row>
    <row r="128" spans="1:92" s="23" customFormat="1" x14ac:dyDescent="0.3">
      <c r="A128" s="21">
        <v>141</v>
      </c>
      <c r="B128" s="21" t="s">
        <v>1015</v>
      </c>
      <c r="C128" s="21" t="s">
        <v>1016</v>
      </c>
      <c r="D128" s="21" t="s">
        <v>403</v>
      </c>
      <c r="E128" s="21" t="b">
        <v>1</v>
      </c>
      <c r="F128" s="21"/>
      <c r="G128" s="21"/>
      <c r="H128" s="21" t="s">
        <v>611</v>
      </c>
      <c r="I128" s="21" t="s">
        <v>10</v>
      </c>
      <c r="J128" s="21" t="s">
        <v>612</v>
      </c>
      <c r="K128" s="21" t="s">
        <v>404</v>
      </c>
      <c r="L128" s="21" t="s">
        <v>613</v>
      </c>
      <c r="M128" s="21" t="s">
        <v>405</v>
      </c>
      <c r="N128" s="21" t="s">
        <v>614</v>
      </c>
      <c r="O128" s="21" t="s">
        <v>1017</v>
      </c>
      <c r="P128" s="21" t="b">
        <v>1</v>
      </c>
      <c r="Q128" s="21">
        <v>25</v>
      </c>
      <c r="R128" s="39" t="b">
        <v>1</v>
      </c>
      <c r="S128" s="21">
        <v>141</v>
      </c>
      <c r="T128" s="6" t="s">
        <v>2409</v>
      </c>
      <c r="U128" s="1" t="str" cm="1">
        <f t="array" ref="U128">IF(AND(SUM(COUNTIF(T128,{"*leaching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leached*"}))&gt;0,ISNUMBER(FIND("%",T128))),"Include","Exclude")</f>
        <v>Exclude</v>
      </c>
      <c r="V128" s="1" t="s">
        <v>2410</v>
      </c>
      <c r="W128" s="1" t="str" cm="1">
        <f t="array" ref="W128">IF(AND(SUM(COUNTIF(V128,{"*leaching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leached*"}))&gt;0,ISNUMBER(FIND("%",V128))),"Include","Exclude")</f>
        <v>Exclude</v>
      </c>
      <c r="X128" s="1" t="s">
        <v>2411</v>
      </c>
      <c r="Y128" s="1" t="str" cm="1">
        <f t="array" ref="Y128">IF(AND(SUM(COUNTIF(X128,{"*leaching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leached*"}))&gt;0,ISNUMBER(FIND("%",X128))),"Include","Exclude")</f>
        <v>Exclude</v>
      </c>
      <c r="Z128" s="1" t="s">
        <v>2412</v>
      </c>
      <c r="AA128" s="1" t="str" cm="1">
        <f t="array" ref="AA128">IF(AND(SUM(COUNTIF(Z128,{"*leaching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leached*"}))&gt;0,ISNUMBER(FIND("%",Z128))),"Include","Exclude")</f>
        <v>Include</v>
      </c>
      <c r="AB128" s="1" t="s">
        <v>2413</v>
      </c>
      <c r="AC128" s="1" t="str" cm="1">
        <f t="array" ref="AC128">IF(AND(SUM(COUNTIF(AB128,{"*leaching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leached*"}))&gt;0,ISNUMBER(FIND("%",AB128))),"Include","Exclude")</f>
        <v>Exclude</v>
      </c>
      <c r="AD128" s="1" t="s">
        <v>2414</v>
      </c>
      <c r="AE128" s="1" t="str" cm="1">
        <f t="array" ref="AE128">IF(AND(SUM(COUNTIF(AD128,{"*leaching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leached*"}))&gt;0,ISNUMBER(FIND("%",AD128))),"Include","Exclude")</f>
        <v>Exclude</v>
      </c>
      <c r="AF128" s="1" t="s">
        <v>2415</v>
      </c>
      <c r="AG128" s="1" t="str" cm="1">
        <f t="array" ref="AG128">IF(AND(SUM(COUNTIF(AF128,{"*leaching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leached*"}))&gt;0,ISNUMBER(FIND("%",AF128))),"Include","Exclude")</f>
        <v>Exclude</v>
      </c>
      <c r="AH128" s="1"/>
      <c r="AI128" s="1" t="str" cm="1">
        <f t="array" ref="AI128">IF(AND(SUM(COUNTIF(AH128,{"*leaching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leached*"}))&gt;0,ISNUMBER(FIND("%",AH128))),"Include","Exclude")</f>
        <v>Exclude</v>
      </c>
      <c r="AJ128" s="1"/>
      <c r="AK128" s="1" t="str" cm="1">
        <f t="array" ref="AK128">IF(AND(SUM(COUNTIF(AJ128,{"*leaching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leached*"}))&gt;0,ISNUMBER(FIND("%",AJ128))),"Include","Exclude")</f>
        <v>Exclude</v>
      </c>
      <c r="AL128" s="1"/>
      <c r="AM128" s="1" t="str" cm="1">
        <f t="array" ref="AM128">IF(AND(SUM(COUNTIF(AL128,{"*leaching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leached*"}))&gt;0,ISNUMBER(FIND("%",AL128))),"Include","Exclude")</f>
        <v>Exclude</v>
      </c>
      <c r="AN128" s="1"/>
      <c r="AO128" s="1" t="str" cm="1">
        <f t="array" ref="AO128">IF(AND(SUM(COUNTIF(AN128,{"*leaching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leached*"}))&gt;0,ISNUMBER(FIND("%",AN128))),"Include","Exclude")</f>
        <v>Exclude</v>
      </c>
      <c r="AP128" s="1"/>
      <c r="AQ128" s="1" t="str" cm="1">
        <f t="array" ref="AQ128">IF(AND(SUM(COUNTIF(AP128,{"*leaching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leached*"}))&gt;0,ISNUMBER(FIND("%",AP128))),"Include","Exclude")</f>
        <v>Exclude</v>
      </c>
      <c r="AR128" s="1"/>
      <c r="AS128" s="1" t="str" cm="1">
        <f t="array" ref="AS128">IF(AND(SUM(COUNTIF(AR128,{"*leaching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leached*"}))&gt;0,ISNUMBER(FIND("%",AR128))),"Include","Exclude")</f>
        <v>Exclude</v>
      </c>
      <c r="AT128" s="1"/>
      <c r="AU128" s="1" t="str" cm="1">
        <f t="array" ref="AU128">IF(AND(SUM(COUNTIF(AT128,{"*leaching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leached*"}))&gt;0,ISNUMBER(FIND("%",AT128))),"Include","Exclude")</f>
        <v>Exclude</v>
      </c>
      <c r="AV128" s="1"/>
      <c r="AW128" s="1" t="str" cm="1">
        <f t="array" ref="AW128">IF(AND(SUM(COUNTIF(AV128,{"*leaching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leached*"}))&gt;0,ISNUMBER(FIND("%",AV128))),"Include","Exclude")</f>
        <v>Exclude</v>
      </c>
      <c r="AX128" s="1"/>
      <c r="AY128" s="36" t="str" cm="1">
        <f t="array" ref="AY128">IF(AND(SUM(COUNTIF(AX128,{"*leaching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leached*"}))&gt;0,ISNUMBER(FIND("%",AX128))),"Include","Exclude")</f>
        <v>Exclude</v>
      </c>
      <c r="AZ128" s="21">
        <f t="shared" si="43"/>
        <v>1</v>
      </c>
      <c r="BA128" s="21" t="s">
        <v>2412</v>
      </c>
      <c r="BB128" s="21">
        <f>LEN(BA128) - LEN(SUBSTITUTE(BA128, "%", ""))</f>
        <v>2</v>
      </c>
      <c r="BC128" s="21" t="s">
        <v>3048</v>
      </c>
      <c r="BD128" s="21" t="s">
        <v>3013</v>
      </c>
      <c r="BE128" s="22">
        <v>0.95069999999999999</v>
      </c>
      <c r="BF128" s="22">
        <v>0.1</v>
      </c>
      <c r="BG128" s="44">
        <f>VLOOKUP(BD128,'[1]To do list'!$A$2:$B$18,2,FALSE)</f>
        <v>83.5</v>
      </c>
      <c r="BH128" s="44">
        <v>4.2329999999999997</v>
      </c>
      <c r="BI128" s="44">
        <f t="shared" si="72"/>
        <v>2012.1565499999999</v>
      </c>
      <c r="BJ128" s="59">
        <f>BF128*(1-BE128)*BG128*100</f>
        <v>41.165500000000009</v>
      </c>
      <c r="BK128" s="21" t="s">
        <v>3011</v>
      </c>
      <c r="BL128" s="22">
        <v>0.96020000000000005</v>
      </c>
      <c r="BM128" s="22">
        <v>0.2</v>
      </c>
      <c r="BN128" s="44">
        <f>VLOOKUP(BK128,'[1]To do list'!$A$2:$B$18,2,FALSE)</f>
        <v>13.9</v>
      </c>
      <c r="BO128" s="44">
        <v>0.45200000000000001</v>
      </c>
      <c r="BP128" s="44">
        <f t="shared" si="73"/>
        <v>434.0104</v>
      </c>
      <c r="BQ128" s="59">
        <f>BM128*(1-BL128)*BN128*100</f>
        <v>11.064399999999985</v>
      </c>
      <c r="BR128" s="21"/>
      <c r="BS128" s="21"/>
      <c r="BT128" s="22"/>
      <c r="BU128" s="21"/>
      <c r="BV128" s="21"/>
      <c r="BW128" s="21"/>
      <c r="BX128" s="51"/>
      <c r="BY128" s="21"/>
      <c r="BZ128" s="21"/>
      <c r="CA128" s="22"/>
      <c r="CB128" s="21"/>
      <c r="CC128" s="21"/>
      <c r="CD128" s="21"/>
      <c r="CE128" s="51"/>
      <c r="CF128" s="21"/>
      <c r="CG128" s="21"/>
      <c r="CH128" s="21"/>
      <c r="CI128" s="21"/>
      <c r="CJ128" s="21"/>
      <c r="CK128" s="21"/>
      <c r="CL128" s="51"/>
      <c r="CM128" s="63">
        <f>SUM(BJ128,BQ128,BX128,CE128,CL128)/SUM(BF128,BM128,BT128,CA128,CH128)</f>
        <v>174.09966666666662</v>
      </c>
      <c r="CN128" s="70">
        <f t="shared" si="74"/>
        <v>8153.8898333333318</v>
      </c>
    </row>
    <row r="129" spans="1:92" hidden="1" x14ac:dyDescent="0.3">
      <c r="A129" s="40">
        <v>128</v>
      </c>
      <c r="B129" s="40" t="s">
        <v>980</v>
      </c>
      <c r="C129" s="61" t="s">
        <v>981</v>
      </c>
      <c r="D129" s="40" t="s">
        <v>366</v>
      </c>
      <c r="E129" s="40" t="b">
        <v>1</v>
      </c>
      <c r="F129" s="40"/>
      <c r="G129" s="40"/>
      <c r="H129" s="40" t="s">
        <v>611</v>
      </c>
      <c r="I129" s="40" t="s">
        <v>10</v>
      </c>
      <c r="J129" s="40" t="s">
        <v>612</v>
      </c>
      <c r="K129" s="40" t="s">
        <v>31</v>
      </c>
      <c r="L129" s="40" t="s">
        <v>613</v>
      </c>
      <c r="M129" s="40" t="s">
        <v>367</v>
      </c>
      <c r="N129" s="40" t="s">
        <v>614</v>
      </c>
      <c r="O129" s="40" t="s">
        <v>982</v>
      </c>
      <c r="P129" s="40" t="b">
        <v>1</v>
      </c>
      <c r="Q129" s="40">
        <v>50</v>
      </c>
      <c r="R129" s="1" t="b">
        <v>1</v>
      </c>
      <c r="S129" s="40">
        <v>128</v>
      </c>
      <c r="T129" s="1" t="s">
        <v>2302</v>
      </c>
      <c r="U129" s="1" t="str" cm="1">
        <f t="array" ref="U129">IF(AND(SUM(COUNTIF(T129,{"*leaching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leached*"}))&gt;0,ISNUMBER(FIND("%",T129))),"Include","Exclude")</f>
        <v>Exclude</v>
      </c>
      <c r="V129" s="1" t="s">
        <v>2303</v>
      </c>
      <c r="W129" s="1" t="str" cm="1">
        <f t="array" ref="W129">IF(AND(SUM(COUNTIF(V129,{"*leaching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leached*"}))&gt;0,ISNUMBER(FIND("%",V129))),"Include","Exclude")</f>
        <v>Exclude</v>
      </c>
      <c r="X129" s="1" t="s">
        <v>2304</v>
      </c>
      <c r="Y129" s="1" t="str" cm="1">
        <f t="array" ref="Y129">IF(AND(SUM(COUNTIF(X129,{"*leaching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leached*"}))&gt;0,ISNUMBER(FIND("%",X129))),"Include","Exclude")</f>
        <v>Exclude</v>
      </c>
      <c r="Z129" s="1" t="s">
        <v>2305</v>
      </c>
      <c r="AA129" s="1" t="str" cm="1">
        <f t="array" ref="AA129">IF(AND(SUM(COUNTIF(Z129,{"*leaching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leached*"}))&gt;0,ISNUMBER(FIND("%",Z129))),"Include","Exclude")</f>
        <v>Exclude</v>
      </c>
      <c r="AB129" s="1" t="s">
        <v>2306</v>
      </c>
      <c r="AC129" s="1" t="str" cm="1">
        <f t="array" ref="AC129">IF(AND(SUM(COUNTIF(AB129,{"*leaching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leached*"}))&gt;0,ISNUMBER(FIND("%",AB129))),"Include","Exclude")</f>
        <v>Exclude</v>
      </c>
      <c r="AD129" s="1" t="s">
        <v>2307</v>
      </c>
      <c r="AE129" s="1" t="str" cm="1">
        <f t="array" ref="AE129">IF(AND(SUM(COUNTIF(AD129,{"*leaching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leached*"}))&gt;0,ISNUMBER(FIND("%",AD129))),"Include","Exclude")</f>
        <v>Exclude</v>
      </c>
      <c r="AF129" s="1" t="s">
        <v>2308</v>
      </c>
      <c r="AG129" s="1" t="str" cm="1">
        <f t="array" ref="AG129">IF(AND(SUM(COUNTIF(AF129,{"*leaching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leached*"}))&gt;0,ISNUMBER(FIND("%",AF129))),"Include","Exclude")</f>
        <v>Exclude</v>
      </c>
      <c r="AH129" s="1" t="s">
        <v>2309</v>
      </c>
      <c r="AI129" s="1" t="str" cm="1">
        <f t="array" ref="AI129">IF(AND(SUM(COUNTIF(AH129,{"*leaching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leached*"}))&gt;0,ISNUMBER(FIND("%",AH129))),"Include","Exclude")</f>
        <v>Exclude</v>
      </c>
      <c r="AJ129" s="1" t="s">
        <v>2310</v>
      </c>
      <c r="AK129" s="1" t="str" cm="1">
        <f t="array" ref="AK129">IF(AND(SUM(COUNTIF(AJ129,{"*leaching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leached*"}))&gt;0,ISNUMBER(FIND("%",AJ129))),"Include","Exclude")</f>
        <v>Exclude</v>
      </c>
      <c r="AL129" s="1"/>
      <c r="AM129" s="1" t="str" cm="1">
        <f t="array" ref="AM129">IF(AND(SUM(COUNTIF(AL129,{"*leaching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leached*"}))&gt;0,ISNUMBER(FIND("%",AL129))),"Include","Exclude")</f>
        <v>Exclude</v>
      </c>
      <c r="AN129" s="1"/>
      <c r="AO129" s="1" t="str" cm="1">
        <f t="array" ref="AO129">IF(AND(SUM(COUNTIF(AN129,{"*leaching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leached*"}))&gt;0,ISNUMBER(FIND("%",AN129))),"Include","Exclude")</f>
        <v>Exclude</v>
      </c>
      <c r="AP129" s="1"/>
      <c r="AQ129" s="1" t="str" cm="1">
        <f t="array" ref="AQ129">IF(AND(SUM(COUNTIF(AP129,{"*leaching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leached*"}))&gt;0,ISNUMBER(FIND("%",AP129))),"Include","Exclude")</f>
        <v>Exclude</v>
      </c>
      <c r="AR129" s="1"/>
      <c r="AS129" s="1" t="str" cm="1">
        <f t="array" ref="AS129">IF(AND(SUM(COUNTIF(AR129,{"*leaching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leached*"}))&gt;0,ISNUMBER(FIND("%",AR129))),"Include","Exclude")</f>
        <v>Exclude</v>
      </c>
      <c r="AT129" s="1"/>
      <c r="AU129" s="1" t="str" cm="1">
        <f t="array" ref="AU129">IF(AND(SUM(COUNTIF(AT129,{"*leaching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leached*"}))&gt;0,ISNUMBER(FIND("%",AT129))),"Include","Exclude")</f>
        <v>Exclude</v>
      </c>
      <c r="AV129" s="1"/>
      <c r="AW129" s="1" t="str" cm="1">
        <f t="array" ref="AW129">IF(AND(SUM(COUNTIF(AV129,{"*leaching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leached*"}))&gt;0,ISNUMBER(FIND("%",AV129))),"Include","Exclude")</f>
        <v>Exclude</v>
      </c>
      <c r="AX129" s="1"/>
      <c r="AY129" s="1" t="str" cm="1">
        <f t="array" ref="AY129">IF(AND(SUM(COUNTIF(AX129,{"*leaching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leached*"}))&gt;0,ISNUMBER(FIND("%",AX129))),"Include","Exclude")</f>
        <v>Exclude</v>
      </c>
      <c r="AZ129" s="40">
        <f t="shared" si="43"/>
        <v>0</v>
      </c>
      <c r="BA129" s="40" t="s">
        <v>677</v>
      </c>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c r="CH129"/>
      <c r="CI129"/>
      <c r="CL129"/>
      <c r="CM129"/>
      <c r="CN129"/>
    </row>
    <row r="130" spans="1:92" s="23" customFormat="1" x14ac:dyDescent="0.3">
      <c r="A130" s="21">
        <v>97</v>
      </c>
      <c r="B130" s="21" t="s">
        <v>899</v>
      </c>
      <c r="C130" s="21" t="s">
        <v>900</v>
      </c>
      <c r="D130" s="21" t="s">
        <v>280</v>
      </c>
      <c r="E130" s="21" t="b">
        <v>1</v>
      </c>
      <c r="F130" s="21"/>
      <c r="G130" s="21"/>
      <c r="H130" s="21" t="s">
        <v>611</v>
      </c>
      <c r="I130" s="21" t="s">
        <v>10</v>
      </c>
      <c r="J130" s="21" t="s">
        <v>612</v>
      </c>
      <c r="K130" s="21" t="s">
        <v>281</v>
      </c>
      <c r="L130" s="21" t="s">
        <v>613</v>
      </c>
      <c r="M130" s="21" t="s">
        <v>282</v>
      </c>
      <c r="N130" s="21" t="s">
        <v>614</v>
      </c>
      <c r="O130" s="21" t="s">
        <v>901</v>
      </c>
      <c r="P130" s="21" t="b">
        <v>1</v>
      </c>
      <c r="Q130" s="21">
        <v>50</v>
      </c>
      <c r="R130" s="39" t="b">
        <v>0</v>
      </c>
      <c r="S130" s="21">
        <v>97</v>
      </c>
      <c r="T130" s="6" t="s">
        <v>2051</v>
      </c>
      <c r="U130" s="1" t="str" cm="1">
        <f t="array" ref="U130">IF(AND(SUM(COUNTIF(T130,{"*leaching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leached*"}))&gt;0,ISNUMBER(FIND("%",T130))),"Include","Exclude")</f>
        <v>Exclude</v>
      </c>
      <c r="V130" s="1" t="s">
        <v>2052</v>
      </c>
      <c r="W130" s="1" t="str" cm="1">
        <f t="array" ref="W130">IF(AND(SUM(COUNTIF(V130,{"*leaching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leached*"}))&gt;0,ISNUMBER(FIND("%",V130))),"Include","Exclude")</f>
        <v>Exclude</v>
      </c>
      <c r="X130" s="1" t="s">
        <v>2053</v>
      </c>
      <c r="Y130" s="1" t="str" cm="1">
        <f t="array" ref="Y130">IF(AND(SUM(COUNTIF(X130,{"*leaching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leached*"}))&gt;0,ISNUMBER(FIND("%",X130))),"Include","Exclude")</f>
        <v>Exclude</v>
      </c>
      <c r="Z130" s="1" t="s">
        <v>2054</v>
      </c>
      <c r="AA130" s="1" t="str" cm="1">
        <f t="array" ref="AA130">IF(AND(SUM(COUNTIF(Z130,{"*leaching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leached*"}))&gt;0,ISNUMBER(FIND("%",Z130))),"Include","Exclude")</f>
        <v>Exclude</v>
      </c>
      <c r="AB130" s="1" t="s">
        <v>2055</v>
      </c>
      <c r="AC130" s="1" t="str" cm="1">
        <f t="array" ref="AC130">IF(AND(SUM(COUNTIF(AB130,{"*leaching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leached*"}))&gt;0,ISNUMBER(FIND("%",AB130))),"Include","Exclude")</f>
        <v>Exclude</v>
      </c>
      <c r="AD130" s="1" t="s">
        <v>2056</v>
      </c>
      <c r="AE130" s="1" t="str" cm="1">
        <f t="array" ref="AE130">IF(AND(SUM(COUNTIF(AD130,{"*leaching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leached*"}))&gt;0,ISNUMBER(FIND("%",AD130))),"Include","Exclude")</f>
        <v>Include</v>
      </c>
      <c r="AF130" s="1" t="s">
        <v>2057</v>
      </c>
      <c r="AG130" s="1" t="str" cm="1">
        <f t="array" ref="AG130">IF(AND(SUM(COUNTIF(AF130,{"*leaching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leached*"}))&gt;0,ISNUMBER(FIND("%",AF130))),"Include","Exclude")</f>
        <v>Exclude</v>
      </c>
      <c r="AH130" s="1" t="s">
        <v>2058</v>
      </c>
      <c r="AI130" s="1" t="str" cm="1">
        <f t="array" ref="AI130">IF(AND(SUM(COUNTIF(AH130,{"*leaching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leached*"}))&gt;0,ISNUMBER(FIND("%",AH130))),"Include","Exclude")</f>
        <v>Exclude</v>
      </c>
      <c r="AJ130" s="1" t="s">
        <v>2059</v>
      </c>
      <c r="AK130" s="1" t="str" cm="1">
        <f t="array" ref="AK130">IF(AND(SUM(COUNTIF(AJ130,{"*leaching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leached*"}))&gt;0,ISNUMBER(FIND("%",AJ130))),"Include","Exclude")</f>
        <v>Exclude</v>
      </c>
      <c r="AL130" s="1"/>
      <c r="AM130" s="1" t="str" cm="1">
        <f t="array" ref="AM130">IF(AND(SUM(COUNTIF(AL130,{"*leaching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leached*"}))&gt;0,ISNUMBER(FIND("%",AL130))),"Include","Exclude")</f>
        <v>Exclude</v>
      </c>
      <c r="AN130" s="1"/>
      <c r="AO130" s="1" t="str" cm="1">
        <f t="array" ref="AO130">IF(AND(SUM(COUNTIF(AN130,{"*leaching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leached*"}))&gt;0,ISNUMBER(FIND("%",AN130))),"Include","Exclude")</f>
        <v>Exclude</v>
      </c>
      <c r="AP130" s="1"/>
      <c r="AQ130" s="1" t="str" cm="1">
        <f t="array" ref="AQ130">IF(AND(SUM(COUNTIF(AP130,{"*leaching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leached*"}))&gt;0,ISNUMBER(FIND("%",AP130))),"Include","Exclude")</f>
        <v>Exclude</v>
      </c>
      <c r="AR130" s="1"/>
      <c r="AS130" s="1" t="str" cm="1">
        <f t="array" ref="AS130">IF(AND(SUM(COUNTIF(AR130,{"*leaching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leached*"}))&gt;0,ISNUMBER(FIND("%",AR130))),"Include","Exclude")</f>
        <v>Exclude</v>
      </c>
      <c r="AT130" s="1"/>
      <c r="AU130" s="1" t="str" cm="1">
        <f t="array" ref="AU130">IF(AND(SUM(COUNTIF(AT130,{"*leaching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leached*"}))&gt;0,ISNUMBER(FIND("%",AT130))),"Include","Exclude")</f>
        <v>Exclude</v>
      </c>
      <c r="AV130" s="1"/>
      <c r="AW130" s="1" t="str" cm="1">
        <f t="array" ref="AW130">IF(AND(SUM(COUNTIF(AV130,{"*leaching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leached*"}))&gt;0,ISNUMBER(FIND("%",AV130))),"Include","Exclude")</f>
        <v>Exclude</v>
      </c>
      <c r="AX130" s="1"/>
      <c r="AY130" s="36" t="str" cm="1">
        <f t="array" ref="AY130">IF(AND(SUM(COUNTIF(AX130,{"*leaching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leached*"}))&gt;0,ISNUMBER(FIND("%",AX130))),"Include","Exclude")</f>
        <v>Exclude</v>
      </c>
      <c r="AZ130" s="21">
        <f t="shared" ref="AZ130:AZ193" si="75">COUNTIF(T130:AY130,"Include")</f>
        <v>1</v>
      </c>
      <c r="BA130" s="21" t="s">
        <v>2056</v>
      </c>
      <c r="BB130" s="21">
        <f>LEN(BA130) - LEN(SUBSTITUTE(BA130, "%", ""))</f>
        <v>2</v>
      </c>
      <c r="BC130" s="21" t="s">
        <v>3048</v>
      </c>
      <c r="BD130" s="21" t="s">
        <v>3013</v>
      </c>
      <c r="BE130" s="22">
        <v>0.98199999999999998</v>
      </c>
      <c r="BF130" s="22">
        <v>0.1</v>
      </c>
      <c r="BG130" s="44">
        <f>VLOOKUP(BD130,'[1]To do list'!$A$2:$B$18,2,FALSE)</f>
        <v>83.5</v>
      </c>
      <c r="BH130" s="44">
        <v>4.2329999999999997</v>
      </c>
      <c r="BI130" s="44">
        <f t="shared" ref="BI130:BI132" si="76">BE130*BF130*BH130*(Q130-20)*1000</f>
        <v>12470.418</v>
      </c>
      <c r="BJ130" s="59">
        <f>BF130*(1-BE130)*BG130*100</f>
        <v>15.030000000000014</v>
      </c>
      <c r="BK130" s="21" t="s">
        <v>3020</v>
      </c>
      <c r="BL130" s="22">
        <v>0.999</v>
      </c>
      <c r="BM130" s="22">
        <v>0</v>
      </c>
      <c r="BN130" s="44">
        <f>VLOOKUP(BK130,'[1]To do list'!$A$2:$B$18,2,FALSE)</f>
        <v>2.69</v>
      </c>
      <c r="BO130" s="44">
        <v>0</v>
      </c>
      <c r="BP130" s="44">
        <f>BL130*BM130*BO130*(Q130-20)*1000</f>
        <v>0</v>
      </c>
      <c r="BQ130" s="59">
        <f>BM130*(1-BL130)*BN130*100</f>
        <v>0</v>
      </c>
      <c r="BR130" s="21"/>
      <c r="BS130" s="21"/>
      <c r="BT130" s="22"/>
      <c r="BU130" s="21"/>
      <c r="BV130" s="21"/>
      <c r="BW130" s="21"/>
      <c r="BX130" s="51"/>
      <c r="BY130" s="21"/>
      <c r="BZ130" s="21"/>
      <c r="CA130" s="22"/>
      <c r="CB130" s="21"/>
      <c r="CC130" s="21"/>
      <c r="CD130" s="21"/>
      <c r="CE130" s="51"/>
      <c r="CF130" s="21"/>
      <c r="CG130" s="21"/>
      <c r="CH130" s="21"/>
      <c r="CI130" s="21"/>
      <c r="CJ130" s="21"/>
      <c r="CK130" s="21"/>
      <c r="CL130" s="51"/>
      <c r="CM130" s="63">
        <f>SUM(BJ130,BQ130,BX130,CE130,CL130)/SUM(BF130,BM130,BT130,CA130,CH130)</f>
        <v>150.30000000000013</v>
      </c>
      <c r="CN130" s="70">
        <f t="shared" ref="CN130:CN132" si="77">(BI130+BP130+BW130+CD130+CK130)/(BF130+BM130+BT130+CA130+CH130)</f>
        <v>124704.18</v>
      </c>
    </row>
    <row r="131" spans="1:92" s="23" customFormat="1" x14ac:dyDescent="0.3">
      <c r="A131" s="21">
        <v>23</v>
      </c>
      <c r="B131" s="21" t="s">
        <v>689</v>
      </c>
      <c r="C131" s="21" t="s">
        <v>690</v>
      </c>
      <c r="D131" s="21" t="s">
        <v>76</v>
      </c>
      <c r="E131" s="21" t="b">
        <v>1</v>
      </c>
      <c r="F131" s="21"/>
      <c r="G131" s="21"/>
      <c r="H131" s="21" t="s">
        <v>611</v>
      </c>
      <c r="I131" s="21" t="s">
        <v>10</v>
      </c>
      <c r="J131" s="21" t="s">
        <v>612</v>
      </c>
      <c r="K131" s="21" t="s">
        <v>24</v>
      </c>
      <c r="L131" s="21" t="s">
        <v>613</v>
      </c>
      <c r="M131" s="21" t="s">
        <v>77</v>
      </c>
      <c r="N131" s="21" t="s">
        <v>614</v>
      </c>
      <c r="O131" s="21" t="s">
        <v>645</v>
      </c>
      <c r="P131" s="21" t="b">
        <v>1</v>
      </c>
      <c r="Q131" s="21">
        <v>100</v>
      </c>
      <c r="R131" s="39" t="b">
        <v>1</v>
      </c>
      <c r="S131" s="21">
        <v>23</v>
      </c>
      <c r="T131" s="6" t="s">
        <v>1409</v>
      </c>
      <c r="U131" s="1" t="str" cm="1">
        <f t="array" ref="U131">IF(AND(SUM(COUNTIF(T131,{"*leaching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leached*"}))&gt;0,ISNUMBER(FIND("%",T131))),"Include","Exclude")</f>
        <v>Exclude</v>
      </c>
      <c r="V131" s="1" t="s">
        <v>1410</v>
      </c>
      <c r="W131" s="1" t="str" cm="1">
        <f t="array" ref="W131">IF(AND(SUM(COUNTIF(V131,{"*leaching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leached*"}))&gt;0,ISNUMBER(FIND("%",V131))),"Include","Exclude")</f>
        <v>Exclude</v>
      </c>
      <c r="X131" s="1" t="s">
        <v>1411</v>
      </c>
      <c r="Y131" s="1" t="str" cm="1">
        <f t="array" ref="Y131">IF(AND(SUM(COUNTIF(X131,{"*leaching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leached*"}))&gt;0,ISNUMBER(FIND("%",X131))),"Include","Exclude")</f>
        <v>Exclude</v>
      </c>
      <c r="Z131" s="1" t="s">
        <v>1412</v>
      </c>
      <c r="AA131" s="1" t="str" cm="1">
        <f t="array" ref="AA131">IF(AND(SUM(COUNTIF(Z131,{"*leaching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leached*"}))&gt;0,ISNUMBER(FIND("%",Z131))),"Include","Exclude")</f>
        <v>Exclude</v>
      </c>
      <c r="AB131" s="1" t="s">
        <v>1413</v>
      </c>
      <c r="AC131" s="1" t="str" cm="1">
        <f t="array" ref="AC131">IF(AND(SUM(COUNTIF(AB131,{"*leaching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leached*"}))&gt;0,ISNUMBER(FIND("%",AB131))),"Include","Exclude")</f>
        <v>Exclude</v>
      </c>
      <c r="AD131" s="1" t="s">
        <v>1414</v>
      </c>
      <c r="AE131" s="1" t="str" cm="1">
        <f t="array" ref="AE131">IF(AND(SUM(COUNTIF(AD131,{"*leaching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leached*"}))&gt;0,ISNUMBER(FIND("%",AD131))),"Include","Exclude")</f>
        <v>Include</v>
      </c>
      <c r="AF131" s="1" t="s">
        <v>1415</v>
      </c>
      <c r="AG131" s="1" t="str" cm="1">
        <f t="array" ref="AG131">IF(AND(SUM(COUNTIF(AF131,{"*leaching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leached*"}))&gt;0,ISNUMBER(FIND("%",AF131))),"Include","Exclude")</f>
        <v>Include</v>
      </c>
      <c r="AH131" s="1"/>
      <c r="AI131" s="1" t="str" cm="1">
        <f t="array" ref="AI131">IF(AND(SUM(COUNTIF(AH131,{"*leaching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leached*"}))&gt;0,ISNUMBER(FIND("%",AH131))),"Include","Exclude")</f>
        <v>Exclude</v>
      </c>
      <c r="AJ131" s="1"/>
      <c r="AK131" s="1" t="str" cm="1">
        <f t="array" ref="AK131">IF(AND(SUM(COUNTIF(AJ131,{"*leaching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leached*"}))&gt;0,ISNUMBER(FIND("%",AJ131))),"Include","Exclude")</f>
        <v>Exclude</v>
      </c>
      <c r="AL131" s="1"/>
      <c r="AM131" s="1" t="str" cm="1">
        <f t="array" ref="AM131">IF(AND(SUM(COUNTIF(AL131,{"*leaching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leached*"}))&gt;0,ISNUMBER(FIND("%",AL131))),"Include","Exclude")</f>
        <v>Exclude</v>
      </c>
      <c r="AN131" s="1"/>
      <c r="AO131" s="1" t="str" cm="1">
        <f t="array" ref="AO131">IF(AND(SUM(COUNTIF(AN131,{"*leaching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leached*"}))&gt;0,ISNUMBER(FIND("%",AN131))),"Include","Exclude")</f>
        <v>Exclude</v>
      </c>
      <c r="AP131" s="1"/>
      <c r="AQ131" s="1" t="str" cm="1">
        <f t="array" ref="AQ131">IF(AND(SUM(COUNTIF(AP131,{"*leaching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leached*"}))&gt;0,ISNUMBER(FIND("%",AP131))),"Include","Exclude")</f>
        <v>Exclude</v>
      </c>
      <c r="AR131" s="1"/>
      <c r="AS131" s="1" t="str" cm="1">
        <f t="array" ref="AS131">IF(AND(SUM(COUNTIF(AR131,{"*leaching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leached*"}))&gt;0,ISNUMBER(FIND("%",AR131))),"Include","Exclude")</f>
        <v>Exclude</v>
      </c>
      <c r="AT131" s="1"/>
      <c r="AU131" s="1" t="str" cm="1">
        <f t="array" ref="AU131">IF(AND(SUM(COUNTIF(AT131,{"*leaching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leached*"}))&gt;0,ISNUMBER(FIND("%",AT131))),"Include","Exclude")</f>
        <v>Exclude</v>
      </c>
      <c r="AV131" s="1"/>
      <c r="AW131" s="1" t="str" cm="1">
        <f t="array" ref="AW131">IF(AND(SUM(COUNTIF(AV131,{"*leaching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leached*"}))&gt;0,ISNUMBER(FIND("%",AV131))),"Include","Exclude")</f>
        <v>Exclude</v>
      </c>
      <c r="AX131" s="1"/>
      <c r="AY131" s="36" t="str" cm="1">
        <f t="array" ref="AY131">IF(AND(SUM(COUNTIF(AX131,{"*leaching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leached*"}))&gt;0,ISNUMBER(FIND("%",AX131))),"Include","Exclude")</f>
        <v>Exclude</v>
      </c>
      <c r="AZ131" s="21">
        <f t="shared" si="75"/>
        <v>2</v>
      </c>
      <c r="BA131" s="21" t="s">
        <v>1416</v>
      </c>
      <c r="BB131" s="21">
        <f>LEN(BA131) - LEN(SUBSTITUTE(BA131, "%", ""))</f>
        <v>5</v>
      </c>
      <c r="BC131" s="21" t="s">
        <v>3004</v>
      </c>
      <c r="BD131" s="21" t="s">
        <v>709</v>
      </c>
      <c r="BE131" s="22">
        <v>0.93379999999999996</v>
      </c>
      <c r="BF131" s="22">
        <v>0.2</v>
      </c>
      <c r="BG131" s="44">
        <f>VLOOKUP(BD131,'[1]To do list'!$A$2:$B$18,2,FALSE)</f>
        <v>32.799999999999997</v>
      </c>
      <c r="BH131" s="44">
        <v>0.42</v>
      </c>
      <c r="BI131" s="44">
        <f t="shared" si="76"/>
        <v>6275.1359999999995</v>
      </c>
      <c r="BJ131" s="59">
        <f>BF131*(1-BE131)*BG131*100</f>
        <v>43.427200000000028</v>
      </c>
      <c r="BK131" s="21"/>
      <c r="BL131" s="21"/>
      <c r="BM131" s="21"/>
      <c r="BN131" s="44"/>
      <c r="BO131" s="44"/>
      <c r="BP131" s="44"/>
      <c r="BQ131" s="49"/>
      <c r="BR131" s="21"/>
      <c r="BS131" s="21"/>
      <c r="BT131" s="22"/>
      <c r="BU131" s="21"/>
      <c r="BV131" s="21"/>
      <c r="BW131" s="21"/>
      <c r="BX131" s="51"/>
      <c r="BY131" s="21"/>
      <c r="BZ131" s="21"/>
      <c r="CA131" s="22"/>
      <c r="CB131" s="21"/>
      <c r="CC131" s="21"/>
      <c r="CD131" s="21"/>
      <c r="CE131" s="51"/>
      <c r="CF131" s="21"/>
      <c r="CG131" s="21"/>
      <c r="CH131" s="21"/>
      <c r="CI131" s="21"/>
      <c r="CJ131" s="21"/>
      <c r="CK131" s="21"/>
      <c r="CL131" s="51"/>
      <c r="CM131" s="63">
        <f>SUM(BJ131,BQ131,BX131,CE131,CL131)/SUM(BF131,BM131,BT131,CA131,CH131)</f>
        <v>217.13600000000014</v>
      </c>
      <c r="CN131" s="70">
        <f t="shared" si="77"/>
        <v>31375.679999999997</v>
      </c>
    </row>
    <row r="132" spans="1:92" s="23" customFormat="1" x14ac:dyDescent="0.3">
      <c r="A132" s="21">
        <v>33</v>
      </c>
      <c r="B132" s="21" t="s">
        <v>719</v>
      </c>
      <c r="C132" s="21" t="s">
        <v>720</v>
      </c>
      <c r="D132" s="21" t="s">
        <v>103</v>
      </c>
      <c r="E132" s="21" t="b">
        <v>1</v>
      </c>
      <c r="F132" s="21"/>
      <c r="G132" s="21"/>
      <c r="H132" s="21" t="s">
        <v>611</v>
      </c>
      <c r="I132" s="21" t="s">
        <v>10</v>
      </c>
      <c r="J132" s="21" t="s">
        <v>612</v>
      </c>
      <c r="K132" s="21" t="s">
        <v>104</v>
      </c>
      <c r="L132" s="21" t="s">
        <v>613</v>
      </c>
      <c r="M132" s="21" t="s">
        <v>105</v>
      </c>
      <c r="N132" s="21" t="s">
        <v>614</v>
      </c>
      <c r="O132" s="21" t="s">
        <v>721</v>
      </c>
      <c r="P132" s="21" t="b">
        <v>1</v>
      </c>
      <c r="Q132" s="21">
        <v>400</v>
      </c>
      <c r="R132" s="39" t="b">
        <v>1</v>
      </c>
      <c r="S132" s="21">
        <v>33</v>
      </c>
      <c r="T132" s="6" t="s">
        <v>1493</v>
      </c>
      <c r="U132" s="1" t="str" cm="1">
        <f t="array" ref="U132">IF(AND(SUM(COUNTIF(T132,{"*leaching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leached*"}))&gt;0,ISNUMBER(FIND("%",T132))),"Include","Exclude")</f>
        <v>Exclude</v>
      </c>
      <c r="V132" s="1" t="s">
        <v>1494</v>
      </c>
      <c r="W132" s="1" t="str" cm="1">
        <f t="array" ref="W132">IF(AND(SUM(COUNTIF(V132,{"*leaching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leached*"}))&gt;0,ISNUMBER(FIND("%",V132))),"Include","Exclude")</f>
        <v>Exclude</v>
      </c>
      <c r="X132" s="1" t="s">
        <v>1495</v>
      </c>
      <c r="Y132" s="1" t="str" cm="1">
        <f t="array" ref="Y132">IF(AND(SUM(COUNTIF(X132,{"*leaching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leached*"}))&gt;0,ISNUMBER(FIND("%",X132))),"Include","Exclude")</f>
        <v>Exclude</v>
      </c>
      <c r="Z132" s="1" t="s">
        <v>1496</v>
      </c>
      <c r="AA132" s="1" t="str" cm="1">
        <f t="array" ref="AA132">IF(AND(SUM(COUNTIF(Z132,{"*leaching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leached*"}))&gt;0,ISNUMBER(FIND("%",Z132))),"Include","Exclude")</f>
        <v>Include</v>
      </c>
      <c r="AB132" s="1" t="s">
        <v>1497</v>
      </c>
      <c r="AC132" s="1" t="str" cm="1">
        <f t="array" ref="AC132">IF(AND(SUM(COUNTIF(AB132,{"*leaching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leached*"}))&gt;0,ISNUMBER(FIND("%",AB132))),"Include","Exclude")</f>
        <v>Include</v>
      </c>
      <c r="AD132" s="1" t="s">
        <v>1498</v>
      </c>
      <c r="AE132" s="1" t="str" cm="1">
        <f t="array" ref="AE132">IF(AND(SUM(COUNTIF(AD132,{"*leaching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leached*"}))&gt;0,ISNUMBER(FIND("%",AD132))),"Include","Exclude")</f>
        <v>Exclude</v>
      </c>
      <c r="AF132" s="1" t="s">
        <v>1499</v>
      </c>
      <c r="AG132" s="1" t="str" cm="1">
        <f t="array" ref="AG132">IF(AND(SUM(COUNTIF(AF132,{"*leaching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leached*"}))&gt;0,ISNUMBER(FIND("%",AF132))),"Include","Exclude")</f>
        <v>Exclude</v>
      </c>
      <c r="AH132" s="1"/>
      <c r="AI132" s="1" t="str" cm="1">
        <f t="array" ref="AI132">IF(AND(SUM(COUNTIF(AH132,{"*leaching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leached*"}))&gt;0,ISNUMBER(FIND("%",AH132))),"Include","Exclude")</f>
        <v>Exclude</v>
      </c>
      <c r="AJ132" s="1"/>
      <c r="AK132" s="1" t="str" cm="1">
        <f t="array" ref="AK132">IF(AND(SUM(COUNTIF(AJ132,{"*leaching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leached*"}))&gt;0,ISNUMBER(FIND("%",AJ132))),"Include","Exclude")</f>
        <v>Exclude</v>
      </c>
      <c r="AL132" s="1"/>
      <c r="AM132" s="1" t="str" cm="1">
        <f t="array" ref="AM132">IF(AND(SUM(COUNTIF(AL132,{"*leaching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leached*"}))&gt;0,ISNUMBER(FIND("%",AL132))),"Include","Exclude")</f>
        <v>Exclude</v>
      </c>
      <c r="AN132" s="1"/>
      <c r="AO132" s="1" t="str" cm="1">
        <f t="array" ref="AO132">IF(AND(SUM(COUNTIF(AN132,{"*leaching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leached*"}))&gt;0,ISNUMBER(FIND("%",AN132))),"Include","Exclude")</f>
        <v>Exclude</v>
      </c>
      <c r="AP132" s="1"/>
      <c r="AQ132" s="1" t="str" cm="1">
        <f t="array" ref="AQ132">IF(AND(SUM(COUNTIF(AP132,{"*leaching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leached*"}))&gt;0,ISNUMBER(FIND("%",AP132))),"Include","Exclude")</f>
        <v>Exclude</v>
      </c>
      <c r="AR132" s="1"/>
      <c r="AS132" s="1" t="str" cm="1">
        <f t="array" ref="AS132">IF(AND(SUM(COUNTIF(AR132,{"*leaching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leached*"}))&gt;0,ISNUMBER(FIND("%",AR132))),"Include","Exclude")</f>
        <v>Exclude</v>
      </c>
      <c r="AT132" s="1"/>
      <c r="AU132" s="1" t="str" cm="1">
        <f t="array" ref="AU132">IF(AND(SUM(COUNTIF(AT132,{"*leaching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leached*"}))&gt;0,ISNUMBER(FIND("%",AT132))),"Include","Exclude")</f>
        <v>Exclude</v>
      </c>
      <c r="AV132" s="1"/>
      <c r="AW132" s="1" t="str" cm="1">
        <f t="array" ref="AW132">IF(AND(SUM(COUNTIF(AV132,{"*leaching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leached*"}))&gt;0,ISNUMBER(FIND("%",AV132))),"Include","Exclude")</f>
        <v>Exclude</v>
      </c>
      <c r="AX132" s="1"/>
      <c r="AY132" s="36" t="str" cm="1">
        <f t="array" ref="AY132">IF(AND(SUM(COUNTIF(AX132,{"*leaching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leached*"}))&gt;0,ISNUMBER(FIND("%",AX132))),"Include","Exclude")</f>
        <v>Exclude</v>
      </c>
      <c r="AZ132" s="21">
        <f t="shared" si="75"/>
        <v>2</v>
      </c>
      <c r="BA132" s="21" t="s">
        <v>1500</v>
      </c>
      <c r="BB132" s="21">
        <f>LEN(BA132) - LEN(SUBSTITUTE(BA132, "%", ""))</f>
        <v>2</v>
      </c>
      <c r="BC132" s="21" t="s">
        <v>2996</v>
      </c>
      <c r="BD132" s="21" t="s">
        <v>3013</v>
      </c>
      <c r="BE132" s="22">
        <v>0.99199999999999999</v>
      </c>
      <c r="BF132" s="22">
        <v>0.1</v>
      </c>
      <c r="BG132" s="44">
        <f>VLOOKUP(BD132,'[1]To do list'!$A$2:$B$18,2,FALSE)</f>
        <v>83.5</v>
      </c>
      <c r="BH132" s="44">
        <v>4.2329999999999997</v>
      </c>
      <c r="BI132" s="44">
        <f t="shared" si="76"/>
        <v>159567.16800000001</v>
      </c>
      <c r="BJ132" s="59">
        <f>BF132*(1-BE132)*BG132*100</f>
        <v>6.6800000000000068</v>
      </c>
      <c r="BK132" s="21"/>
      <c r="BL132" s="22"/>
      <c r="BM132" s="22"/>
      <c r="BN132" s="44"/>
      <c r="BO132" s="44"/>
      <c r="BP132" s="44"/>
      <c r="BQ132" s="49"/>
      <c r="BR132" s="21"/>
      <c r="BS132" s="21"/>
      <c r="BT132" s="22"/>
      <c r="BU132" s="21"/>
      <c r="BV132" s="21"/>
      <c r="BW132" s="21"/>
      <c r="BX132" s="51"/>
      <c r="BY132" s="21"/>
      <c r="BZ132" s="21"/>
      <c r="CA132" s="22"/>
      <c r="CB132" s="21"/>
      <c r="CC132" s="21"/>
      <c r="CD132" s="21"/>
      <c r="CE132" s="51"/>
      <c r="CF132" s="21"/>
      <c r="CG132" s="21"/>
      <c r="CH132" s="21"/>
      <c r="CI132" s="21"/>
      <c r="CJ132" s="21"/>
      <c r="CK132" s="21"/>
      <c r="CL132" s="51"/>
      <c r="CM132" s="63">
        <f>SUM(BJ132,BQ132,BX132,CE132,CL132)/SUM(BF132,BM132,BT132,CA132,CH132)</f>
        <v>66.800000000000068</v>
      </c>
      <c r="CN132" s="70">
        <f t="shared" si="77"/>
        <v>1595671.68</v>
      </c>
    </row>
    <row r="133" spans="1:92" hidden="1" x14ac:dyDescent="0.3">
      <c r="A133" s="40">
        <v>132</v>
      </c>
      <c r="B133" s="40" t="s">
        <v>991</v>
      </c>
      <c r="C133" s="61" t="s">
        <v>992</v>
      </c>
      <c r="D133" s="40" t="s">
        <v>377</v>
      </c>
      <c r="E133" s="40" t="b">
        <v>1</v>
      </c>
      <c r="F133" s="40"/>
      <c r="G133" s="40"/>
      <c r="H133" s="40" t="s">
        <v>611</v>
      </c>
      <c r="I133" s="40" t="s">
        <v>10</v>
      </c>
      <c r="J133" s="40" t="s">
        <v>612</v>
      </c>
      <c r="K133" s="40" t="s">
        <v>378</v>
      </c>
      <c r="L133" s="40" t="s">
        <v>613</v>
      </c>
      <c r="M133" s="40" t="s">
        <v>379</v>
      </c>
      <c r="N133" s="40" t="s">
        <v>614</v>
      </c>
      <c r="O133" s="40" t="s">
        <v>993</v>
      </c>
      <c r="P133" s="40" t="b">
        <v>1</v>
      </c>
      <c r="Q133" s="40">
        <v>100</v>
      </c>
      <c r="R133" s="1" t="b">
        <v>0</v>
      </c>
      <c r="S133" s="40">
        <v>132</v>
      </c>
      <c r="T133" s="1" t="s">
        <v>2333</v>
      </c>
      <c r="U133" s="1" t="str" cm="1">
        <f t="array" ref="U133">IF(AND(SUM(COUNTIF(T133,{"*leaching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leached*"}))&gt;0,ISNUMBER(FIND("%",T133))),"Include","Exclude")</f>
        <v>Exclude</v>
      </c>
      <c r="V133" s="1" t="s">
        <v>2334</v>
      </c>
      <c r="W133" s="1" t="str" cm="1">
        <f t="array" ref="W133">IF(AND(SUM(COUNTIF(V133,{"*leaching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leached*"}))&gt;0,ISNUMBER(FIND("%",V133))),"Include","Exclude")</f>
        <v>Exclude</v>
      </c>
      <c r="X133" s="1" t="s">
        <v>2335</v>
      </c>
      <c r="Y133" s="1" t="str" cm="1">
        <f t="array" ref="Y133">IF(AND(SUM(COUNTIF(X133,{"*leaching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leached*"}))&gt;0,ISNUMBER(FIND("%",X133))),"Include","Exclude")</f>
        <v>Exclude</v>
      </c>
      <c r="Z133" s="1" t="s">
        <v>2336</v>
      </c>
      <c r="AA133" s="1" t="str" cm="1">
        <f t="array" ref="AA133">IF(AND(SUM(COUNTIF(Z133,{"*leaching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leached*"}))&gt;0,ISNUMBER(FIND("%",Z133))),"Include","Exclude")</f>
        <v>Exclude</v>
      </c>
      <c r="AB133" s="1" t="s">
        <v>2337</v>
      </c>
      <c r="AC133" s="1" t="str" cm="1">
        <f t="array" ref="AC133">IF(AND(SUM(COUNTIF(AB133,{"*leaching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leached*"}))&gt;0,ISNUMBER(FIND("%",AB133))),"Include","Exclude")</f>
        <v>Exclude</v>
      </c>
      <c r="AD133" s="1" t="s">
        <v>2338</v>
      </c>
      <c r="AE133" s="1" t="str" cm="1">
        <f t="array" ref="AE133">IF(AND(SUM(COUNTIF(AD133,{"*leaching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leached*"}))&gt;0,ISNUMBER(FIND("%",AD133))),"Include","Exclude")</f>
        <v>Exclude</v>
      </c>
      <c r="AF133" s="1" t="s">
        <v>2339</v>
      </c>
      <c r="AG133" s="1" t="str" cm="1">
        <f t="array" ref="AG133">IF(AND(SUM(COUNTIF(AF133,{"*leaching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leached*"}))&gt;0,ISNUMBER(FIND("%",AF133))),"Include","Exclude")</f>
        <v>Exclude</v>
      </c>
      <c r="AH133" s="1" t="s">
        <v>2340</v>
      </c>
      <c r="AI133" s="1" t="str" cm="1">
        <f t="array" ref="AI133">IF(AND(SUM(COUNTIF(AH133,{"*leaching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leached*"}))&gt;0,ISNUMBER(FIND("%",AH133))),"Include","Exclude")</f>
        <v>Exclude</v>
      </c>
      <c r="AJ133" s="1" t="s">
        <v>2341</v>
      </c>
      <c r="AK133" s="1" t="str" cm="1">
        <f t="array" ref="AK133">IF(AND(SUM(COUNTIF(AJ133,{"*leaching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leached*"}))&gt;0,ISNUMBER(FIND("%",AJ133))),"Include","Exclude")</f>
        <v>Exclude</v>
      </c>
      <c r="AL133" s="1" t="s">
        <v>2342</v>
      </c>
      <c r="AM133" s="1" t="str" cm="1">
        <f t="array" ref="AM133">IF(AND(SUM(COUNTIF(AL133,{"*leaching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leached*"}))&gt;0,ISNUMBER(FIND("%",AL133))),"Include","Exclude")</f>
        <v>Exclude</v>
      </c>
      <c r="AN133" s="1" t="s">
        <v>2343</v>
      </c>
      <c r="AO133" s="1" t="str" cm="1">
        <f t="array" ref="AO133">IF(AND(SUM(COUNTIF(AN133,{"*leaching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leached*"}))&gt;0,ISNUMBER(FIND("%",AN133))),"Include","Exclude")</f>
        <v>Exclude</v>
      </c>
      <c r="AP133" s="1" t="s">
        <v>2344</v>
      </c>
      <c r="AQ133" s="1" t="str" cm="1">
        <f t="array" ref="AQ133">IF(AND(SUM(COUNTIF(AP133,{"*leaching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leached*"}))&gt;0,ISNUMBER(FIND("%",AP133))),"Include","Exclude")</f>
        <v>Exclude</v>
      </c>
      <c r="AR133" s="1"/>
      <c r="AS133" s="1" t="str" cm="1">
        <f t="array" ref="AS133">IF(AND(SUM(COUNTIF(AR133,{"*leaching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leached*"}))&gt;0,ISNUMBER(FIND("%",AR133))),"Include","Exclude")</f>
        <v>Exclude</v>
      </c>
      <c r="AT133" s="1"/>
      <c r="AU133" s="1" t="str" cm="1">
        <f t="array" ref="AU133">IF(AND(SUM(COUNTIF(AT133,{"*leaching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leached*"}))&gt;0,ISNUMBER(FIND("%",AT133))),"Include","Exclude")</f>
        <v>Exclude</v>
      </c>
      <c r="AV133" s="1"/>
      <c r="AW133" s="1" t="str" cm="1">
        <f t="array" ref="AW133">IF(AND(SUM(COUNTIF(AV133,{"*leaching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leached*"}))&gt;0,ISNUMBER(FIND("%",AV133))),"Include","Exclude")</f>
        <v>Exclude</v>
      </c>
      <c r="AX133" s="1"/>
      <c r="AY133" s="1" t="str" cm="1">
        <f t="array" ref="AY133">IF(AND(SUM(COUNTIF(AX133,{"*leaching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leached*"}))&gt;0,ISNUMBER(FIND("%",AX133))),"Include","Exclude")</f>
        <v>Exclude</v>
      </c>
      <c r="AZ133" s="40">
        <f t="shared" si="75"/>
        <v>0</v>
      </c>
      <c r="BA133" s="40" t="s">
        <v>677</v>
      </c>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c r="CH133"/>
      <c r="CI133"/>
      <c r="CL133"/>
      <c r="CM133"/>
      <c r="CN133"/>
    </row>
    <row r="134" spans="1:92" s="23" customFormat="1" x14ac:dyDescent="0.3">
      <c r="A134" s="21">
        <v>42</v>
      </c>
      <c r="B134" s="21" t="s">
        <v>746</v>
      </c>
      <c r="C134" s="21" t="s">
        <v>747</v>
      </c>
      <c r="D134" s="21" t="s">
        <v>129</v>
      </c>
      <c r="E134" s="21" t="b">
        <v>1</v>
      </c>
      <c r="F134" s="21"/>
      <c r="G134" s="21"/>
      <c r="H134" s="21" t="s">
        <v>611</v>
      </c>
      <c r="I134" s="21" t="s">
        <v>10</v>
      </c>
      <c r="J134" s="21" t="s">
        <v>612</v>
      </c>
      <c r="K134" s="21" t="s">
        <v>130</v>
      </c>
      <c r="L134" s="21" t="s">
        <v>613</v>
      </c>
      <c r="M134" s="21" t="s">
        <v>131</v>
      </c>
      <c r="N134" s="21" t="s">
        <v>614</v>
      </c>
      <c r="O134" s="21" t="s">
        <v>718</v>
      </c>
      <c r="P134" s="21" t="b">
        <v>1</v>
      </c>
      <c r="Q134" s="21">
        <v>60</v>
      </c>
      <c r="R134" s="39" t="b">
        <v>0</v>
      </c>
      <c r="S134" s="21">
        <v>42</v>
      </c>
      <c r="T134" s="6" t="s">
        <v>1581</v>
      </c>
      <c r="U134" s="1" t="str" cm="1">
        <f t="array" ref="U134">IF(AND(SUM(COUNTIF(T134,{"*leaching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leached*"}))&gt;0,ISNUMBER(FIND("%",T134))),"Include","Exclude")</f>
        <v>Exclude</v>
      </c>
      <c r="V134" s="1" t="s">
        <v>1582</v>
      </c>
      <c r="W134" s="1" t="str" cm="1">
        <f t="array" ref="W134">IF(AND(SUM(COUNTIF(V134,{"*leaching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leached*"}))&gt;0,ISNUMBER(FIND("%",V134))),"Include","Exclude")</f>
        <v>Exclude</v>
      </c>
      <c r="X134" s="1" t="s">
        <v>1583</v>
      </c>
      <c r="Y134" s="1" t="str" cm="1">
        <f t="array" ref="Y134">IF(AND(SUM(COUNTIF(X134,{"*leaching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leached*"}))&gt;0,ISNUMBER(FIND("%",X134))),"Include","Exclude")</f>
        <v>Exclude</v>
      </c>
      <c r="Z134" s="1" t="s">
        <v>1584</v>
      </c>
      <c r="AA134" s="1" t="str" cm="1">
        <f t="array" ref="AA134">IF(AND(SUM(COUNTIF(Z134,{"*leaching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leached*"}))&gt;0,ISNUMBER(FIND("%",Z134))),"Include","Exclude")</f>
        <v>Include</v>
      </c>
      <c r="AB134" s="1" t="s">
        <v>1585</v>
      </c>
      <c r="AC134" s="1" t="str" cm="1">
        <f t="array" ref="AC134">IF(AND(SUM(COUNTIF(AB134,{"*leaching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leached*"}))&gt;0,ISNUMBER(FIND("%",AB134))),"Include","Exclude")</f>
        <v>Exclude</v>
      </c>
      <c r="AD134" s="1" t="s">
        <v>1586</v>
      </c>
      <c r="AE134" s="1" t="str" cm="1">
        <f t="array" ref="AE134">IF(AND(SUM(COUNTIF(AD134,{"*leaching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leached*"}))&gt;0,ISNUMBER(FIND("%",AD134))),"Include","Exclude")</f>
        <v>Exclude</v>
      </c>
      <c r="AF134" s="1" t="s">
        <v>1587</v>
      </c>
      <c r="AG134" s="1" t="str" cm="1">
        <f t="array" ref="AG134">IF(AND(SUM(COUNTIF(AF134,{"*leaching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leached*"}))&gt;0,ISNUMBER(FIND("%",AF134))),"Include","Exclude")</f>
        <v>Exclude</v>
      </c>
      <c r="AH134" s="1"/>
      <c r="AI134" s="1" t="str" cm="1">
        <f t="array" ref="AI134">IF(AND(SUM(COUNTIF(AH134,{"*leaching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leached*"}))&gt;0,ISNUMBER(FIND("%",AH134))),"Include","Exclude")</f>
        <v>Exclude</v>
      </c>
      <c r="AJ134" s="1"/>
      <c r="AK134" s="1" t="str" cm="1">
        <f t="array" ref="AK134">IF(AND(SUM(COUNTIF(AJ134,{"*leaching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leached*"}))&gt;0,ISNUMBER(FIND("%",AJ134))),"Include","Exclude")</f>
        <v>Exclude</v>
      </c>
      <c r="AL134" s="1"/>
      <c r="AM134" s="1" t="str" cm="1">
        <f t="array" ref="AM134">IF(AND(SUM(COUNTIF(AL134,{"*leaching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leached*"}))&gt;0,ISNUMBER(FIND("%",AL134))),"Include","Exclude")</f>
        <v>Exclude</v>
      </c>
      <c r="AN134" s="1"/>
      <c r="AO134" s="1" t="str" cm="1">
        <f t="array" ref="AO134">IF(AND(SUM(COUNTIF(AN134,{"*leaching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leached*"}))&gt;0,ISNUMBER(FIND("%",AN134))),"Include","Exclude")</f>
        <v>Exclude</v>
      </c>
      <c r="AP134" s="1"/>
      <c r="AQ134" s="1" t="str" cm="1">
        <f t="array" ref="AQ134">IF(AND(SUM(COUNTIF(AP134,{"*leaching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leached*"}))&gt;0,ISNUMBER(FIND("%",AP134))),"Include","Exclude")</f>
        <v>Exclude</v>
      </c>
      <c r="AR134" s="1"/>
      <c r="AS134" s="1" t="str" cm="1">
        <f t="array" ref="AS134">IF(AND(SUM(COUNTIF(AR134,{"*leaching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leached*"}))&gt;0,ISNUMBER(FIND("%",AR134))),"Include","Exclude")</f>
        <v>Exclude</v>
      </c>
      <c r="AT134" s="1"/>
      <c r="AU134" s="1" t="str" cm="1">
        <f t="array" ref="AU134">IF(AND(SUM(COUNTIF(AT134,{"*leaching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leached*"}))&gt;0,ISNUMBER(FIND("%",AT134))),"Include","Exclude")</f>
        <v>Exclude</v>
      </c>
      <c r="AV134" s="1"/>
      <c r="AW134" s="1" t="str" cm="1">
        <f t="array" ref="AW134">IF(AND(SUM(COUNTIF(AV134,{"*leaching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leached*"}))&gt;0,ISNUMBER(FIND("%",AV134))),"Include","Exclude")</f>
        <v>Exclude</v>
      </c>
      <c r="AX134" s="1"/>
      <c r="AY134" s="36" t="str" cm="1">
        <f t="array" ref="AY134">IF(AND(SUM(COUNTIF(AX134,{"*leaching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leached*"}))&gt;0,ISNUMBER(FIND("%",AX134))),"Include","Exclude")</f>
        <v>Exclude</v>
      </c>
      <c r="AZ134" s="21">
        <f t="shared" si="75"/>
        <v>1</v>
      </c>
      <c r="BA134" s="21" t="s">
        <v>1584</v>
      </c>
      <c r="BB134" s="21">
        <f>LEN(BA134) - LEN(SUBSTITUTE(BA134, "%", ""))</f>
        <v>3</v>
      </c>
      <c r="BC134" s="21" t="s">
        <v>3047</v>
      </c>
      <c r="BD134" s="21" t="s">
        <v>3017</v>
      </c>
      <c r="BE134" s="24">
        <v>0.98</v>
      </c>
      <c r="BF134" s="22">
        <v>0.1</v>
      </c>
      <c r="BG134" s="44">
        <f>VLOOKUP(BD134,'[1]To do list'!$A$2:$B$18,2,FALSE)</f>
        <v>0.122</v>
      </c>
      <c r="BH134" s="44">
        <v>0.71</v>
      </c>
      <c r="BI134" s="44">
        <f>BE134*BF134*BH134*(Q134-20)*1000</f>
        <v>2783.2</v>
      </c>
      <c r="BJ134" s="59">
        <f>BF134*(1-BE134)*BG134*100</f>
        <v>2.4400000000000022E-2</v>
      </c>
      <c r="BK134" s="21"/>
      <c r="BL134" s="21"/>
      <c r="BM134" s="21"/>
      <c r="BN134" s="44"/>
      <c r="BO134" s="44"/>
      <c r="BP134" s="44"/>
      <c r="BQ134" s="49"/>
      <c r="BR134" s="21"/>
      <c r="BS134" s="21"/>
      <c r="BT134" s="22"/>
      <c r="BU134" s="21"/>
      <c r="BV134" s="21"/>
      <c r="BW134" s="21"/>
      <c r="BX134" s="51"/>
      <c r="BY134" s="21"/>
      <c r="BZ134" s="21"/>
      <c r="CA134" s="22"/>
      <c r="CB134" s="21"/>
      <c r="CC134" s="21"/>
      <c r="CD134" s="21"/>
      <c r="CE134" s="51"/>
      <c r="CF134" s="21"/>
      <c r="CG134" s="21"/>
      <c r="CH134" s="21"/>
      <c r="CI134" s="21"/>
      <c r="CJ134" s="21"/>
      <c r="CK134" s="21"/>
      <c r="CL134" s="51"/>
      <c r="CM134" s="63">
        <f>SUM(BJ134,BQ134,BX134,CE134,CL134)/SUM(BF134,BM134,BT134,CA134,CH134)</f>
        <v>0.24400000000000022</v>
      </c>
      <c r="CN134" s="70">
        <f>(BI134+BP134+BW134+CD134+CK134)/(BF134+BM134+BT134+CA134+CH134)</f>
        <v>27831.999999999996</v>
      </c>
    </row>
    <row r="135" spans="1:92" hidden="1" x14ac:dyDescent="0.3">
      <c r="A135" s="40">
        <v>134</v>
      </c>
      <c r="B135" s="40" t="s">
        <v>997</v>
      </c>
      <c r="C135" s="61" t="s">
        <v>998</v>
      </c>
      <c r="D135" s="40" t="s">
        <v>383</v>
      </c>
      <c r="E135" s="40" t="b">
        <v>1</v>
      </c>
      <c r="F135" s="40"/>
      <c r="G135" s="40"/>
      <c r="H135" s="40" t="s">
        <v>611</v>
      </c>
      <c r="I135" s="40" t="s">
        <v>10</v>
      </c>
      <c r="J135" s="40" t="s">
        <v>612</v>
      </c>
      <c r="K135" s="40" t="s">
        <v>384</v>
      </c>
      <c r="L135" s="40" t="s">
        <v>613</v>
      </c>
      <c r="M135" s="40" t="s">
        <v>385</v>
      </c>
      <c r="N135" s="40" t="s">
        <v>614</v>
      </c>
      <c r="O135" s="40" t="s">
        <v>756</v>
      </c>
      <c r="P135" s="40" t="b">
        <v>1</v>
      </c>
      <c r="Q135" s="40">
        <v>70</v>
      </c>
      <c r="R135" s="1" t="b">
        <v>1</v>
      </c>
      <c r="S135" s="40">
        <v>134</v>
      </c>
      <c r="T135" s="1" t="s">
        <v>2352</v>
      </c>
      <c r="U135" s="1" t="str" cm="1">
        <f t="array" ref="U135">IF(AND(SUM(COUNTIF(T135,{"*leaching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leached*"}))&gt;0,ISNUMBER(FIND("%",T135))),"Include","Exclude")</f>
        <v>Exclude</v>
      </c>
      <c r="V135" s="1" t="s">
        <v>2353</v>
      </c>
      <c r="W135" s="1" t="str" cm="1">
        <f t="array" ref="W135">IF(AND(SUM(COUNTIF(V135,{"*leaching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leached*"}))&gt;0,ISNUMBER(FIND("%",V135))),"Include","Exclude")</f>
        <v>Exclude</v>
      </c>
      <c r="X135" s="1" t="s">
        <v>2354</v>
      </c>
      <c r="Y135" s="1" t="str" cm="1">
        <f t="array" ref="Y135">IF(AND(SUM(COUNTIF(X135,{"*leaching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leached*"}))&gt;0,ISNUMBER(FIND("%",X135))),"Include","Exclude")</f>
        <v>Exclude</v>
      </c>
      <c r="Z135" s="1" t="s">
        <v>2355</v>
      </c>
      <c r="AA135" s="1" t="str" cm="1">
        <f t="array" ref="AA135">IF(AND(SUM(COUNTIF(Z135,{"*leaching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leached*"}))&gt;0,ISNUMBER(FIND("%",Z135))),"Include","Exclude")</f>
        <v>Exclude</v>
      </c>
      <c r="AB135" s="1" t="s">
        <v>2356</v>
      </c>
      <c r="AC135" s="1" t="str" cm="1">
        <f t="array" ref="AC135">IF(AND(SUM(COUNTIF(AB135,{"*leaching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leached*"}))&gt;0,ISNUMBER(FIND("%",AB135))),"Include","Exclude")</f>
        <v>Exclude</v>
      </c>
      <c r="AD135" s="1" t="s">
        <v>2357</v>
      </c>
      <c r="AE135" s="1" t="str" cm="1">
        <f t="array" ref="AE135">IF(AND(SUM(COUNTIF(AD135,{"*leaching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leached*"}))&gt;0,ISNUMBER(FIND("%",AD135))),"Include","Exclude")</f>
        <v>Exclude</v>
      </c>
      <c r="AF135" s="1" t="s">
        <v>2358</v>
      </c>
      <c r="AG135" s="1" t="str" cm="1">
        <f t="array" ref="AG135">IF(AND(SUM(COUNTIF(AF135,{"*leaching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leached*"}))&gt;0,ISNUMBER(FIND("%",AF135))),"Include","Exclude")</f>
        <v>Exclude</v>
      </c>
      <c r="AH135" s="1" t="s">
        <v>2359</v>
      </c>
      <c r="AI135" s="1" t="str" cm="1">
        <f t="array" ref="AI135">IF(AND(SUM(COUNTIF(AH135,{"*leaching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leached*"}))&gt;0,ISNUMBER(FIND("%",AH135))),"Include","Exclude")</f>
        <v>Exclude</v>
      </c>
      <c r="AJ135" s="1" t="s">
        <v>2360</v>
      </c>
      <c r="AK135" s="1" t="str" cm="1">
        <f t="array" ref="AK135">IF(AND(SUM(COUNTIF(AJ135,{"*leaching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leached*"}))&gt;0,ISNUMBER(FIND("%",AJ135))),"Include","Exclude")</f>
        <v>Exclude</v>
      </c>
      <c r="AL135" s="1" t="s">
        <v>2361</v>
      </c>
      <c r="AM135" s="1" t="str" cm="1">
        <f t="array" ref="AM135">IF(AND(SUM(COUNTIF(AL135,{"*leaching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leached*"}))&gt;0,ISNUMBER(FIND("%",AL135))),"Include","Exclude")</f>
        <v>Exclude</v>
      </c>
      <c r="AN135" s="1"/>
      <c r="AO135" s="1" t="str" cm="1">
        <f t="array" ref="AO135">IF(AND(SUM(COUNTIF(AN135,{"*leaching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leached*"}))&gt;0,ISNUMBER(FIND("%",AN135))),"Include","Exclude")</f>
        <v>Exclude</v>
      </c>
      <c r="AP135" s="1"/>
      <c r="AQ135" s="1" t="str" cm="1">
        <f t="array" ref="AQ135">IF(AND(SUM(COUNTIF(AP135,{"*leaching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leached*"}))&gt;0,ISNUMBER(FIND("%",AP135))),"Include","Exclude")</f>
        <v>Exclude</v>
      </c>
      <c r="AR135" s="1"/>
      <c r="AS135" s="1" t="str" cm="1">
        <f t="array" ref="AS135">IF(AND(SUM(COUNTIF(AR135,{"*leaching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leached*"}))&gt;0,ISNUMBER(FIND("%",AR135))),"Include","Exclude")</f>
        <v>Exclude</v>
      </c>
      <c r="AT135" s="1"/>
      <c r="AU135" s="1" t="str" cm="1">
        <f t="array" ref="AU135">IF(AND(SUM(COUNTIF(AT135,{"*leaching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leached*"}))&gt;0,ISNUMBER(FIND("%",AT135))),"Include","Exclude")</f>
        <v>Exclude</v>
      </c>
      <c r="AV135" s="1"/>
      <c r="AW135" s="1" t="str" cm="1">
        <f t="array" ref="AW135">IF(AND(SUM(COUNTIF(AV135,{"*leaching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leached*"}))&gt;0,ISNUMBER(FIND("%",AV135))),"Include","Exclude")</f>
        <v>Exclude</v>
      </c>
      <c r="AX135" s="1"/>
      <c r="AY135" s="1" t="str" cm="1">
        <f t="array" ref="AY135">IF(AND(SUM(COUNTIF(AX135,{"*leaching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leached*"}))&gt;0,ISNUMBER(FIND("%",AX135))),"Include","Exclude")</f>
        <v>Exclude</v>
      </c>
      <c r="AZ135" s="40">
        <f t="shared" si="75"/>
        <v>0</v>
      </c>
      <c r="BA135" s="40" t="s">
        <v>677</v>
      </c>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c r="CH135"/>
      <c r="CI135"/>
      <c r="CL135"/>
      <c r="CM135"/>
      <c r="CN135"/>
    </row>
    <row r="136" spans="1:92" s="23" customFormat="1" x14ac:dyDescent="0.3">
      <c r="A136" s="21">
        <v>46</v>
      </c>
      <c r="B136" s="21" t="s">
        <v>757</v>
      </c>
      <c r="C136" s="21" t="s">
        <v>758</v>
      </c>
      <c r="D136" s="21" t="s">
        <v>141</v>
      </c>
      <c r="E136" s="21" t="b">
        <v>1</v>
      </c>
      <c r="F136" s="21"/>
      <c r="G136" s="21"/>
      <c r="H136" s="21" t="s">
        <v>611</v>
      </c>
      <c r="I136" s="21" t="s">
        <v>10</v>
      </c>
      <c r="J136" s="21" t="s">
        <v>612</v>
      </c>
      <c r="K136" s="21" t="s">
        <v>142</v>
      </c>
      <c r="L136" s="21" t="s">
        <v>613</v>
      </c>
      <c r="M136" s="21" t="s">
        <v>143</v>
      </c>
      <c r="N136" s="21" t="s">
        <v>614</v>
      </c>
      <c r="O136" s="21" t="s">
        <v>759</v>
      </c>
      <c r="P136" s="21" t="b">
        <v>1</v>
      </c>
      <c r="Q136" s="21">
        <v>750</v>
      </c>
      <c r="R136" s="39" t="b">
        <v>0</v>
      </c>
      <c r="S136" s="21">
        <v>46</v>
      </c>
      <c r="T136" s="6" t="s">
        <v>1615</v>
      </c>
      <c r="U136" s="1" t="str" cm="1">
        <f t="array" ref="U136">IF(AND(SUM(COUNTIF(T136,{"*leaching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leached*"}))&gt;0,ISNUMBER(FIND("%",T136))),"Include","Exclude")</f>
        <v>Exclude</v>
      </c>
      <c r="V136" s="1" t="s">
        <v>1616</v>
      </c>
      <c r="W136" s="1" t="str" cm="1">
        <f t="array" ref="W136">IF(AND(SUM(COUNTIF(V136,{"*leaching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leached*"}))&gt;0,ISNUMBER(FIND("%",V136))),"Include","Exclude")</f>
        <v>Exclude</v>
      </c>
      <c r="X136" s="1" t="s">
        <v>1617</v>
      </c>
      <c r="Y136" s="1" t="str" cm="1">
        <f t="array" ref="Y136">IF(AND(SUM(COUNTIF(X136,{"*leaching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leached*"}))&gt;0,ISNUMBER(FIND("%",X136))),"Include","Exclude")</f>
        <v>Exclude</v>
      </c>
      <c r="Z136" s="1" t="s">
        <v>1618</v>
      </c>
      <c r="AA136" s="1" t="str" cm="1">
        <f t="array" ref="AA136">IF(AND(SUM(COUNTIF(Z136,{"*leaching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leached*"}))&gt;0,ISNUMBER(FIND("%",Z136))),"Include","Exclude")</f>
        <v>Include</v>
      </c>
      <c r="AB136" s="1" t="s">
        <v>1619</v>
      </c>
      <c r="AC136" s="1" t="str" cm="1">
        <f t="array" ref="AC136">IF(AND(SUM(COUNTIF(AB136,{"*leaching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leached*"}))&gt;0,ISNUMBER(FIND("%",AB136))),"Include","Exclude")</f>
        <v>Exclude</v>
      </c>
      <c r="AD136" s="1" t="s">
        <v>1620</v>
      </c>
      <c r="AE136" s="1" t="str" cm="1">
        <f t="array" ref="AE136">IF(AND(SUM(COUNTIF(AD136,{"*leaching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leached*"}))&gt;0,ISNUMBER(FIND("%",AD136))),"Include","Exclude")</f>
        <v>Exclude</v>
      </c>
      <c r="AF136" s="1" t="s">
        <v>1621</v>
      </c>
      <c r="AG136" s="1" t="str" cm="1">
        <f t="array" ref="AG136">IF(AND(SUM(COUNTIF(AF136,{"*leaching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leached*"}))&gt;0,ISNUMBER(FIND("%",AF136))),"Include","Exclude")</f>
        <v>Exclude</v>
      </c>
      <c r="AH136" s="1"/>
      <c r="AI136" s="1" t="str" cm="1">
        <f t="array" ref="AI136">IF(AND(SUM(COUNTIF(AH136,{"*leaching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leached*"}))&gt;0,ISNUMBER(FIND("%",AH136))),"Include","Exclude")</f>
        <v>Exclude</v>
      </c>
      <c r="AJ136" s="1"/>
      <c r="AK136" s="1" t="str" cm="1">
        <f t="array" ref="AK136">IF(AND(SUM(COUNTIF(AJ136,{"*leaching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leached*"}))&gt;0,ISNUMBER(FIND("%",AJ136))),"Include","Exclude")</f>
        <v>Exclude</v>
      </c>
      <c r="AL136" s="1"/>
      <c r="AM136" s="1" t="str" cm="1">
        <f t="array" ref="AM136">IF(AND(SUM(COUNTIF(AL136,{"*leaching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leached*"}))&gt;0,ISNUMBER(FIND("%",AL136))),"Include","Exclude")</f>
        <v>Exclude</v>
      </c>
      <c r="AN136" s="1"/>
      <c r="AO136" s="1" t="str" cm="1">
        <f t="array" ref="AO136">IF(AND(SUM(COUNTIF(AN136,{"*leaching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leached*"}))&gt;0,ISNUMBER(FIND("%",AN136))),"Include","Exclude")</f>
        <v>Exclude</v>
      </c>
      <c r="AP136" s="1"/>
      <c r="AQ136" s="1" t="str" cm="1">
        <f t="array" ref="AQ136">IF(AND(SUM(COUNTIF(AP136,{"*leaching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leached*"}))&gt;0,ISNUMBER(FIND("%",AP136))),"Include","Exclude")</f>
        <v>Exclude</v>
      </c>
      <c r="AR136" s="1"/>
      <c r="AS136" s="1" t="str" cm="1">
        <f t="array" ref="AS136">IF(AND(SUM(COUNTIF(AR136,{"*leaching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leached*"}))&gt;0,ISNUMBER(FIND("%",AR136))),"Include","Exclude")</f>
        <v>Exclude</v>
      </c>
      <c r="AT136" s="1"/>
      <c r="AU136" s="1" t="str" cm="1">
        <f t="array" ref="AU136">IF(AND(SUM(COUNTIF(AT136,{"*leaching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leached*"}))&gt;0,ISNUMBER(FIND("%",AT136))),"Include","Exclude")</f>
        <v>Exclude</v>
      </c>
      <c r="AV136" s="1"/>
      <c r="AW136" s="1" t="str" cm="1">
        <f t="array" ref="AW136">IF(AND(SUM(COUNTIF(AV136,{"*leaching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leached*"}))&gt;0,ISNUMBER(FIND("%",AV136))),"Include","Exclude")</f>
        <v>Exclude</v>
      </c>
      <c r="AX136" s="1"/>
      <c r="AY136" s="36" t="str" cm="1">
        <f t="array" ref="AY136">IF(AND(SUM(COUNTIF(AX136,{"*leaching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leached*"}))&gt;0,ISNUMBER(FIND("%",AX136))),"Include","Exclude")</f>
        <v>Exclude</v>
      </c>
      <c r="AZ136" s="21">
        <f t="shared" si="75"/>
        <v>1</v>
      </c>
      <c r="BA136" s="21" t="s">
        <v>1618</v>
      </c>
      <c r="BB136" s="21">
        <f>LEN(BA136) - LEN(SUBSTITUTE(BA136, "%", ""))</f>
        <v>1</v>
      </c>
      <c r="BC136" s="21" t="s">
        <v>3048</v>
      </c>
      <c r="BD136" s="21" t="s">
        <v>3013</v>
      </c>
      <c r="BE136" s="22">
        <v>0.94059999999999999</v>
      </c>
      <c r="BF136" s="22">
        <v>0.1</v>
      </c>
      <c r="BG136" s="44">
        <f>VLOOKUP(BD136,'[1]To do list'!$A$2:$B$18,2,FALSE)</f>
        <v>83.5</v>
      </c>
      <c r="BH136" s="44">
        <v>4.2329999999999997</v>
      </c>
      <c r="BI136" s="44">
        <f t="shared" ref="BI136:BI137" si="78">BE136*BF136*BH136*(Q136-20)*1000</f>
        <v>290653.86539999995</v>
      </c>
      <c r="BJ136" s="59">
        <f>BF136*(1-BE136)*BG136*100</f>
        <v>49.599000000000004</v>
      </c>
      <c r="BK136" s="21"/>
      <c r="BL136" s="21"/>
      <c r="BM136" s="21"/>
      <c r="BN136" s="44"/>
      <c r="BO136" s="44"/>
      <c r="BP136" s="44"/>
      <c r="BQ136" s="49"/>
      <c r="BR136" s="21"/>
      <c r="BS136" s="21"/>
      <c r="BT136" s="22"/>
      <c r="BU136" s="21"/>
      <c r="BV136" s="21"/>
      <c r="BW136" s="21"/>
      <c r="BX136" s="51"/>
      <c r="BY136" s="21"/>
      <c r="BZ136" s="21"/>
      <c r="CA136" s="22"/>
      <c r="CB136" s="21"/>
      <c r="CC136" s="21"/>
      <c r="CD136" s="21"/>
      <c r="CE136" s="51"/>
      <c r="CF136" s="21"/>
      <c r="CG136" s="21"/>
      <c r="CH136" s="21"/>
      <c r="CI136" s="21"/>
      <c r="CJ136" s="21"/>
      <c r="CK136" s="21"/>
      <c r="CL136" s="51"/>
      <c r="CM136" s="63">
        <f>SUM(BJ136,BQ136,BX136,CE136,CL136)/SUM(BF136,BM136,BT136,CA136,CH136)</f>
        <v>495.99</v>
      </c>
      <c r="CN136" s="70">
        <f t="shared" ref="CN136:CN137" si="79">(BI136+BP136+BW136+CD136+CK136)/(BF136+BM136+BT136+CA136+CH136)</f>
        <v>2906538.6539999992</v>
      </c>
    </row>
    <row r="137" spans="1:92" s="23" customFormat="1" x14ac:dyDescent="0.3">
      <c r="A137" s="21">
        <v>53</v>
      </c>
      <c r="B137" s="21" t="s">
        <v>775</v>
      </c>
      <c r="C137" s="21" t="s">
        <v>776</v>
      </c>
      <c r="D137" s="21" t="s">
        <v>162</v>
      </c>
      <c r="E137" s="21" t="b">
        <v>1</v>
      </c>
      <c r="F137" s="21"/>
      <c r="G137" s="21"/>
      <c r="H137" s="21" t="s">
        <v>611</v>
      </c>
      <c r="I137" s="21" t="s">
        <v>10</v>
      </c>
      <c r="J137" s="21" t="s">
        <v>612</v>
      </c>
      <c r="K137" s="21" t="s">
        <v>43</v>
      </c>
      <c r="L137" s="21" t="s">
        <v>613</v>
      </c>
      <c r="M137" s="21" t="s">
        <v>163</v>
      </c>
      <c r="N137" s="21" t="s">
        <v>614</v>
      </c>
      <c r="O137" s="21" t="s">
        <v>777</v>
      </c>
      <c r="P137" s="21" t="b">
        <v>1</v>
      </c>
      <c r="Q137" s="21">
        <v>100</v>
      </c>
      <c r="R137" s="39" t="b">
        <v>0</v>
      </c>
      <c r="S137" s="21">
        <v>53</v>
      </c>
      <c r="T137" s="6" t="s">
        <v>1682</v>
      </c>
      <c r="U137" s="1" t="str" cm="1">
        <f t="array" ref="U137">IF(AND(SUM(COUNTIF(T137,{"*leaching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leached*"}))&gt;0,ISNUMBER(FIND("%",T137))),"Include","Exclude")</f>
        <v>Exclude</v>
      </c>
      <c r="V137" s="1" t="s">
        <v>1683</v>
      </c>
      <c r="W137" s="1" t="str" cm="1">
        <f t="array" ref="W137">IF(AND(SUM(COUNTIF(V137,{"*leaching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leached*"}))&gt;0,ISNUMBER(FIND("%",V137))),"Include","Exclude")</f>
        <v>Exclude</v>
      </c>
      <c r="X137" s="1" t="s">
        <v>1684</v>
      </c>
      <c r="Y137" s="1" t="str" cm="1">
        <f t="array" ref="Y137">IF(AND(SUM(COUNTIF(X137,{"*leaching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leached*"}))&gt;0,ISNUMBER(FIND("%",X137))),"Include","Exclude")</f>
        <v>Exclude</v>
      </c>
      <c r="Z137" s="1" t="s">
        <v>1685</v>
      </c>
      <c r="AA137" s="1" t="str" cm="1">
        <f t="array" ref="AA137">IF(AND(SUM(COUNTIF(Z137,{"*leaching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leached*"}))&gt;0,ISNUMBER(FIND("%",Z137))),"Include","Exclude")</f>
        <v>Exclude</v>
      </c>
      <c r="AB137" s="1" t="s">
        <v>1686</v>
      </c>
      <c r="AC137" s="1" t="str" cm="1">
        <f t="array" ref="AC137">IF(AND(SUM(COUNTIF(AB137,{"*leaching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leached*"}))&gt;0,ISNUMBER(FIND("%",AB137))),"Include","Exclude")</f>
        <v>Exclude</v>
      </c>
      <c r="AD137" s="1" t="s">
        <v>1687</v>
      </c>
      <c r="AE137" s="1" t="str" cm="1">
        <f t="array" ref="AE137">IF(AND(SUM(COUNTIF(AD137,{"*leaching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leached*"}))&gt;0,ISNUMBER(FIND("%",AD137))),"Include","Exclude")</f>
        <v>Include</v>
      </c>
      <c r="AF137" s="1" t="s">
        <v>1688</v>
      </c>
      <c r="AG137" s="1" t="str" cm="1">
        <f t="array" ref="AG137">IF(AND(SUM(COUNTIF(AF137,{"*leaching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leached*"}))&gt;0,ISNUMBER(FIND("%",AF137))),"Include","Exclude")</f>
        <v>Include</v>
      </c>
      <c r="AH137" s="1"/>
      <c r="AI137" s="1" t="str" cm="1">
        <f t="array" ref="AI137">IF(AND(SUM(COUNTIF(AH137,{"*leaching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leached*"}))&gt;0,ISNUMBER(FIND("%",AH137))),"Include","Exclude")</f>
        <v>Exclude</v>
      </c>
      <c r="AJ137" s="1"/>
      <c r="AK137" s="1" t="str" cm="1">
        <f t="array" ref="AK137">IF(AND(SUM(COUNTIF(AJ137,{"*leaching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leached*"}))&gt;0,ISNUMBER(FIND("%",AJ137))),"Include","Exclude")</f>
        <v>Exclude</v>
      </c>
      <c r="AL137" s="1"/>
      <c r="AM137" s="1" t="str" cm="1">
        <f t="array" ref="AM137">IF(AND(SUM(COUNTIF(AL137,{"*leaching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leached*"}))&gt;0,ISNUMBER(FIND("%",AL137))),"Include","Exclude")</f>
        <v>Exclude</v>
      </c>
      <c r="AN137" s="1"/>
      <c r="AO137" s="1" t="str" cm="1">
        <f t="array" ref="AO137">IF(AND(SUM(COUNTIF(AN137,{"*leaching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leached*"}))&gt;0,ISNUMBER(FIND("%",AN137))),"Include","Exclude")</f>
        <v>Exclude</v>
      </c>
      <c r="AP137" s="1"/>
      <c r="AQ137" s="1" t="str" cm="1">
        <f t="array" ref="AQ137">IF(AND(SUM(COUNTIF(AP137,{"*leaching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leached*"}))&gt;0,ISNUMBER(FIND("%",AP137))),"Include","Exclude")</f>
        <v>Exclude</v>
      </c>
      <c r="AR137" s="1"/>
      <c r="AS137" s="1" t="str" cm="1">
        <f t="array" ref="AS137">IF(AND(SUM(COUNTIF(AR137,{"*leaching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leached*"}))&gt;0,ISNUMBER(FIND("%",AR137))),"Include","Exclude")</f>
        <v>Exclude</v>
      </c>
      <c r="AT137" s="1"/>
      <c r="AU137" s="1" t="str" cm="1">
        <f t="array" ref="AU137">IF(AND(SUM(COUNTIF(AT137,{"*leaching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leached*"}))&gt;0,ISNUMBER(FIND("%",AT137))),"Include","Exclude")</f>
        <v>Exclude</v>
      </c>
      <c r="AV137" s="1"/>
      <c r="AW137" s="1" t="str" cm="1">
        <f t="array" ref="AW137">IF(AND(SUM(COUNTIF(AV137,{"*leaching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leached*"}))&gt;0,ISNUMBER(FIND("%",AV137))),"Include","Exclude")</f>
        <v>Exclude</v>
      </c>
      <c r="AX137" s="1"/>
      <c r="AY137" s="36" t="str" cm="1">
        <f t="array" ref="AY137">IF(AND(SUM(COUNTIF(AX137,{"*leaching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leached*"}))&gt;0,ISNUMBER(FIND("%",AX137))),"Include","Exclude")</f>
        <v>Exclude</v>
      </c>
      <c r="AZ137" s="21">
        <f t="shared" si="75"/>
        <v>2</v>
      </c>
      <c r="BA137" s="21" t="s">
        <v>1689</v>
      </c>
      <c r="BB137" s="21">
        <f>LEN(BA137) - LEN(SUBSTITUTE(BA137, "%", ""))</f>
        <v>3</v>
      </c>
      <c r="BC137" s="21" t="s">
        <v>3047</v>
      </c>
      <c r="BD137" s="21" t="s">
        <v>709</v>
      </c>
      <c r="BE137" s="24">
        <v>0.88</v>
      </c>
      <c r="BF137" s="22">
        <v>0.2</v>
      </c>
      <c r="BG137" s="44">
        <f>VLOOKUP(BD137,'[1]To do list'!$A$2:$B$18,2,FALSE)</f>
        <v>32.799999999999997</v>
      </c>
      <c r="BH137" s="44">
        <v>0.42</v>
      </c>
      <c r="BI137" s="44">
        <f t="shared" si="78"/>
        <v>5913.5999999999995</v>
      </c>
      <c r="BJ137" s="59">
        <f>BF137*(1-BE137)*BG137*100</f>
        <v>78.719999999999985</v>
      </c>
      <c r="BK137" s="21"/>
      <c r="BL137" s="21"/>
      <c r="BM137" s="21"/>
      <c r="BN137" s="44"/>
      <c r="BO137" s="44"/>
      <c r="BP137" s="44"/>
      <c r="BQ137" s="49"/>
      <c r="BR137" s="21"/>
      <c r="BS137" s="21"/>
      <c r="BT137" s="22"/>
      <c r="BU137" s="21"/>
      <c r="BV137" s="21"/>
      <c r="BW137" s="21"/>
      <c r="BX137" s="51"/>
      <c r="BY137" s="21"/>
      <c r="BZ137" s="21"/>
      <c r="CA137" s="22"/>
      <c r="CB137" s="21"/>
      <c r="CC137" s="21"/>
      <c r="CD137" s="21"/>
      <c r="CE137" s="51"/>
      <c r="CF137" s="21"/>
      <c r="CG137" s="21"/>
      <c r="CH137" s="21"/>
      <c r="CI137" s="21"/>
      <c r="CJ137" s="21"/>
      <c r="CK137" s="21"/>
      <c r="CL137" s="51"/>
      <c r="CM137" s="63">
        <f>SUM(BJ137,BQ137,BX137,CE137,CL137)/SUM(BF137,BM137,BT137,CA137,CH137)</f>
        <v>393.59999999999991</v>
      </c>
      <c r="CN137" s="70">
        <f t="shared" si="79"/>
        <v>29567.999999999996</v>
      </c>
    </row>
    <row r="138" spans="1:92" hidden="1" x14ac:dyDescent="0.3">
      <c r="A138" s="40">
        <v>137</v>
      </c>
      <c r="B138" s="40" t="s">
        <v>1004</v>
      </c>
      <c r="C138" s="61" t="s">
        <v>1005</v>
      </c>
      <c r="D138" s="40" t="s">
        <v>392</v>
      </c>
      <c r="E138" s="40" t="b">
        <v>1</v>
      </c>
      <c r="F138" s="40"/>
      <c r="G138" s="40"/>
      <c r="H138" s="40" t="s">
        <v>611</v>
      </c>
      <c r="I138" s="40" t="s">
        <v>10</v>
      </c>
      <c r="J138" s="40" t="s">
        <v>612</v>
      </c>
      <c r="K138" s="40" t="s">
        <v>393</v>
      </c>
      <c r="L138" s="40" t="s">
        <v>613</v>
      </c>
      <c r="M138" s="40" t="s">
        <v>394</v>
      </c>
      <c r="N138" s="40" t="s">
        <v>614</v>
      </c>
      <c r="O138" s="40" t="s">
        <v>1006</v>
      </c>
      <c r="P138" s="40" t="b">
        <v>1</v>
      </c>
      <c r="Q138" s="40">
        <v>25</v>
      </c>
      <c r="R138" s="1" t="b">
        <v>1</v>
      </c>
      <c r="S138" s="40">
        <v>137</v>
      </c>
      <c r="T138" s="1" t="s">
        <v>2378</v>
      </c>
      <c r="U138" s="1" t="str" cm="1">
        <f t="array" ref="U138">IF(AND(SUM(COUNTIF(T138,{"*leaching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leached*"}))&gt;0,ISNUMBER(FIND("%",T138))),"Include","Exclude")</f>
        <v>Exclude</v>
      </c>
      <c r="V138" s="1" t="s">
        <v>2379</v>
      </c>
      <c r="W138" s="1" t="str" cm="1">
        <f t="array" ref="W138">IF(AND(SUM(COUNTIF(V138,{"*leaching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leached*"}))&gt;0,ISNUMBER(FIND("%",V138))),"Include","Exclude")</f>
        <v>Exclude</v>
      </c>
      <c r="X138" s="1" t="s">
        <v>2380</v>
      </c>
      <c r="Y138" s="1" t="str" cm="1">
        <f t="array" ref="Y138">IF(AND(SUM(COUNTIF(X138,{"*leaching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leached*"}))&gt;0,ISNUMBER(FIND("%",X138))),"Include","Exclude")</f>
        <v>Exclude</v>
      </c>
      <c r="Z138" s="1" t="s">
        <v>2381</v>
      </c>
      <c r="AA138" s="1" t="str" cm="1">
        <f t="array" ref="AA138">IF(AND(SUM(COUNTIF(Z138,{"*leaching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leached*"}))&gt;0,ISNUMBER(FIND("%",Z138))),"Include","Exclude")</f>
        <v>Exclude</v>
      </c>
      <c r="AB138" s="1" t="s">
        <v>2382</v>
      </c>
      <c r="AC138" s="1" t="str" cm="1">
        <f t="array" ref="AC138">IF(AND(SUM(COUNTIF(AB138,{"*leaching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leached*"}))&gt;0,ISNUMBER(FIND("%",AB138))),"Include","Exclude")</f>
        <v>Exclude</v>
      </c>
      <c r="AD138" s="1" t="s">
        <v>2383</v>
      </c>
      <c r="AE138" s="1" t="str" cm="1">
        <f t="array" ref="AE138">IF(AND(SUM(COUNTIF(AD138,{"*leaching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leached*"}))&gt;0,ISNUMBER(FIND("%",AD138))),"Include","Exclude")</f>
        <v>Exclude</v>
      </c>
      <c r="AF138" s="1" t="s">
        <v>2384</v>
      </c>
      <c r="AG138" s="1" t="str" cm="1">
        <f t="array" ref="AG138">IF(AND(SUM(COUNTIF(AF138,{"*leaching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leached*"}))&gt;0,ISNUMBER(FIND("%",AF138))),"Include","Exclude")</f>
        <v>Exclude</v>
      </c>
      <c r="AH138" s="1" t="s">
        <v>2385</v>
      </c>
      <c r="AI138" s="1" t="str" cm="1">
        <f t="array" ref="AI138">IF(AND(SUM(COUNTIF(AH138,{"*leaching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leached*"}))&gt;0,ISNUMBER(FIND("%",AH138))),"Include","Exclude")</f>
        <v>Exclude</v>
      </c>
      <c r="AJ138" s="1" t="s">
        <v>2386</v>
      </c>
      <c r="AK138" s="1" t="str" cm="1">
        <f t="array" ref="AK138">IF(AND(SUM(COUNTIF(AJ138,{"*leaching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leached*"}))&gt;0,ISNUMBER(FIND("%",AJ138))),"Include","Exclude")</f>
        <v>Exclude</v>
      </c>
      <c r="AL138" s="1" t="s">
        <v>2387</v>
      </c>
      <c r="AM138" s="1" t="str" cm="1">
        <f t="array" ref="AM138">IF(AND(SUM(COUNTIF(AL138,{"*leaching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leached*"}))&gt;0,ISNUMBER(FIND("%",AL138))),"Include","Exclude")</f>
        <v>Exclude</v>
      </c>
      <c r="AN138" s="1"/>
      <c r="AO138" s="1" t="str" cm="1">
        <f t="array" ref="AO138">IF(AND(SUM(COUNTIF(AN138,{"*leaching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leached*"}))&gt;0,ISNUMBER(FIND("%",AN138))),"Include","Exclude")</f>
        <v>Exclude</v>
      </c>
      <c r="AP138" s="1"/>
      <c r="AQ138" s="1" t="str" cm="1">
        <f t="array" ref="AQ138">IF(AND(SUM(COUNTIF(AP138,{"*leaching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leached*"}))&gt;0,ISNUMBER(FIND("%",AP138))),"Include","Exclude")</f>
        <v>Exclude</v>
      </c>
      <c r="AR138" s="1"/>
      <c r="AS138" s="1" t="str" cm="1">
        <f t="array" ref="AS138">IF(AND(SUM(COUNTIF(AR138,{"*leaching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leached*"}))&gt;0,ISNUMBER(FIND("%",AR138))),"Include","Exclude")</f>
        <v>Exclude</v>
      </c>
      <c r="AT138" s="1"/>
      <c r="AU138" s="1" t="str" cm="1">
        <f t="array" ref="AU138">IF(AND(SUM(COUNTIF(AT138,{"*leaching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leached*"}))&gt;0,ISNUMBER(FIND("%",AT138))),"Include","Exclude")</f>
        <v>Exclude</v>
      </c>
      <c r="AV138" s="1"/>
      <c r="AW138" s="1" t="str" cm="1">
        <f t="array" ref="AW138">IF(AND(SUM(COUNTIF(AV138,{"*leaching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leached*"}))&gt;0,ISNUMBER(FIND("%",AV138))),"Include","Exclude")</f>
        <v>Exclude</v>
      </c>
      <c r="AX138" s="1"/>
      <c r="AY138" s="1" t="str" cm="1">
        <f t="array" ref="AY138">IF(AND(SUM(COUNTIF(AX138,{"*leaching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leached*"}))&gt;0,ISNUMBER(FIND("%",AX138))),"Include","Exclude")</f>
        <v>Exclude</v>
      </c>
      <c r="AZ138" s="40">
        <f t="shared" si="75"/>
        <v>0</v>
      </c>
      <c r="BA138" s="40" t="s">
        <v>677</v>
      </c>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c r="CH138"/>
      <c r="CI138"/>
      <c r="CL138"/>
      <c r="CM138"/>
      <c r="CN138"/>
    </row>
    <row r="139" spans="1:92" hidden="1" x14ac:dyDescent="0.3">
      <c r="A139" s="1">
        <v>138</v>
      </c>
      <c r="B139" s="1" t="s">
        <v>1007</v>
      </c>
      <c r="C139" s="2" t="s">
        <v>1008</v>
      </c>
      <c r="D139" s="1" t="s">
        <v>395</v>
      </c>
      <c r="E139" s="1" t="b">
        <v>1</v>
      </c>
      <c r="H139" s="1" t="s">
        <v>611</v>
      </c>
      <c r="I139" s="1" t="s">
        <v>10</v>
      </c>
      <c r="J139" s="1" t="s">
        <v>612</v>
      </c>
      <c r="K139" s="1" t="s">
        <v>396</v>
      </c>
      <c r="L139" s="1" t="s">
        <v>613</v>
      </c>
      <c r="M139" s="1" t="s">
        <v>397</v>
      </c>
      <c r="N139" s="1" t="s">
        <v>614</v>
      </c>
      <c r="O139" s="1" t="s">
        <v>914</v>
      </c>
      <c r="P139" s="1" t="b">
        <v>1</v>
      </c>
      <c r="Q139" s="1">
        <v>70</v>
      </c>
      <c r="R139" s="1" t="b">
        <v>0</v>
      </c>
      <c r="S139" s="1">
        <v>138</v>
      </c>
      <c r="T139" s="1" t="s">
        <v>2388</v>
      </c>
      <c r="U139" s="1" t="str" cm="1">
        <f t="array" ref="U139">IF(AND(SUM(COUNTIF(T139,{"*leaching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leached*"}))&gt;0,ISNUMBER(FIND("%",T139))),"Include","Exclude")</f>
        <v>Exclude</v>
      </c>
      <c r="V139" s="1" t="s">
        <v>2389</v>
      </c>
      <c r="W139" s="1" t="str" cm="1">
        <f t="array" ref="W139">IF(AND(SUM(COUNTIF(V139,{"*leaching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leached*"}))&gt;0,ISNUMBER(FIND("%",V139))),"Include","Exclude")</f>
        <v>Exclude</v>
      </c>
      <c r="X139" s="1" t="s">
        <v>2390</v>
      </c>
      <c r="Y139" s="1" t="str" cm="1">
        <f t="array" ref="Y139">IF(AND(SUM(COUNTIF(X139,{"*leaching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leached*"}))&gt;0,ISNUMBER(FIND("%",X139))),"Include","Exclude")</f>
        <v>Exclude</v>
      </c>
      <c r="Z139" s="1" t="s">
        <v>2391</v>
      </c>
      <c r="AA139" s="1" t="str" cm="1">
        <f t="array" ref="AA139">IF(AND(SUM(COUNTIF(Z139,{"*leaching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leached*"}))&gt;0,ISNUMBER(FIND("%",Z139))),"Include","Exclude")</f>
        <v>Exclude</v>
      </c>
      <c r="AB139" s="1" t="s">
        <v>2392</v>
      </c>
      <c r="AC139" s="1" t="str" cm="1">
        <f t="array" ref="AC139">IF(AND(SUM(COUNTIF(AB139,{"*leaching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leached*"}))&gt;0,ISNUMBER(FIND("%",AB139))),"Include","Exclude")</f>
        <v>Exclude</v>
      </c>
      <c r="AD139" s="1" t="s">
        <v>2393</v>
      </c>
      <c r="AE139" s="1" t="str" cm="1">
        <f t="array" ref="AE139">IF(AND(SUM(COUNTIF(AD139,{"*leaching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leached*"}))&gt;0,ISNUMBER(FIND("%",AD139))),"Include","Exclude")</f>
        <v>Exclude</v>
      </c>
      <c r="AF139" s="1" t="s">
        <v>2394</v>
      </c>
      <c r="AG139" s="1" t="str" cm="1">
        <f t="array" ref="AG139">IF(AND(SUM(COUNTIF(AF139,{"*leaching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leached*"}))&gt;0,ISNUMBER(FIND("%",AF139))),"Include","Exclude")</f>
        <v>Exclude</v>
      </c>
      <c r="AH139" s="1"/>
      <c r="AI139" s="1" t="str" cm="1">
        <f t="array" ref="AI139">IF(AND(SUM(COUNTIF(AH139,{"*leaching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leached*"}))&gt;0,ISNUMBER(FIND("%",AH139))),"Include","Exclude")</f>
        <v>Exclude</v>
      </c>
      <c r="AJ139" s="1"/>
      <c r="AK139" s="1" t="str" cm="1">
        <f t="array" ref="AK139">IF(AND(SUM(COUNTIF(AJ139,{"*leaching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leached*"}))&gt;0,ISNUMBER(FIND("%",AJ139))),"Include","Exclude")</f>
        <v>Exclude</v>
      </c>
      <c r="AL139" s="1"/>
      <c r="AM139" s="1" t="str" cm="1">
        <f t="array" ref="AM139">IF(AND(SUM(COUNTIF(AL139,{"*leaching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leached*"}))&gt;0,ISNUMBER(FIND("%",AL139))),"Include","Exclude")</f>
        <v>Exclude</v>
      </c>
      <c r="AN139" s="1"/>
      <c r="AO139" s="1" t="str" cm="1">
        <f t="array" ref="AO139">IF(AND(SUM(COUNTIF(AN139,{"*leaching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leached*"}))&gt;0,ISNUMBER(FIND("%",AN139))),"Include","Exclude")</f>
        <v>Exclude</v>
      </c>
      <c r="AP139" s="1"/>
      <c r="AQ139" s="1" t="str" cm="1">
        <f t="array" ref="AQ139">IF(AND(SUM(COUNTIF(AP139,{"*leaching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leached*"}))&gt;0,ISNUMBER(FIND("%",AP139))),"Include","Exclude")</f>
        <v>Exclude</v>
      </c>
      <c r="AR139" s="1"/>
      <c r="AS139" s="1" t="str" cm="1">
        <f t="array" ref="AS139">IF(AND(SUM(COUNTIF(AR139,{"*leaching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leached*"}))&gt;0,ISNUMBER(FIND("%",AR139))),"Include","Exclude")</f>
        <v>Exclude</v>
      </c>
      <c r="AT139" s="1"/>
      <c r="AU139" s="1" t="str" cm="1">
        <f t="array" ref="AU139">IF(AND(SUM(COUNTIF(AT139,{"*leaching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leached*"}))&gt;0,ISNUMBER(FIND("%",AT139))),"Include","Exclude")</f>
        <v>Exclude</v>
      </c>
      <c r="AV139" s="1"/>
      <c r="AW139" s="1" t="str" cm="1">
        <f t="array" ref="AW139">IF(AND(SUM(COUNTIF(AV139,{"*leaching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leached*"}))&gt;0,ISNUMBER(FIND("%",AV139))),"Include","Exclude")</f>
        <v>Exclude</v>
      </c>
      <c r="AX139" s="1"/>
      <c r="AY139" s="1" t="str" cm="1">
        <f t="array" ref="AY139">IF(AND(SUM(COUNTIF(AX139,{"*leaching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leached*"}))&gt;0,ISNUMBER(FIND("%",AX139))),"Include","Exclude")</f>
        <v>Exclude</v>
      </c>
      <c r="AZ139" s="1">
        <f t="shared" si="75"/>
        <v>0</v>
      </c>
      <c r="BA139" s="1" t="s">
        <v>677</v>
      </c>
      <c r="BG139" s="1"/>
      <c r="BH139" s="1"/>
      <c r="BI139" s="1"/>
      <c r="BJ139" s="1"/>
      <c r="BN139" s="1"/>
      <c r="BO139" s="1"/>
      <c r="BP139" s="1"/>
      <c r="BQ139" s="1"/>
      <c r="BX139" s="1"/>
      <c r="CE139" s="1"/>
      <c r="CG139"/>
      <c r="CH139"/>
      <c r="CI139"/>
      <c r="CL139"/>
      <c r="CM139"/>
      <c r="CN139"/>
    </row>
    <row r="140" spans="1:92" hidden="1" x14ac:dyDescent="0.3">
      <c r="A140" s="1">
        <v>139</v>
      </c>
      <c r="B140" s="1" t="s">
        <v>1009</v>
      </c>
      <c r="C140" s="2" t="s">
        <v>1010</v>
      </c>
      <c r="D140" s="1" t="s">
        <v>398</v>
      </c>
      <c r="E140" s="1" t="b">
        <v>1</v>
      </c>
      <c r="H140" s="1" t="s">
        <v>611</v>
      </c>
      <c r="I140" s="1" t="s">
        <v>10</v>
      </c>
      <c r="J140" s="1" t="s">
        <v>612</v>
      </c>
      <c r="K140" s="1" t="s">
        <v>399</v>
      </c>
      <c r="L140" s="1" t="s">
        <v>613</v>
      </c>
      <c r="M140" s="1" t="s">
        <v>400</v>
      </c>
      <c r="N140" s="1" t="s">
        <v>614</v>
      </c>
      <c r="O140" s="1" t="s">
        <v>1011</v>
      </c>
      <c r="P140" s="1" t="b">
        <v>1</v>
      </c>
      <c r="Q140" s="1">
        <v>100</v>
      </c>
      <c r="R140" s="1" t="b">
        <v>0</v>
      </c>
      <c r="S140" s="1">
        <v>139</v>
      </c>
      <c r="T140" s="1" t="s">
        <v>2395</v>
      </c>
      <c r="U140" s="1" t="str" cm="1">
        <f t="array" ref="U140">IF(AND(SUM(COUNTIF(T140,{"*leaching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leached*"}))&gt;0,ISNUMBER(FIND("%",T140))),"Include","Exclude")</f>
        <v>Exclude</v>
      </c>
      <c r="V140" s="1" t="s">
        <v>2396</v>
      </c>
      <c r="W140" s="1" t="str" cm="1">
        <f t="array" ref="W140">IF(AND(SUM(COUNTIF(V140,{"*leaching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leached*"}))&gt;0,ISNUMBER(FIND("%",V140))),"Include","Exclude")</f>
        <v>Exclude</v>
      </c>
      <c r="X140" s="1" t="s">
        <v>2397</v>
      </c>
      <c r="Y140" s="1" t="str" cm="1">
        <f t="array" ref="Y140">IF(AND(SUM(COUNTIF(X140,{"*leaching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leached*"}))&gt;0,ISNUMBER(FIND("%",X140))),"Include","Exclude")</f>
        <v>Exclude</v>
      </c>
      <c r="Z140" s="1" t="s">
        <v>2398</v>
      </c>
      <c r="AA140" s="1" t="str" cm="1">
        <f t="array" ref="AA140">IF(AND(SUM(COUNTIF(Z140,{"*leaching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leached*"}))&gt;0,ISNUMBER(FIND("%",Z140))),"Include","Exclude")</f>
        <v>Exclude</v>
      </c>
      <c r="AB140" s="1" t="s">
        <v>2399</v>
      </c>
      <c r="AC140" s="1" t="str" cm="1">
        <f t="array" ref="AC140">IF(AND(SUM(COUNTIF(AB140,{"*leaching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leached*"}))&gt;0,ISNUMBER(FIND("%",AB140))),"Include","Exclude")</f>
        <v>Exclude</v>
      </c>
      <c r="AD140" s="1" t="s">
        <v>2400</v>
      </c>
      <c r="AE140" s="1" t="str" cm="1">
        <f t="array" ref="AE140">IF(AND(SUM(COUNTIF(AD140,{"*leaching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leached*"}))&gt;0,ISNUMBER(FIND("%",AD140))),"Include","Exclude")</f>
        <v>Exclude</v>
      </c>
      <c r="AF140" s="1" t="s">
        <v>2401</v>
      </c>
      <c r="AG140" s="1" t="str" cm="1">
        <f t="array" ref="AG140">IF(AND(SUM(COUNTIF(AF140,{"*leaching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leached*"}))&gt;0,ISNUMBER(FIND("%",AF140))),"Include","Exclude")</f>
        <v>Exclude</v>
      </c>
      <c r="AH140" s="1"/>
      <c r="AI140" s="1" t="str" cm="1">
        <f t="array" ref="AI140">IF(AND(SUM(COUNTIF(AH140,{"*leaching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leached*"}))&gt;0,ISNUMBER(FIND("%",AH140))),"Include","Exclude")</f>
        <v>Exclude</v>
      </c>
      <c r="AJ140" s="1"/>
      <c r="AK140" s="1" t="str" cm="1">
        <f t="array" ref="AK140">IF(AND(SUM(COUNTIF(AJ140,{"*leaching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leached*"}))&gt;0,ISNUMBER(FIND("%",AJ140))),"Include","Exclude")</f>
        <v>Exclude</v>
      </c>
      <c r="AL140" s="1"/>
      <c r="AM140" s="1" t="str" cm="1">
        <f t="array" ref="AM140">IF(AND(SUM(COUNTIF(AL140,{"*leaching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leached*"}))&gt;0,ISNUMBER(FIND("%",AL140))),"Include","Exclude")</f>
        <v>Exclude</v>
      </c>
      <c r="AN140" s="1"/>
      <c r="AO140" s="1" t="str" cm="1">
        <f t="array" ref="AO140">IF(AND(SUM(COUNTIF(AN140,{"*leaching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leached*"}))&gt;0,ISNUMBER(FIND("%",AN140))),"Include","Exclude")</f>
        <v>Exclude</v>
      </c>
      <c r="AP140" s="1"/>
      <c r="AQ140" s="1" t="str" cm="1">
        <f t="array" ref="AQ140">IF(AND(SUM(COUNTIF(AP140,{"*leaching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leached*"}))&gt;0,ISNUMBER(FIND("%",AP140))),"Include","Exclude")</f>
        <v>Exclude</v>
      </c>
      <c r="AR140" s="1"/>
      <c r="AS140" s="1" t="str" cm="1">
        <f t="array" ref="AS140">IF(AND(SUM(COUNTIF(AR140,{"*leaching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leached*"}))&gt;0,ISNUMBER(FIND("%",AR140))),"Include","Exclude")</f>
        <v>Exclude</v>
      </c>
      <c r="AT140" s="1"/>
      <c r="AU140" s="1" t="str" cm="1">
        <f t="array" ref="AU140">IF(AND(SUM(COUNTIF(AT140,{"*leaching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leached*"}))&gt;0,ISNUMBER(FIND("%",AT140))),"Include","Exclude")</f>
        <v>Exclude</v>
      </c>
      <c r="AV140" s="1"/>
      <c r="AW140" s="1" t="str" cm="1">
        <f t="array" ref="AW140">IF(AND(SUM(COUNTIF(AV140,{"*leaching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leached*"}))&gt;0,ISNUMBER(FIND("%",AV140))),"Include","Exclude")</f>
        <v>Exclude</v>
      </c>
      <c r="AX140" s="1"/>
      <c r="AY140" s="1" t="str" cm="1">
        <f t="array" ref="AY140">IF(AND(SUM(COUNTIF(AX140,{"*leaching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leached*"}))&gt;0,ISNUMBER(FIND("%",AX140))),"Include","Exclude")</f>
        <v>Exclude</v>
      </c>
      <c r="AZ140" s="1">
        <f t="shared" si="75"/>
        <v>0</v>
      </c>
      <c r="BA140" s="1" t="s">
        <v>677</v>
      </c>
      <c r="BG140" s="1"/>
      <c r="BH140" s="1"/>
      <c r="BI140" s="1"/>
      <c r="BJ140" s="1"/>
      <c r="BN140" s="1"/>
      <c r="BO140" s="1"/>
      <c r="BP140" s="1"/>
      <c r="BQ140" s="1"/>
      <c r="BX140" s="1"/>
      <c r="CE140" s="1"/>
      <c r="CG140"/>
      <c r="CH140"/>
      <c r="CI140"/>
      <c r="CL140"/>
      <c r="CM140"/>
      <c r="CN140"/>
    </row>
    <row r="141" spans="1:92" s="23" customFormat="1" x14ac:dyDescent="0.3">
      <c r="A141" s="21">
        <v>63</v>
      </c>
      <c r="B141" s="21" t="s">
        <v>804</v>
      </c>
      <c r="C141" s="21" t="s">
        <v>805</v>
      </c>
      <c r="D141" s="21" t="s">
        <v>187</v>
      </c>
      <c r="E141" s="21" t="b">
        <v>1</v>
      </c>
      <c r="F141" s="21"/>
      <c r="G141" s="21"/>
      <c r="H141" s="21" t="s">
        <v>611</v>
      </c>
      <c r="I141" s="21" t="s">
        <v>10</v>
      </c>
      <c r="J141" s="21" t="s">
        <v>612</v>
      </c>
      <c r="K141" s="21" t="s">
        <v>173</v>
      </c>
      <c r="L141" s="21" t="s">
        <v>613</v>
      </c>
      <c r="M141" s="21" t="s">
        <v>188</v>
      </c>
      <c r="N141" s="21" t="s">
        <v>614</v>
      </c>
      <c r="O141" s="21" t="s">
        <v>718</v>
      </c>
      <c r="P141" s="21" t="b">
        <v>1</v>
      </c>
      <c r="Q141" s="21">
        <v>450</v>
      </c>
      <c r="R141" s="39" t="b">
        <v>0</v>
      </c>
      <c r="S141" s="21">
        <v>63</v>
      </c>
      <c r="T141" s="6" t="s">
        <v>1779</v>
      </c>
      <c r="U141" s="1" t="str" cm="1">
        <f t="array" ref="U141">IF(AND(SUM(COUNTIF(T141,{"*leaching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leached*"}))&gt;0,ISNUMBER(FIND("%",T141))),"Include","Exclude")</f>
        <v>Exclude</v>
      </c>
      <c r="V141" s="1" t="s">
        <v>1780</v>
      </c>
      <c r="W141" s="1" t="str" cm="1">
        <f t="array" ref="W141">IF(AND(SUM(COUNTIF(V141,{"*leaching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leached*"}))&gt;0,ISNUMBER(FIND("%",V141))),"Include","Exclude")</f>
        <v>Exclude</v>
      </c>
      <c r="X141" s="1" t="s">
        <v>1781</v>
      </c>
      <c r="Y141" s="1" t="str" cm="1">
        <f t="array" ref="Y141">IF(AND(SUM(COUNTIF(X141,{"*leaching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leached*"}))&gt;0,ISNUMBER(FIND("%",X141))),"Include","Exclude")</f>
        <v>Exclude</v>
      </c>
      <c r="Z141" s="1" t="s">
        <v>1782</v>
      </c>
      <c r="AA141" s="1" t="str" cm="1">
        <f t="array" ref="AA141">IF(AND(SUM(COUNTIF(Z141,{"*leaching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leached*"}))&gt;0,ISNUMBER(FIND("%",Z141))),"Include","Exclude")</f>
        <v>Exclude</v>
      </c>
      <c r="AB141" s="1" t="s">
        <v>1783</v>
      </c>
      <c r="AC141" s="1" t="str" cm="1">
        <f t="array" ref="AC141">IF(AND(SUM(COUNTIF(AB141,{"*leaching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leached*"}))&gt;0,ISNUMBER(FIND("%",AB141))),"Include","Exclude")</f>
        <v>Include</v>
      </c>
      <c r="AD141" s="1" t="s">
        <v>1784</v>
      </c>
      <c r="AE141" s="1" t="str" cm="1">
        <f t="array" ref="AE141">IF(AND(SUM(COUNTIF(AD141,{"*leaching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leached*"}))&gt;0,ISNUMBER(FIND("%",AD141))),"Include","Exclude")</f>
        <v>Exclude</v>
      </c>
      <c r="AF141" s="1" t="s">
        <v>1785</v>
      </c>
      <c r="AG141" s="1" t="str" cm="1">
        <f t="array" ref="AG141">IF(AND(SUM(COUNTIF(AF141,{"*leaching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leached*"}))&gt;0,ISNUMBER(FIND("%",AF141))),"Include","Exclude")</f>
        <v>Exclude</v>
      </c>
      <c r="AH141" s="1" t="s">
        <v>1786</v>
      </c>
      <c r="AI141" s="1" t="str" cm="1">
        <f t="array" ref="AI141">IF(AND(SUM(COUNTIF(AH141,{"*leaching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leached*"}))&gt;0,ISNUMBER(FIND("%",AH141))),"Include","Exclude")</f>
        <v>Exclude</v>
      </c>
      <c r="AJ141" s="1"/>
      <c r="AK141" s="1" t="str" cm="1">
        <f t="array" ref="AK141">IF(AND(SUM(COUNTIF(AJ141,{"*leaching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leached*"}))&gt;0,ISNUMBER(FIND("%",AJ141))),"Include","Exclude")</f>
        <v>Exclude</v>
      </c>
      <c r="AL141" s="1"/>
      <c r="AM141" s="1" t="str" cm="1">
        <f t="array" ref="AM141">IF(AND(SUM(COUNTIF(AL141,{"*leaching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leached*"}))&gt;0,ISNUMBER(FIND("%",AL141))),"Include","Exclude")</f>
        <v>Exclude</v>
      </c>
      <c r="AN141" s="1"/>
      <c r="AO141" s="1" t="str" cm="1">
        <f t="array" ref="AO141">IF(AND(SUM(COUNTIF(AN141,{"*leaching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leached*"}))&gt;0,ISNUMBER(FIND("%",AN141))),"Include","Exclude")</f>
        <v>Exclude</v>
      </c>
      <c r="AP141" s="1"/>
      <c r="AQ141" s="1" t="str" cm="1">
        <f t="array" ref="AQ141">IF(AND(SUM(COUNTIF(AP141,{"*leaching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leached*"}))&gt;0,ISNUMBER(FIND("%",AP141))),"Include","Exclude")</f>
        <v>Exclude</v>
      </c>
      <c r="AR141" s="1"/>
      <c r="AS141" s="1" t="str" cm="1">
        <f t="array" ref="AS141">IF(AND(SUM(COUNTIF(AR141,{"*leaching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leached*"}))&gt;0,ISNUMBER(FIND("%",AR141))),"Include","Exclude")</f>
        <v>Exclude</v>
      </c>
      <c r="AT141" s="1"/>
      <c r="AU141" s="1" t="str" cm="1">
        <f t="array" ref="AU141">IF(AND(SUM(COUNTIF(AT141,{"*leaching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leached*"}))&gt;0,ISNUMBER(FIND("%",AT141))),"Include","Exclude")</f>
        <v>Exclude</v>
      </c>
      <c r="AV141" s="1"/>
      <c r="AW141" s="1" t="str" cm="1">
        <f t="array" ref="AW141">IF(AND(SUM(COUNTIF(AV141,{"*leaching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leached*"}))&gt;0,ISNUMBER(FIND("%",AV141))),"Include","Exclude")</f>
        <v>Exclude</v>
      </c>
      <c r="AX141" s="1"/>
      <c r="AY141" s="36" t="str" cm="1">
        <f t="array" ref="AY141">IF(AND(SUM(COUNTIF(AX141,{"*leaching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leached*"}))&gt;0,ISNUMBER(FIND("%",AX141))),"Include","Exclude")</f>
        <v>Exclude</v>
      </c>
      <c r="AZ141" s="21">
        <f t="shared" si="75"/>
        <v>1</v>
      </c>
      <c r="BA141" s="21" t="s">
        <v>1783</v>
      </c>
      <c r="BB141" s="21">
        <f>LEN(BA141) - LEN(SUBSTITUTE(BA141, "%", ""))</f>
        <v>2</v>
      </c>
      <c r="BC141" s="21" t="s">
        <v>3048</v>
      </c>
      <c r="BD141" s="21" t="s">
        <v>3011</v>
      </c>
      <c r="BE141" s="24">
        <v>0.81</v>
      </c>
      <c r="BF141" s="22">
        <v>0.2</v>
      </c>
      <c r="BG141" s="44">
        <f>VLOOKUP(BD141,'[1]To do list'!$A$2:$B$18,2,FALSE)</f>
        <v>13.9</v>
      </c>
      <c r="BH141" s="44">
        <v>0.45200000000000001</v>
      </c>
      <c r="BI141" s="44">
        <f t="shared" ref="BI141:BI142" si="80">BE141*BF141*BH141*(Q141-20)*1000</f>
        <v>31486.320000000007</v>
      </c>
      <c r="BJ141" s="59">
        <f>BF141*(1-BE141)*BG141*100</f>
        <v>52.819999999999986</v>
      </c>
      <c r="BK141" s="21"/>
      <c r="BL141" s="21"/>
      <c r="BM141" s="21"/>
      <c r="BN141" s="44"/>
      <c r="BO141" s="44"/>
      <c r="BP141" s="44"/>
      <c r="BQ141" s="49"/>
      <c r="BR141" s="21"/>
      <c r="BS141" s="21"/>
      <c r="BT141" s="22"/>
      <c r="BU141" s="21"/>
      <c r="BV141" s="21"/>
      <c r="BW141" s="21"/>
      <c r="BX141" s="51"/>
      <c r="BY141" s="21"/>
      <c r="BZ141" s="21"/>
      <c r="CA141" s="22"/>
      <c r="CB141" s="21"/>
      <c r="CC141" s="21"/>
      <c r="CD141" s="21"/>
      <c r="CE141" s="51"/>
      <c r="CF141" s="21"/>
      <c r="CG141" s="21"/>
      <c r="CH141" s="21"/>
      <c r="CI141" s="21"/>
      <c r="CJ141" s="21"/>
      <c r="CK141" s="21"/>
      <c r="CL141" s="51"/>
      <c r="CM141" s="63">
        <f>SUM(BJ141,BQ141,BX141,CE141,CL141)/SUM(BF141,BM141,BT141,CA141,CH141)</f>
        <v>264.09999999999991</v>
      </c>
      <c r="CN141" s="70">
        <f t="shared" ref="CN141:CN142" si="81">(BI141+BP141+BW141+CD141+CK141)/(BF141+BM141+BT141+CA141+CH141)</f>
        <v>157431.60000000003</v>
      </c>
    </row>
    <row r="142" spans="1:92" s="23" customFormat="1" x14ac:dyDescent="0.3">
      <c r="A142" s="21">
        <v>73</v>
      </c>
      <c r="B142" s="21" t="s">
        <v>832</v>
      </c>
      <c r="C142" s="21" t="s">
        <v>833</v>
      </c>
      <c r="D142" s="21" t="s">
        <v>215</v>
      </c>
      <c r="E142" s="21" t="b">
        <v>1</v>
      </c>
      <c r="F142" s="21"/>
      <c r="G142" s="21"/>
      <c r="H142" s="21" t="s">
        <v>611</v>
      </c>
      <c r="I142" s="21" t="s">
        <v>10</v>
      </c>
      <c r="J142" s="21" t="s">
        <v>612</v>
      </c>
      <c r="K142" s="21" t="s">
        <v>216</v>
      </c>
      <c r="L142" s="21" t="s">
        <v>613</v>
      </c>
      <c r="M142" s="21" t="s">
        <v>217</v>
      </c>
      <c r="N142" s="21" t="s">
        <v>614</v>
      </c>
      <c r="O142" s="21" t="s">
        <v>834</v>
      </c>
      <c r="P142" s="21" t="b">
        <v>1</v>
      </c>
      <c r="Q142" s="21">
        <v>130</v>
      </c>
      <c r="R142" s="39" t="b">
        <v>0</v>
      </c>
      <c r="S142" s="21">
        <v>73</v>
      </c>
      <c r="T142" s="6" t="s">
        <v>1863</v>
      </c>
      <c r="U142" s="1" t="str" cm="1">
        <f t="array" ref="U142">IF(AND(SUM(COUNTIF(T142,{"*leaching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leached*"}))&gt;0,ISNUMBER(FIND("%",T142))),"Include","Exclude")</f>
        <v>Exclude</v>
      </c>
      <c r="V142" s="1" t="s">
        <v>1864</v>
      </c>
      <c r="W142" s="1" t="str" cm="1">
        <f t="array" ref="W142">IF(AND(SUM(COUNTIF(V142,{"*leaching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leached*"}))&gt;0,ISNUMBER(FIND("%",V142))),"Include","Exclude")</f>
        <v>Exclude</v>
      </c>
      <c r="X142" s="1" t="s">
        <v>1865</v>
      </c>
      <c r="Y142" s="1" t="str" cm="1">
        <f t="array" ref="Y142">IF(AND(SUM(COUNTIF(X142,{"*leaching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leached*"}))&gt;0,ISNUMBER(FIND("%",X142))),"Include","Exclude")</f>
        <v>Include</v>
      </c>
      <c r="Z142" s="1" t="s">
        <v>1866</v>
      </c>
      <c r="AA142" s="1" t="str" cm="1">
        <f t="array" ref="AA142">IF(AND(SUM(COUNTIF(Z142,{"*leaching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leached*"}))&gt;0,ISNUMBER(FIND("%",Z142))),"Include","Exclude")</f>
        <v>Exclude</v>
      </c>
      <c r="AB142" s="1" t="s">
        <v>1867</v>
      </c>
      <c r="AC142" s="1" t="str" cm="1">
        <f t="array" ref="AC142">IF(AND(SUM(COUNTIF(AB142,{"*leaching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leached*"}))&gt;0,ISNUMBER(FIND("%",AB142))),"Include","Exclude")</f>
        <v>Include</v>
      </c>
      <c r="AD142" s="1" t="s">
        <v>1868</v>
      </c>
      <c r="AE142" s="1" t="str" cm="1">
        <f t="array" ref="AE142">IF(AND(SUM(COUNTIF(AD142,{"*leaching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leached*"}))&gt;0,ISNUMBER(FIND("%",AD142))),"Include","Exclude")</f>
        <v>Exclude</v>
      </c>
      <c r="AF142" s="1"/>
      <c r="AG142" s="1" t="str" cm="1">
        <f t="array" ref="AG142">IF(AND(SUM(COUNTIF(AF142,{"*leaching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leached*"}))&gt;0,ISNUMBER(FIND("%",AF142))),"Include","Exclude")</f>
        <v>Exclude</v>
      </c>
      <c r="AH142" s="1"/>
      <c r="AI142" s="1" t="str" cm="1">
        <f t="array" ref="AI142">IF(AND(SUM(COUNTIF(AH142,{"*leaching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leached*"}))&gt;0,ISNUMBER(FIND("%",AH142))),"Include","Exclude")</f>
        <v>Exclude</v>
      </c>
      <c r="AJ142" s="1"/>
      <c r="AK142" s="1" t="str" cm="1">
        <f t="array" ref="AK142">IF(AND(SUM(COUNTIF(AJ142,{"*leaching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leached*"}))&gt;0,ISNUMBER(FIND("%",AJ142))),"Include","Exclude")</f>
        <v>Exclude</v>
      </c>
      <c r="AL142" s="1"/>
      <c r="AM142" s="1" t="str" cm="1">
        <f t="array" ref="AM142">IF(AND(SUM(COUNTIF(AL142,{"*leaching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leached*"}))&gt;0,ISNUMBER(FIND("%",AL142))),"Include","Exclude")</f>
        <v>Exclude</v>
      </c>
      <c r="AN142" s="1"/>
      <c r="AO142" s="1" t="str" cm="1">
        <f t="array" ref="AO142">IF(AND(SUM(COUNTIF(AN142,{"*leaching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leached*"}))&gt;0,ISNUMBER(FIND("%",AN142))),"Include","Exclude")</f>
        <v>Exclude</v>
      </c>
      <c r="AP142" s="1"/>
      <c r="AQ142" s="1" t="str" cm="1">
        <f t="array" ref="AQ142">IF(AND(SUM(COUNTIF(AP142,{"*leaching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leached*"}))&gt;0,ISNUMBER(FIND("%",AP142))),"Include","Exclude")</f>
        <v>Exclude</v>
      </c>
      <c r="AR142" s="1"/>
      <c r="AS142" s="1" t="str" cm="1">
        <f t="array" ref="AS142">IF(AND(SUM(COUNTIF(AR142,{"*leaching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leached*"}))&gt;0,ISNUMBER(FIND("%",AR142))),"Include","Exclude")</f>
        <v>Exclude</v>
      </c>
      <c r="AT142" s="1"/>
      <c r="AU142" s="1" t="str" cm="1">
        <f t="array" ref="AU142">IF(AND(SUM(COUNTIF(AT142,{"*leaching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leached*"}))&gt;0,ISNUMBER(FIND("%",AT142))),"Include","Exclude")</f>
        <v>Exclude</v>
      </c>
      <c r="AV142" s="1"/>
      <c r="AW142" s="1" t="str" cm="1">
        <f t="array" ref="AW142">IF(AND(SUM(COUNTIF(AV142,{"*leaching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leached*"}))&gt;0,ISNUMBER(FIND("%",AV142))),"Include","Exclude")</f>
        <v>Exclude</v>
      </c>
      <c r="AX142" s="1"/>
      <c r="AY142" s="36" t="str" cm="1">
        <f t="array" ref="AY142">IF(AND(SUM(COUNTIF(AX142,{"*leaching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leached*"}))&gt;0,ISNUMBER(FIND("%",AX142))),"Include","Exclude")</f>
        <v>Exclude</v>
      </c>
      <c r="AZ142" s="21">
        <f t="shared" si="75"/>
        <v>2</v>
      </c>
      <c r="BA142" s="21" t="s">
        <v>1869</v>
      </c>
      <c r="BB142" s="21">
        <f>LEN(BA142) - LEN(SUBSTITUTE(BA142, "%", ""))</f>
        <v>4</v>
      </c>
      <c r="BC142" s="21" t="s">
        <v>3047</v>
      </c>
      <c r="BD142" s="21" t="s">
        <v>3013</v>
      </c>
      <c r="BE142" s="22">
        <v>0.86929999999999996</v>
      </c>
      <c r="BF142" s="22">
        <v>0.1</v>
      </c>
      <c r="BG142" s="44">
        <f>VLOOKUP(BD142,'[1]To do list'!$A$2:$B$18,2,FALSE)</f>
        <v>83.5</v>
      </c>
      <c r="BH142" s="44">
        <v>4.2329999999999997</v>
      </c>
      <c r="BI142" s="44">
        <f t="shared" si="80"/>
        <v>40477.215899999996</v>
      </c>
      <c r="BJ142" s="59">
        <f>BF142*(1-BE142)*BG142*100</f>
        <v>109.13450000000005</v>
      </c>
      <c r="BK142" s="21"/>
      <c r="BL142" s="21"/>
      <c r="BM142" s="21"/>
      <c r="BN142" s="44"/>
      <c r="BO142" s="44"/>
      <c r="BP142" s="44"/>
      <c r="BQ142" s="49"/>
      <c r="BR142" s="21"/>
      <c r="BS142" s="21"/>
      <c r="BT142" s="22"/>
      <c r="BU142" s="21"/>
      <c r="BV142" s="21"/>
      <c r="BW142" s="21"/>
      <c r="BX142" s="51"/>
      <c r="BY142" s="21"/>
      <c r="BZ142" s="21"/>
      <c r="CA142" s="22"/>
      <c r="CB142" s="21"/>
      <c r="CC142" s="21"/>
      <c r="CD142" s="21"/>
      <c r="CE142" s="51"/>
      <c r="CF142" s="21"/>
      <c r="CG142" s="21"/>
      <c r="CH142" s="21"/>
      <c r="CI142" s="21"/>
      <c r="CJ142" s="21"/>
      <c r="CK142" s="21"/>
      <c r="CL142" s="51"/>
      <c r="CM142" s="63">
        <f>SUM(BJ142,BQ142,BX142,CE142,CL142)/SUM(BF142,BM142,BT142,CA142,CH142)</f>
        <v>1091.3450000000005</v>
      </c>
      <c r="CN142" s="70">
        <f t="shared" si="81"/>
        <v>404772.15899999993</v>
      </c>
    </row>
    <row r="143" spans="1:92" hidden="1" x14ac:dyDescent="0.3">
      <c r="A143" s="40">
        <v>142</v>
      </c>
      <c r="B143" s="40" t="s">
        <v>1018</v>
      </c>
      <c r="C143" s="61" t="s">
        <v>1019</v>
      </c>
      <c r="D143" s="40" t="s">
        <v>406</v>
      </c>
      <c r="E143" s="40" t="b">
        <v>1</v>
      </c>
      <c r="F143" s="40"/>
      <c r="G143" s="40"/>
      <c r="H143" s="40" t="s">
        <v>611</v>
      </c>
      <c r="I143" s="40" t="s">
        <v>10</v>
      </c>
      <c r="J143" s="40" t="s">
        <v>612</v>
      </c>
      <c r="K143" s="40" t="s">
        <v>24</v>
      </c>
      <c r="L143" s="40" t="s">
        <v>613</v>
      </c>
      <c r="M143" s="40" t="s">
        <v>407</v>
      </c>
      <c r="N143" s="40" t="s">
        <v>614</v>
      </c>
      <c r="O143" s="40" t="s">
        <v>1020</v>
      </c>
      <c r="P143" s="40" t="b">
        <v>1</v>
      </c>
      <c r="Q143" s="40">
        <v>100</v>
      </c>
      <c r="R143" s="1" t="b">
        <v>1</v>
      </c>
      <c r="S143" s="40">
        <v>142</v>
      </c>
      <c r="T143" s="1" t="s">
        <v>2416</v>
      </c>
      <c r="U143" s="1" t="str" cm="1">
        <f t="array" ref="U143">IF(AND(SUM(COUNTIF(T143,{"*leaching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leached*"}))&gt;0,ISNUMBER(FIND("%",T143))),"Include","Exclude")</f>
        <v>Exclude</v>
      </c>
      <c r="V143" s="1" t="s">
        <v>2417</v>
      </c>
      <c r="W143" s="1" t="str" cm="1">
        <f t="array" ref="W143">IF(AND(SUM(COUNTIF(V143,{"*leaching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leached*"}))&gt;0,ISNUMBER(FIND("%",V143))),"Include","Exclude")</f>
        <v>Exclude</v>
      </c>
      <c r="X143" s="1" t="s">
        <v>2418</v>
      </c>
      <c r="Y143" s="1" t="str" cm="1">
        <f t="array" ref="Y143">IF(AND(SUM(COUNTIF(X143,{"*leaching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leached*"}))&gt;0,ISNUMBER(FIND("%",X143))),"Include","Exclude")</f>
        <v>Exclude</v>
      </c>
      <c r="Z143" s="1" t="s">
        <v>2419</v>
      </c>
      <c r="AA143" s="1" t="str" cm="1">
        <f t="array" ref="AA143">IF(AND(SUM(COUNTIF(Z143,{"*leaching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leached*"}))&gt;0,ISNUMBER(FIND("%",Z143))),"Include","Exclude")</f>
        <v>Exclude</v>
      </c>
      <c r="AB143" s="1" t="s">
        <v>2420</v>
      </c>
      <c r="AC143" s="1" t="str" cm="1">
        <f t="array" ref="AC143">IF(AND(SUM(COUNTIF(AB143,{"*leaching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leached*"}))&gt;0,ISNUMBER(FIND("%",AB143))),"Include","Exclude")</f>
        <v>Exclude</v>
      </c>
      <c r="AD143" s="1" t="s">
        <v>2421</v>
      </c>
      <c r="AE143" s="1" t="str" cm="1">
        <f t="array" ref="AE143">IF(AND(SUM(COUNTIF(AD143,{"*leaching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leached*"}))&gt;0,ISNUMBER(FIND("%",AD143))),"Include","Exclude")</f>
        <v>Exclude</v>
      </c>
      <c r="AF143" s="1" t="s">
        <v>2422</v>
      </c>
      <c r="AG143" s="1" t="str" cm="1">
        <f t="array" ref="AG143">IF(AND(SUM(COUNTIF(AF143,{"*leaching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leached*"}))&gt;0,ISNUMBER(FIND("%",AF143))),"Include","Exclude")</f>
        <v>Exclude</v>
      </c>
      <c r="AH143" s="1"/>
      <c r="AI143" s="1" t="str" cm="1">
        <f t="array" ref="AI143">IF(AND(SUM(COUNTIF(AH143,{"*leaching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leached*"}))&gt;0,ISNUMBER(FIND("%",AH143))),"Include","Exclude")</f>
        <v>Exclude</v>
      </c>
      <c r="AJ143" s="1"/>
      <c r="AK143" s="1" t="str" cm="1">
        <f t="array" ref="AK143">IF(AND(SUM(COUNTIF(AJ143,{"*leaching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leached*"}))&gt;0,ISNUMBER(FIND("%",AJ143))),"Include","Exclude")</f>
        <v>Exclude</v>
      </c>
      <c r="AL143" s="1"/>
      <c r="AM143" s="1" t="str" cm="1">
        <f t="array" ref="AM143">IF(AND(SUM(COUNTIF(AL143,{"*leaching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leached*"}))&gt;0,ISNUMBER(FIND("%",AL143))),"Include","Exclude")</f>
        <v>Exclude</v>
      </c>
      <c r="AN143" s="1"/>
      <c r="AO143" s="1" t="str" cm="1">
        <f t="array" ref="AO143">IF(AND(SUM(COUNTIF(AN143,{"*leaching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leached*"}))&gt;0,ISNUMBER(FIND("%",AN143))),"Include","Exclude")</f>
        <v>Exclude</v>
      </c>
      <c r="AP143" s="1"/>
      <c r="AQ143" s="1" t="str" cm="1">
        <f t="array" ref="AQ143">IF(AND(SUM(COUNTIF(AP143,{"*leaching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leached*"}))&gt;0,ISNUMBER(FIND("%",AP143))),"Include","Exclude")</f>
        <v>Exclude</v>
      </c>
      <c r="AR143" s="1"/>
      <c r="AS143" s="1" t="str" cm="1">
        <f t="array" ref="AS143">IF(AND(SUM(COUNTIF(AR143,{"*leaching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leached*"}))&gt;0,ISNUMBER(FIND("%",AR143))),"Include","Exclude")</f>
        <v>Exclude</v>
      </c>
      <c r="AT143" s="1"/>
      <c r="AU143" s="1" t="str" cm="1">
        <f t="array" ref="AU143">IF(AND(SUM(COUNTIF(AT143,{"*leaching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leached*"}))&gt;0,ISNUMBER(FIND("%",AT143))),"Include","Exclude")</f>
        <v>Exclude</v>
      </c>
      <c r="AV143" s="1"/>
      <c r="AW143" s="1" t="str" cm="1">
        <f t="array" ref="AW143">IF(AND(SUM(COUNTIF(AV143,{"*leaching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leached*"}))&gt;0,ISNUMBER(FIND("%",AV143))),"Include","Exclude")</f>
        <v>Exclude</v>
      </c>
      <c r="AX143" s="1"/>
      <c r="AY143" s="1" t="str" cm="1">
        <f t="array" ref="AY143">IF(AND(SUM(COUNTIF(AX143,{"*leaching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leached*"}))&gt;0,ISNUMBER(FIND("%",AX143))),"Include","Exclude")</f>
        <v>Exclude</v>
      </c>
      <c r="AZ143" s="40">
        <f t="shared" si="75"/>
        <v>0</v>
      </c>
      <c r="BA143" s="40" t="s">
        <v>677</v>
      </c>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c r="CH143"/>
      <c r="CI143"/>
      <c r="CL143"/>
      <c r="CM143"/>
      <c r="CN143"/>
    </row>
    <row r="144" spans="1:92" hidden="1" x14ac:dyDescent="0.3">
      <c r="A144" s="1">
        <v>143</v>
      </c>
      <c r="B144" s="1" t="s">
        <v>1021</v>
      </c>
      <c r="C144" s="2" t="s">
        <v>1022</v>
      </c>
      <c r="D144" s="1" t="s">
        <v>408</v>
      </c>
      <c r="E144" s="1" t="b">
        <v>1</v>
      </c>
      <c r="H144" s="1" t="s">
        <v>611</v>
      </c>
      <c r="I144" s="1" t="s">
        <v>10</v>
      </c>
      <c r="J144" s="1" t="s">
        <v>612</v>
      </c>
      <c r="K144" s="1" t="s">
        <v>24</v>
      </c>
      <c r="L144" s="1" t="s">
        <v>613</v>
      </c>
      <c r="M144" s="1" t="s">
        <v>409</v>
      </c>
      <c r="N144" s="1" t="s">
        <v>614</v>
      </c>
      <c r="O144" s="1" t="s">
        <v>777</v>
      </c>
      <c r="P144" s="1" t="b">
        <v>1</v>
      </c>
      <c r="Q144" s="1">
        <v>80</v>
      </c>
      <c r="R144" s="1" t="b">
        <v>1</v>
      </c>
      <c r="S144" s="1">
        <v>143</v>
      </c>
      <c r="T144" s="1" t="s">
        <v>2423</v>
      </c>
      <c r="U144" s="1" t="str" cm="1">
        <f t="array" ref="U144">IF(AND(SUM(COUNTIF(T144,{"*leaching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leached*"}))&gt;0,ISNUMBER(FIND("%",T144))),"Include","Exclude")</f>
        <v>Exclude</v>
      </c>
      <c r="V144" s="1" t="s">
        <v>2424</v>
      </c>
      <c r="W144" s="1" t="str" cm="1">
        <f t="array" ref="W144">IF(AND(SUM(COUNTIF(V144,{"*leaching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leached*"}))&gt;0,ISNUMBER(FIND("%",V144))),"Include","Exclude")</f>
        <v>Exclude</v>
      </c>
      <c r="X144" s="1" t="s">
        <v>2425</v>
      </c>
      <c r="Y144" s="1" t="str" cm="1">
        <f t="array" ref="Y144">IF(AND(SUM(COUNTIF(X144,{"*leaching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leached*"}))&gt;0,ISNUMBER(FIND("%",X144))),"Include","Exclude")</f>
        <v>Exclude</v>
      </c>
      <c r="Z144" s="1" t="s">
        <v>2426</v>
      </c>
      <c r="AA144" s="1" t="str" cm="1">
        <f t="array" ref="AA144">IF(AND(SUM(COUNTIF(Z144,{"*leaching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leached*"}))&gt;0,ISNUMBER(FIND("%",Z144))),"Include","Exclude")</f>
        <v>Exclude</v>
      </c>
      <c r="AB144" s="1" t="s">
        <v>2427</v>
      </c>
      <c r="AC144" s="1" t="str" cm="1">
        <f t="array" ref="AC144">IF(AND(SUM(COUNTIF(AB144,{"*leaching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leached*"}))&gt;0,ISNUMBER(FIND("%",AB144))),"Include","Exclude")</f>
        <v>Exclude</v>
      </c>
      <c r="AD144" s="1" t="s">
        <v>2428</v>
      </c>
      <c r="AE144" s="1" t="str" cm="1">
        <f t="array" ref="AE144">IF(AND(SUM(COUNTIF(AD144,{"*leaching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leached*"}))&gt;0,ISNUMBER(FIND("%",AD144))),"Include","Exclude")</f>
        <v>Exclude</v>
      </c>
      <c r="AF144" s="1" t="s">
        <v>2429</v>
      </c>
      <c r="AG144" s="1" t="str" cm="1">
        <f t="array" ref="AG144">IF(AND(SUM(COUNTIF(AF144,{"*leaching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leached*"}))&gt;0,ISNUMBER(FIND("%",AF144))),"Include","Exclude")</f>
        <v>Exclude</v>
      </c>
      <c r="AH144" s="1" t="s">
        <v>2430</v>
      </c>
      <c r="AI144" s="1" t="str" cm="1">
        <f t="array" ref="AI144">IF(AND(SUM(COUNTIF(AH144,{"*leaching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leached*"}))&gt;0,ISNUMBER(FIND("%",AH144))),"Include","Exclude")</f>
        <v>Include</v>
      </c>
      <c r="AJ144" s="1" t="s">
        <v>2431</v>
      </c>
      <c r="AK144" s="1" t="str" cm="1">
        <f t="array" ref="AK144">IF(AND(SUM(COUNTIF(AJ144,{"*leaching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leached*"}))&gt;0,ISNUMBER(FIND("%",AJ144))),"Include","Exclude")</f>
        <v>Include</v>
      </c>
      <c r="AL144" s="1" t="s">
        <v>2432</v>
      </c>
      <c r="AM144" s="1" t="str" cm="1">
        <f t="array" ref="AM144">IF(AND(SUM(COUNTIF(AL144,{"*leaching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leached*"}))&gt;0,ISNUMBER(FIND("%",AL144))),"Include","Exclude")</f>
        <v>Exclude</v>
      </c>
      <c r="AN144" s="1"/>
      <c r="AO144" s="1" t="str" cm="1">
        <f t="array" ref="AO144">IF(AND(SUM(COUNTIF(AN144,{"*leaching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leached*"}))&gt;0,ISNUMBER(FIND("%",AN144))),"Include","Exclude")</f>
        <v>Exclude</v>
      </c>
      <c r="AP144" s="1"/>
      <c r="AQ144" s="1" t="str" cm="1">
        <f t="array" ref="AQ144">IF(AND(SUM(COUNTIF(AP144,{"*leaching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leached*"}))&gt;0,ISNUMBER(FIND("%",AP144))),"Include","Exclude")</f>
        <v>Exclude</v>
      </c>
      <c r="AR144" s="1"/>
      <c r="AS144" s="1" t="str" cm="1">
        <f t="array" ref="AS144">IF(AND(SUM(COUNTIF(AR144,{"*leaching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leached*"}))&gt;0,ISNUMBER(FIND("%",AR144))),"Include","Exclude")</f>
        <v>Exclude</v>
      </c>
      <c r="AT144" s="1"/>
      <c r="AU144" s="1" t="str" cm="1">
        <f t="array" ref="AU144">IF(AND(SUM(COUNTIF(AT144,{"*leaching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leached*"}))&gt;0,ISNUMBER(FIND("%",AT144))),"Include","Exclude")</f>
        <v>Exclude</v>
      </c>
      <c r="AV144" s="1"/>
      <c r="AW144" s="1" t="str" cm="1">
        <f t="array" ref="AW144">IF(AND(SUM(COUNTIF(AV144,{"*leaching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leached*"}))&gt;0,ISNUMBER(FIND("%",AV144))),"Include","Exclude")</f>
        <v>Exclude</v>
      </c>
      <c r="AX144" s="1"/>
      <c r="AY144" s="1" t="str" cm="1">
        <f t="array" ref="AY144">IF(AND(SUM(COUNTIF(AX144,{"*leaching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leached*"}))&gt;0,ISNUMBER(FIND("%",AX144))),"Include","Exclude")</f>
        <v>Exclude</v>
      </c>
      <c r="AZ144" s="1">
        <f t="shared" si="75"/>
        <v>2</v>
      </c>
      <c r="BA144" s="1" t="s">
        <v>2433</v>
      </c>
      <c r="BB144" s="1">
        <f>LEN(BA144) - LEN(SUBSTITUTE(BA144, "%", ""))</f>
        <v>2</v>
      </c>
      <c r="BC144" s="1" t="s">
        <v>2996</v>
      </c>
      <c r="BG144" s="1"/>
      <c r="BH144" s="1"/>
      <c r="BI144" s="1"/>
      <c r="BJ144" s="1"/>
      <c r="BN144" s="1"/>
      <c r="BO144" s="1"/>
      <c r="BP144" s="1"/>
      <c r="BQ144" s="1"/>
      <c r="BX144" s="1"/>
      <c r="CE144" s="1"/>
      <c r="CG144"/>
      <c r="CH144"/>
      <c r="CI144"/>
      <c r="CL144"/>
      <c r="CM144"/>
      <c r="CN144"/>
    </row>
    <row r="145" spans="1:92" s="23" customFormat="1" x14ac:dyDescent="0.3">
      <c r="A145" s="21">
        <v>79</v>
      </c>
      <c r="B145" s="21" t="s">
        <v>848</v>
      </c>
      <c r="C145" s="21" t="s">
        <v>849</v>
      </c>
      <c r="D145" s="21" t="s">
        <v>232</v>
      </c>
      <c r="E145" s="21" t="b">
        <v>1</v>
      </c>
      <c r="F145" s="21"/>
      <c r="G145" s="21"/>
      <c r="H145" s="21" t="s">
        <v>611</v>
      </c>
      <c r="I145" s="21" t="s">
        <v>10</v>
      </c>
      <c r="J145" s="21" t="s">
        <v>612</v>
      </c>
      <c r="K145" s="21" t="s">
        <v>91</v>
      </c>
      <c r="L145" s="21" t="s">
        <v>613</v>
      </c>
      <c r="M145" s="21" t="s">
        <v>233</v>
      </c>
      <c r="N145" s="21" t="s">
        <v>614</v>
      </c>
      <c r="O145" s="21" t="s">
        <v>777</v>
      </c>
      <c r="P145" s="21" t="b">
        <v>1</v>
      </c>
      <c r="Q145" s="21">
        <v>25</v>
      </c>
      <c r="R145" s="39" t="b">
        <v>1</v>
      </c>
      <c r="S145" s="21">
        <v>79</v>
      </c>
      <c r="T145" s="6" t="s">
        <v>1911</v>
      </c>
      <c r="U145" s="1" t="str" cm="1">
        <f t="array" ref="U145">IF(AND(SUM(COUNTIF(T145,{"*leaching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leached*"}))&gt;0,ISNUMBER(FIND("%",T145))),"Include","Exclude")</f>
        <v>Exclude</v>
      </c>
      <c r="V145" s="1" t="s">
        <v>1912</v>
      </c>
      <c r="W145" s="1" t="str" cm="1">
        <f t="array" ref="W145">IF(AND(SUM(COUNTIF(V145,{"*leaching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leached*"}))&gt;0,ISNUMBER(FIND("%",V145))),"Include","Exclude")</f>
        <v>Exclude</v>
      </c>
      <c r="X145" s="1" t="s">
        <v>1913</v>
      </c>
      <c r="Y145" s="1" t="str" cm="1">
        <f t="array" ref="Y145">IF(AND(SUM(COUNTIF(X145,{"*leaching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leached*"}))&gt;0,ISNUMBER(FIND("%",X145))),"Include","Exclude")</f>
        <v>Exclude</v>
      </c>
      <c r="Z145" s="1" t="s">
        <v>1914</v>
      </c>
      <c r="AA145" s="1" t="str" cm="1">
        <f t="array" ref="AA145">IF(AND(SUM(COUNTIF(Z145,{"*leaching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leached*"}))&gt;0,ISNUMBER(FIND("%",Z145))),"Include","Exclude")</f>
        <v>Exclude</v>
      </c>
      <c r="AB145" s="1" t="s">
        <v>1915</v>
      </c>
      <c r="AC145" s="1" t="str" cm="1">
        <f t="array" ref="AC145">IF(AND(SUM(COUNTIF(AB145,{"*leaching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leached*"}))&gt;0,ISNUMBER(FIND("%",AB145))),"Include","Exclude")</f>
        <v>Exclude</v>
      </c>
      <c r="AD145" s="1" t="s">
        <v>1916</v>
      </c>
      <c r="AE145" s="1" t="str" cm="1">
        <f t="array" ref="AE145">IF(AND(SUM(COUNTIF(AD145,{"*leaching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leached*"}))&gt;0,ISNUMBER(FIND("%",AD145))),"Include","Exclude")</f>
        <v>Include</v>
      </c>
      <c r="AF145" s="1" t="s">
        <v>1917</v>
      </c>
      <c r="AG145" s="1" t="str" cm="1">
        <f t="array" ref="AG145">IF(AND(SUM(COUNTIF(AF145,{"*leaching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leached*"}))&gt;0,ISNUMBER(FIND("%",AF145))),"Include","Exclude")</f>
        <v>Exclude</v>
      </c>
      <c r="AH145" s="1"/>
      <c r="AI145" s="1" t="str" cm="1">
        <f t="array" ref="AI145">IF(AND(SUM(COUNTIF(AH145,{"*leaching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leached*"}))&gt;0,ISNUMBER(FIND("%",AH145))),"Include","Exclude")</f>
        <v>Exclude</v>
      </c>
      <c r="AJ145" s="1"/>
      <c r="AK145" s="1" t="str" cm="1">
        <f t="array" ref="AK145">IF(AND(SUM(COUNTIF(AJ145,{"*leaching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leached*"}))&gt;0,ISNUMBER(FIND("%",AJ145))),"Include","Exclude")</f>
        <v>Exclude</v>
      </c>
      <c r="AL145" s="1"/>
      <c r="AM145" s="1" t="str" cm="1">
        <f t="array" ref="AM145">IF(AND(SUM(COUNTIF(AL145,{"*leaching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leached*"}))&gt;0,ISNUMBER(FIND("%",AL145))),"Include","Exclude")</f>
        <v>Exclude</v>
      </c>
      <c r="AN145" s="1"/>
      <c r="AO145" s="1" t="str" cm="1">
        <f t="array" ref="AO145">IF(AND(SUM(COUNTIF(AN145,{"*leaching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leached*"}))&gt;0,ISNUMBER(FIND("%",AN145))),"Include","Exclude")</f>
        <v>Exclude</v>
      </c>
      <c r="AP145" s="1"/>
      <c r="AQ145" s="1" t="str" cm="1">
        <f t="array" ref="AQ145">IF(AND(SUM(COUNTIF(AP145,{"*leaching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leached*"}))&gt;0,ISNUMBER(FIND("%",AP145))),"Include","Exclude")</f>
        <v>Exclude</v>
      </c>
      <c r="AR145" s="1"/>
      <c r="AS145" s="1" t="str" cm="1">
        <f t="array" ref="AS145">IF(AND(SUM(COUNTIF(AR145,{"*leaching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leached*"}))&gt;0,ISNUMBER(FIND("%",AR145))),"Include","Exclude")</f>
        <v>Exclude</v>
      </c>
      <c r="AT145" s="1"/>
      <c r="AU145" s="1" t="str" cm="1">
        <f t="array" ref="AU145">IF(AND(SUM(COUNTIF(AT145,{"*leaching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leached*"}))&gt;0,ISNUMBER(FIND("%",AT145))),"Include","Exclude")</f>
        <v>Exclude</v>
      </c>
      <c r="AV145" s="1"/>
      <c r="AW145" s="1" t="str" cm="1">
        <f t="array" ref="AW145">IF(AND(SUM(COUNTIF(AV145,{"*leaching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leached*"}))&gt;0,ISNUMBER(FIND("%",AV145))),"Include","Exclude")</f>
        <v>Exclude</v>
      </c>
      <c r="AX145" s="1"/>
      <c r="AY145" s="36" t="str" cm="1">
        <f t="array" ref="AY145">IF(AND(SUM(COUNTIF(AX145,{"*leaching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leached*"}))&gt;0,ISNUMBER(FIND("%",AX145))),"Include","Exclude")</f>
        <v>Exclude</v>
      </c>
      <c r="AZ145" s="21">
        <f t="shared" si="75"/>
        <v>1</v>
      </c>
      <c r="BA145" s="21" t="s">
        <v>1916</v>
      </c>
      <c r="BB145" s="21">
        <f>LEN(BA145) - LEN(SUBSTITUTE(BA145, "%", ""))</f>
        <v>2</v>
      </c>
      <c r="BC145" s="21" t="s">
        <v>3052</v>
      </c>
      <c r="BD145" s="33" t="s">
        <v>709</v>
      </c>
      <c r="BE145" s="34">
        <v>0.88429999999999997</v>
      </c>
      <c r="BF145" s="22">
        <v>0.2</v>
      </c>
      <c r="BG145" s="44">
        <f>VLOOKUP(BD145,'[1]To do list'!$A$2:$B$18,2,FALSE)</f>
        <v>32.799999999999997</v>
      </c>
      <c r="BH145" s="44">
        <v>0.42</v>
      </c>
      <c r="BI145" s="44">
        <f>BE145*BF145*BH145*(Q145-20)*1000</f>
        <v>371.40600000000001</v>
      </c>
      <c r="BJ145" s="59">
        <f>BF145*(1-BE145)*BG145*100</f>
        <v>75.899200000000022</v>
      </c>
      <c r="BK145" s="21"/>
      <c r="BL145" s="22"/>
      <c r="BM145" s="22"/>
      <c r="BN145" s="44"/>
      <c r="BO145" s="44"/>
      <c r="BP145" s="44"/>
      <c r="BQ145" s="49"/>
      <c r="BR145" s="21"/>
      <c r="BS145" s="21"/>
      <c r="BT145" s="22"/>
      <c r="BU145" s="21"/>
      <c r="BV145" s="21"/>
      <c r="BW145" s="21"/>
      <c r="BX145" s="51"/>
      <c r="BY145" s="21"/>
      <c r="BZ145" s="21"/>
      <c r="CA145" s="22"/>
      <c r="CB145" s="21"/>
      <c r="CC145" s="21"/>
      <c r="CD145" s="21"/>
      <c r="CE145" s="51"/>
      <c r="CF145" s="21"/>
      <c r="CG145" s="21"/>
      <c r="CH145" s="21"/>
      <c r="CI145" s="21"/>
      <c r="CJ145" s="21"/>
      <c r="CK145" s="21"/>
      <c r="CL145" s="51"/>
      <c r="CM145" s="63">
        <f>SUM(BJ145,BQ145,BX145,CE145,CL145)/SUM(BF145,BM145,BT145,CA145,CH145)</f>
        <v>379.49600000000009</v>
      </c>
      <c r="CN145" s="70">
        <f>(BI145+BP145+BW145+CD145+CK145)/(BF145+BM145+BT145+CA145+CH145)</f>
        <v>1857.03</v>
      </c>
    </row>
    <row r="146" spans="1:92" hidden="1" x14ac:dyDescent="0.3">
      <c r="A146" s="40">
        <v>145</v>
      </c>
      <c r="B146" s="40" t="s">
        <v>1026</v>
      </c>
      <c r="C146" s="61" t="s">
        <v>1027</v>
      </c>
      <c r="D146" s="40" t="s">
        <v>413</v>
      </c>
      <c r="E146" s="40" t="b">
        <v>1</v>
      </c>
      <c r="F146" s="40"/>
      <c r="G146" s="40"/>
      <c r="H146" s="40" t="s">
        <v>611</v>
      </c>
      <c r="I146" s="40" t="s">
        <v>10</v>
      </c>
      <c r="J146" s="40" t="s">
        <v>612</v>
      </c>
      <c r="K146" s="40" t="s">
        <v>414</v>
      </c>
      <c r="L146" s="40" t="s">
        <v>613</v>
      </c>
      <c r="M146" s="40" t="s">
        <v>415</v>
      </c>
      <c r="N146" s="40" t="s">
        <v>614</v>
      </c>
      <c r="O146" s="40" t="s">
        <v>792</v>
      </c>
      <c r="P146" s="40" t="b">
        <v>1</v>
      </c>
      <c r="Q146" s="40">
        <v>70</v>
      </c>
      <c r="R146" s="1" t="b">
        <v>1</v>
      </c>
      <c r="S146" s="40">
        <v>145</v>
      </c>
      <c r="T146" s="1" t="s">
        <v>2445</v>
      </c>
      <c r="U146" s="1" t="str" cm="1">
        <f t="array" ref="U146">IF(AND(SUM(COUNTIF(T146,{"*leaching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leached*"}))&gt;0,ISNUMBER(FIND("%",T146))),"Include","Exclude")</f>
        <v>Exclude</v>
      </c>
      <c r="V146" s="1" t="s">
        <v>2446</v>
      </c>
      <c r="W146" s="1" t="str" cm="1">
        <f t="array" ref="W146">IF(AND(SUM(COUNTIF(V146,{"*leaching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leached*"}))&gt;0,ISNUMBER(FIND("%",V146))),"Include","Exclude")</f>
        <v>Exclude</v>
      </c>
      <c r="X146" s="1" t="s">
        <v>2447</v>
      </c>
      <c r="Y146" s="1" t="str" cm="1">
        <f t="array" ref="Y146">IF(AND(SUM(COUNTIF(X146,{"*leaching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leached*"}))&gt;0,ISNUMBER(FIND("%",X146))),"Include","Exclude")</f>
        <v>Exclude</v>
      </c>
      <c r="Z146" s="1" t="s">
        <v>2448</v>
      </c>
      <c r="AA146" s="1" t="str" cm="1">
        <f t="array" ref="AA146">IF(AND(SUM(COUNTIF(Z146,{"*leaching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leached*"}))&gt;0,ISNUMBER(FIND("%",Z146))),"Include","Exclude")</f>
        <v>Exclude</v>
      </c>
      <c r="AB146" s="1" t="s">
        <v>2449</v>
      </c>
      <c r="AC146" s="1" t="str" cm="1">
        <f t="array" ref="AC146">IF(AND(SUM(COUNTIF(AB146,{"*leaching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leached*"}))&gt;0,ISNUMBER(FIND("%",AB146))),"Include","Exclude")</f>
        <v>Exclude</v>
      </c>
      <c r="AD146" s="1" t="s">
        <v>2450</v>
      </c>
      <c r="AE146" s="1" t="str" cm="1">
        <f t="array" ref="AE146">IF(AND(SUM(COUNTIF(AD146,{"*leaching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leached*"}))&gt;0,ISNUMBER(FIND("%",AD146))),"Include","Exclude")</f>
        <v>Exclude</v>
      </c>
      <c r="AF146" s="1" t="s">
        <v>2451</v>
      </c>
      <c r="AG146" s="1" t="str" cm="1">
        <f t="array" ref="AG146">IF(AND(SUM(COUNTIF(AF146,{"*leaching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leached*"}))&gt;0,ISNUMBER(FIND("%",AF146))),"Include","Exclude")</f>
        <v>Exclude</v>
      </c>
      <c r="AH146" s="1" t="s">
        <v>2452</v>
      </c>
      <c r="AI146" s="1" t="str" cm="1">
        <f t="array" ref="AI146">IF(AND(SUM(COUNTIF(AH146,{"*leaching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leached*"}))&gt;0,ISNUMBER(FIND("%",AH146))),"Include","Exclude")</f>
        <v>Exclude</v>
      </c>
      <c r="AJ146" s="1"/>
      <c r="AK146" s="1" t="str" cm="1">
        <f t="array" ref="AK146">IF(AND(SUM(COUNTIF(AJ146,{"*leaching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leached*"}))&gt;0,ISNUMBER(FIND("%",AJ146))),"Include","Exclude")</f>
        <v>Exclude</v>
      </c>
      <c r="AL146" s="1"/>
      <c r="AM146" s="1" t="str" cm="1">
        <f t="array" ref="AM146">IF(AND(SUM(COUNTIF(AL146,{"*leaching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leached*"}))&gt;0,ISNUMBER(FIND("%",AL146))),"Include","Exclude")</f>
        <v>Exclude</v>
      </c>
      <c r="AN146" s="1"/>
      <c r="AO146" s="1" t="str" cm="1">
        <f t="array" ref="AO146">IF(AND(SUM(COUNTIF(AN146,{"*leaching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leached*"}))&gt;0,ISNUMBER(FIND("%",AN146))),"Include","Exclude")</f>
        <v>Exclude</v>
      </c>
      <c r="AP146" s="1"/>
      <c r="AQ146" s="1" t="str" cm="1">
        <f t="array" ref="AQ146">IF(AND(SUM(COUNTIF(AP146,{"*leaching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leached*"}))&gt;0,ISNUMBER(FIND("%",AP146))),"Include","Exclude")</f>
        <v>Exclude</v>
      </c>
      <c r="AR146" s="1"/>
      <c r="AS146" s="1" t="str" cm="1">
        <f t="array" ref="AS146">IF(AND(SUM(COUNTIF(AR146,{"*leaching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leached*"}))&gt;0,ISNUMBER(FIND("%",AR146))),"Include","Exclude")</f>
        <v>Exclude</v>
      </c>
      <c r="AT146" s="1"/>
      <c r="AU146" s="1" t="str" cm="1">
        <f t="array" ref="AU146">IF(AND(SUM(COUNTIF(AT146,{"*leaching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leached*"}))&gt;0,ISNUMBER(FIND("%",AT146))),"Include","Exclude")</f>
        <v>Exclude</v>
      </c>
      <c r="AV146" s="1"/>
      <c r="AW146" s="1" t="str" cm="1">
        <f t="array" ref="AW146">IF(AND(SUM(COUNTIF(AV146,{"*leaching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leached*"}))&gt;0,ISNUMBER(FIND("%",AV146))),"Include","Exclude")</f>
        <v>Exclude</v>
      </c>
      <c r="AX146" s="1"/>
      <c r="AY146" s="1" t="str" cm="1">
        <f t="array" ref="AY146">IF(AND(SUM(COUNTIF(AX146,{"*leaching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leached*"}))&gt;0,ISNUMBER(FIND("%",AX146))),"Include","Exclude")</f>
        <v>Exclude</v>
      </c>
      <c r="AZ146" s="40">
        <f t="shared" si="75"/>
        <v>0</v>
      </c>
      <c r="BA146" s="40" t="s">
        <v>677</v>
      </c>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c r="CH146"/>
      <c r="CI146"/>
      <c r="CL146"/>
      <c r="CM146"/>
      <c r="CN146"/>
    </row>
    <row r="147" spans="1:92" hidden="1" x14ac:dyDescent="0.3">
      <c r="A147" s="1">
        <v>146</v>
      </c>
      <c r="B147" s="1" t="s">
        <v>1028</v>
      </c>
      <c r="C147" s="2" t="s">
        <v>1029</v>
      </c>
      <c r="D147" s="1" t="s">
        <v>416</v>
      </c>
      <c r="E147" s="1" t="b">
        <v>1</v>
      </c>
      <c r="H147" s="1" t="s">
        <v>611</v>
      </c>
      <c r="I147" s="1" t="s">
        <v>10</v>
      </c>
      <c r="J147" s="1" t="s">
        <v>612</v>
      </c>
      <c r="K147" s="1" t="s">
        <v>417</v>
      </c>
      <c r="L147" s="1" t="s">
        <v>613</v>
      </c>
      <c r="M147" s="1" t="s">
        <v>418</v>
      </c>
      <c r="N147" s="1" t="s">
        <v>614</v>
      </c>
      <c r="O147" s="1" t="s">
        <v>1030</v>
      </c>
      <c r="P147" s="1" t="b">
        <v>1</v>
      </c>
      <c r="Q147" s="1">
        <v>50</v>
      </c>
      <c r="R147" s="1" t="b">
        <v>1</v>
      </c>
      <c r="S147" s="1">
        <v>146</v>
      </c>
      <c r="T147" s="1" t="s">
        <v>2453</v>
      </c>
      <c r="U147" s="1" t="str" cm="1">
        <f t="array" ref="U147">IF(AND(SUM(COUNTIF(T147,{"*leaching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leached*"}))&gt;0,ISNUMBER(FIND("%",T147))),"Include","Exclude")</f>
        <v>Exclude</v>
      </c>
      <c r="V147" s="1" t="s">
        <v>2454</v>
      </c>
      <c r="W147" s="1" t="str" cm="1">
        <f t="array" ref="W147">IF(AND(SUM(COUNTIF(V147,{"*leaching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leached*"}))&gt;0,ISNUMBER(FIND("%",V147))),"Include","Exclude")</f>
        <v>Exclude</v>
      </c>
      <c r="X147" s="1" t="s">
        <v>2455</v>
      </c>
      <c r="Y147" s="1" t="str" cm="1">
        <f t="array" ref="Y147">IF(AND(SUM(COUNTIF(X147,{"*leaching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leached*"}))&gt;0,ISNUMBER(FIND("%",X147))),"Include","Exclude")</f>
        <v>Exclude</v>
      </c>
      <c r="Z147" s="1" t="s">
        <v>2456</v>
      </c>
      <c r="AA147" s="1" t="str" cm="1">
        <f t="array" ref="AA147">IF(AND(SUM(COUNTIF(Z147,{"*leaching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leached*"}))&gt;0,ISNUMBER(FIND("%",Z147))),"Include","Exclude")</f>
        <v>Exclude</v>
      </c>
      <c r="AB147" s="1" t="s">
        <v>2457</v>
      </c>
      <c r="AC147" s="1" t="str" cm="1">
        <f t="array" ref="AC147">IF(AND(SUM(COUNTIF(AB147,{"*leaching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leached*"}))&gt;0,ISNUMBER(FIND("%",AB147))),"Include","Exclude")</f>
        <v>Exclude</v>
      </c>
      <c r="AD147" s="1" t="s">
        <v>2458</v>
      </c>
      <c r="AE147" s="1" t="str" cm="1">
        <f t="array" ref="AE147">IF(AND(SUM(COUNTIF(AD147,{"*leaching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leached*"}))&gt;0,ISNUMBER(FIND("%",AD147))),"Include","Exclude")</f>
        <v>Exclude</v>
      </c>
      <c r="AF147" s="1"/>
      <c r="AG147" s="1" t="str" cm="1">
        <f t="array" ref="AG147">IF(AND(SUM(COUNTIF(AF147,{"*leaching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leached*"}))&gt;0,ISNUMBER(FIND("%",AF147))),"Include","Exclude")</f>
        <v>Exclude</v>
      </c>
      <c r="AH147" s="1"/>
      <c r="AI147" s="1" t="str" cm="1">
        <f t="array" ref="AI147">IF(AND(SUM(COUNTIF(AH147,{"*leaching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leached*"}))&gt;0,ISNUMBER(FIND("%",AH147))),"Include","Exclude")</f>
        <v>Exclude</v>
      </c>
      <c r="AJ147" s="1"/>
      <c r="AK147" s="1" t="str" cm="1">
        <f t="array" ref="AK147">IF(AND(SUM(COUNTIF(AJ147,{"*leaching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leached*"}))&gt;0,ISNUMBER(FIND("%",AJ147))),"Include","Exclude")</f>
        <v>Exclude</v>
      </c>
      <c r="AL147" s="1"/>
      <c r="AM147" s="1" t="str" cm="1">
        <f t="array" ref="AM147">IF(AND(SUM(COUNTIF(AL147,{"*leaching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leached*"}))&gt;0,ISNUMBER(FIND("%",AL147))),"Include","Exclude")</f>
        <v>Exclude</v>
      </c>
      <c r="AN147" s="1"/>
      <c r="AO147" s="1" t="str" cm="1">
        <f t="array" ref="AO147">IF(AND(SUM(COUNTIF(AN147,{"*leaching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leached*"}))&gt;0,ISNUMBER(FIND("%",AN147))),"Include","Exclude")</f>
        <v>Exclude</v>
      </c>
      <c r="AP147" s="1"/>
      <c r="AQ147" s="1" t="str" cm="1">
        <f t="array" ref="AQ147">IF(AND(SUM(COUNTIF(AP147,{"*leaching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leached*"}))&gt;0,ISNUMBER(FIND("%",AP147))),"Include","Exclude")</f>
        <v>Exclude</v>
      </c>
      <c r="AR147" s="1"/>
      <c r="AS147" s="1" t="str" cm="1">
        <f t="array" ref="AS147">IF(AND(SUM(COUNTIF(AR147,{"*leaching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leached*"}))&gt;0,ISNUMBER(FIND("%",AR147))),"Include","Exclude")</f>
        <v>Exclude</v>
      </c>
      <c r="AT147" s="1"/>
      <c r="AU147" s="1" t="str" cm="1">
        <f t="array" ref="AU147">IF(AND(SUM(COUNTIF(AT147,{"*leaching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leached*"}))&gt;0,ISNUMBER(FIND("%",AT147))),"Include","Exclude")</f>
        <v>Exclude</v>
      </c>
      <c r="AV147" s="1"/>
      <c r="AW147" s="1" t="str" cm="1">
        <f t="array" ref="AW147">IF(AND(SUM(COUNTIF(AV147,{"*leaching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leached*"}))&gt;0,ISNUMBER(FIND("%",AV147))),"Include","Exclude")</f>
        <v>Exclude</v>
      </c>
      <c r="AX147" s="1"/>
      <c r="AY147" s="1" t="str" cm="1">
        <f t="array" ref="AY147">IF(AND(SUM(COUNTIF(AX147,{"*leaching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leached*"}))&gt;0,ISNUMBER(FIND("%",AX147))),"Include","Exclude")</f>
        <v>Exclude</v>
      </c>
      <c r="AZ147" s="1">
        <f t="shared" si="75"/>
        <v>0</v>
      </c>
      <c r="BA147" s="1" t="s">
        <v>677</v>
      </c>
      <c r="BG147" s="1"/>
      <c r="BH147" s="1"/>
      <c r="BI147" s="1"/>
      <c r="BJ147" s="1"/>
      <c r="BN147" s="1"/>
      <c r="BO147" s="1"/>
      <c r="BP147" s="1"/>
      <c r="BQ147" s="1"/>
      <c r="BX147" s="1"/>
      <c r="CE147" s="1"/>
      <c r="CG147"/>
      <c r="CH147"/>
      <c r="CI147"/>
      <c r="CL147"/>
      <c r="CM147"/>
      <c r="CN147"/>
    </row>
    <row r="148" spans="1:92" hidden="1" x14ac:dyDescent="0.3">
      <c r="A148" s="1">
        <v>147</v>
      </c>
      <c r="B148" s="1" t="s">
        <v>1031</v>
      </c>
      <c r="C148" s="2" t="s">
        <v>1032</v>
      </c>
      <c r="D148" s="1" t="s">
        <v>419</v>
      </c>
      <c r="E148" s="1" t="b">
        <v>1</v>
      </c>
      <c r="H148" s="1" t="s">
        <v>611</v>
      </c>
      <c r="I148" s="1" t="s">
        <v>10</v>
      </c>
      <c r="J148" s="1" t="s">
        <v>612</v>
      </c>
      <c r="K148" s="1" t="s">
        <v>420</v>
      </c>
      <c r="L148" s="1" t="s">
        <v>613</v>
      </c>
      <c r="M148" s="1" t="s">
        <v>421</v>
      </c>
      <c r="N148" s="1" t="s">
        <v>614</v>
      </c>
      <c r="O148" s="1" t="s">
        <v>1033</v>
      </c>
      <c r="P148" s="1" t="b">
        <v>1</v>
      </c>
      <c r="Q148" s="1">
        <v>120</v>
      </c>
      <c r="R148" s="1" t="b">
        <v>0</v>
      </c>
      <c r="S148" s="1">
        <v>147</v>
      </c>
      <c r="T148" s="1" t="s">
        <v>2459</v>
      </c>
      <c r="U148" s="1" t="str" cm="1">
        <f t="array" ref="U148">IF(AND(SUM(COUNTIF(T148,{"*leaching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leached*"}))&gt;0,ISNUMBER(FIND("%",T148))),"Include","Exclude")</f>
        <v>Exclude</v>
      </c>
      <c r="V148" s="1" t="s">
        <v>2460</v>
      </c>
      <c r="W148" s="1" t="str" cm="1">
        <f t="array" ref="W148">IF(AND(SUM(COUNTIF(V148,{"*leaching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leached*"}))&gt;0,ISNUMBER(FIND("%",V148))),"Include","Exclude")</f>
        <v>Exclude</v>
      </c>
      <c r="X148" s="1" t="s">
        <v>2461</v>
      </c>
      <c r="Y148" s="1" t="str" cm="1">
        <f t="array" ref="Y148">IF(AND(SUM(COUNTIF(X148,{"*leaching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leached*"}))&gt;0,ISNUMBER(FIND("%",X148))),"Include","Exclude")</f>
        <v>Exclude</v>
      </c>
      <c r="Z148" s="1" t="s">
        <v>2462</v>
      </c>
      <c r="AA148" s="1" t="str" cm="1">
        <f t="array" ref="AA148">IF(AND(SUM(COUNTIF(Z148,{"*leaching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leached*"}))&gt;0,ISNUMBER(FIND("%",Z148))),"Include","Exclude")</f>
        <v>Exclude</v>
      </c>
      <c r="AB148" s="1" t="s">
        <v>2463</v>
      </c>
      <c r="AC148" s="1" t="str" cm="1">
        <f t="array" ref="AC148">IF(AND(SUM(COUNTIF(AB148,{"*leaching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leached*"}))&gt;0,ISNUMBER(FIND("%",AB148))),"Include","Exclude")</f>
        <v>Include</v>
      </c>
      <c r="AD148" s="1" t="s">
        <v>2464</v>
      </c>
      <c r="AE148" s="1" t="str" cm="1">
        <f t="array" ref="AE148">IF(AND(SUM(COUNTIF(AD148,{"*leaching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leached*"}))&gt;0,ISNUMBER(FIND("%",AD148))),"Include","Exclude")</f>
        <v>Exclude</v>
      </c>
      <c r="AF148" s="1" t="s">
        <v>2465</v>
      </c>
      <c r="AG148" s="1" t="str" cm="1">
        <f t="array" ref="AG148">IF(AND(SUM(COUNTIF(AF148,{"*leaching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leached*"}))&gt;0,ISNUMBER(FIND("%",AF148))),"Include","Exclude")</f>
        <v>Exclude</v>
      </c>
      <c r="AH148" s="1" t="s">
        <v>2466</v>
      </c>
      <c r="AI148" s="1" t="str" cm="1">
        <f t="array" ref="AI148">IF(AND(SUM(COUNTIF(AH148,{"*leaching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leached*"}))&gt;0,ISNUMBER(FIND("%",AH148))),"Include","Exclude")</f>
        <v>Exclude</v>
      </c>
      <c r="AJ148" s="1"/>
      <c r="AK148" s="1" t="str" cm="1">
        <f t="array" ref="AK148">IF(AND(SUM(COUNTIF(AJ148,{"*leaching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leached*"}))&gt;0,ISNUMBER(FIND("%",AJ148))),"Include","Exclude")</f>
        <v>Exclude</v>
      </c>
      <c r="AL148" s="1"/>
      <c r="AM148" s="1" t="str" cm="1">
        <f t="array" ref="AM148">IF(AND(SUM(COUNTIF(AL148,{"*leaching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leached*"}))&gt;0,ISNUMBER(FIND("%",AL148))),"Include","Exclude")</f>
        <v>Exclude</v>
      </c>
      <c r="AN148" s="1"/>
      <c r="AO148" s="1" t="str" cm="1">
        <f t="array" ref="AO148">IF(AND(SUM(COUNTIF(AN148,{"*leaching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leached*"}))&gt;0,ISNUMBER(FIND("%",AN148))),"Include","Exclude")</f>
        <v>Exclude</v>
      </c>
      <c r="AP148" s="1"/>
      <c r="AQ148" s="1" t="str" cm="1">
        <f t="array" ref="AQ148">IF(AND(SUM(COUNTIF(AP148,{"*leaching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leached*"}))&gt;0,ISNUMBER(FIND("%",AP148))),"Include","Exclude")</f>
        <v>Exclude</v>
      </c>
      <c r="AR148" s="1"/>
      <c r="AS148" s="1" t="str" cm="1">
        <f t="array" ref="AS148">IF(AND(SUM(COUNTIF(AR148,{"*leaching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leached*"}))&gt;0,ISNUMBER(FIND("%",AR148))),"Include","Exclude")</f>
        <v>Exclude</v>
      </c>
      <c r="AT148" s="1"/>
      <c r="AU148" s="1" t="str" cm="1">
        <f t="array" ref="AU148">IF(AND(SUM(COUNTIF(AT148,{"*leaching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leached*"}))&gt;0,ISNUMBER(FIND("%",AT148))),"Include","Exclude")</f>
        <v>Exclude</v>
      </c>
      <c r="AV148" s="1"/>
      <c r="AW148" s="1" t="str" cm="1">
        <f t="array" ref="AW148">IF(AND(SUM(COUNTIF(AV148,{"*leaching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leached*"}))&gt;0,ISNUMBER(FIND("%",AV148))),"Include","Exclude")</f>
        <v>Exclude</v>
      </c>
      <c r="AX148" s="1"/>
      <c r="AY148" s="1" t="str" cm="1">
        <f t="array" ref="AY148">IF(AND(SUM(COUNTIF(AX148,{"*leaching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leached*"}))&gt;0,ISNUMBER(FIND("%",AX148))),"Include","Exclude")</f>
        <v>Exclude</v>
      </c>
      <c r="AZ148" s="1">
        <f t="shared" si="75"/>
        <v>1</v>
      </c>
      <c r="BA148" s="1" t="s">
        <v>2463</v>
      </c>
      <c r="BB148" s="1">
        <f t="shared" ref="BB148:BB155" si="82">LEN(BA148) - LEN(SUBSTITUTE(BA148, "%", ""))</f>
        <v>1</v>
      </c>
      <c r="BC148" s="1" t="s">
        <v>2992</v>
      </c>
      <c r="BG148" s="1"/>
      <c r="BH148" s="1"/>
      <c r="BI148" s="1"/>
      <c r="BJ148" s="1"/>
      <c r="BN148" s="1"/>
      <c r="BO148" s="1"/>
      <c r="BP148" s="1"/>
      <c r="BQ148" s="1"/>
      <c r="BX148" s="1"/>
      <c r="CE148" s="1"/>
      <c r="CG148"/>
      <c r="CH148"/>
      <c r="CI148"/>
      <c r="CL148"/>
      <c r="CM148"/>
      <c r="CN148"/>
    </row>
    <row r="149" spans="1:92" s="23" customFormat="1" x14ac:dyDescent="0.3">
      <c r="A149" s="21">
        <v>85</v>
      </c>
      <c r="B149" s="21" t="s">
        <v>865</v>
      </c>
      <c r="C149" s="21" t="s">
        <v>866</v>
      </c>
      <c r="D149" s="21" t="s">
        <v>249</v>
      </c>
      <c r="E149" s="21" t="b">
        <v>1</v>
      </c>
      <c r="F149" s="21"/>
      <c r="G149" s="21"/>
      <c r="H149" s="21" t="s">
        <v>611</v>
      </c>
      <c r="I149" s="21" t="s">
        <v>10</v>
      </c>
      <c r="J149" s="21" t="s">
        <v>612</v>
      </c>
      <c r="K149" s="21" t="s">
        <v>160</v>
      </c>
      <c r="L149" s="21" t="s">
        <v>613</v>
      </c>
      <c r="M149" s="21" t="s">
        <v>250</v>
      </c>
      <c r="N149" s="21" t="s">
        <v>614</v>
      </c>
      <c r="O149" s="21" t="s">
        <v>867</v>
      </c>
      <c r="P149" s="21" t="b">
        <v>1</v>
      </c>
      <c r="Q149" s="21">
        <v>500</v>
      </c>
      <c r="R149" s="39" t="b">
        <v>0</v>
      </c>
      <c r="S149" s="21">
        <v>85</v>
      </c>
      <c r="T149" s="6" t="s">
        <v>1953</v>
      </c>
      <c r="U149" s="1" t="str" cm="1">
        <f t="array" ref="U149">IF(AND(SUM(COUNTIF(T149,{"*leaching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leached*"}))&gt;0,ISNUMBER(FIND("%",T149))),"Include","Exclude")</f>
        <v>Exclude</v>
      </c>
      <c r="V149" s="1" t="s">
        <v>1954</v>
      </c>
      <c r="W149" s="1" t="str" cm="1">
        <f t="array" ref="W149">IF(AND(SUM(COUNTIF(V149,{"*leaching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leached*"}))&gt;0,ISNUMBER(FIND("%",V149))),"Include","Exclude")</f>
        <v>Exclude</v>
      </c>
      <c r="X149" s="1" t="s">
        <v>1955</v>
      </c>
      <c r="Y149" s="1" t="str" cm="1">
        <f t="array" ref="Y149">IF(AND(SUM(COUNTIF(X149,{"*leaching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leached*"}))&gt;0,ISNUMBER(FIND("%",X149))),"Include","Exclude")</f>
        <v>Exclude</v>
      </c>
      <c r="Z149" s="1" t="s">
        <v>1956</v>
      </c>
      <c r="AA149" s="1" t="str" cm="1">
        <f t="array" ref="AA149">IF(AND(SUM(COUNTIF(Z149,{"*leaching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leached*"}))&gt;0,ISNUMBER(FIND("%",Z149))),"Include","Exclude")</f>
        <v>Exclude</v>
      </c>
      <c r="AB149" s="1" t="s">
        <v>1957</v>
      </c>
      <c r="AC149" s="1" t="str" cm="1">
        <f t="array" ref="AC149">IF(AND(SUM(COUNTIF(AB149,{"*leaching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leached*"}))&gt;0,ISNUMBER(FIND("%",AB149))),"Include","Exclude")</f>
        <v>Include</v>
      </c>
      <c r="AD149" s="1" t="s">
        <v>1958</v>
      </c>
      <c r="AE149" s="1" t="str" cm="1">
        <f t="array" ref="AE149">IF(AND(SUM(COUNTIF(AD149,{"*leaching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leached*"}))&gt;0,ISNUMBER(FIND("%",AD149))),"Include","Exclude")</f>
        <v>Exclude</v>
      </c>
      <c r="AF149" s="1" t="s">
        <v>1959</v>
      </c>
      <c r="AG149" s="1" t="str" cm="1">
        <f t="array" ref="AG149">IF(AND(SUM(COUNTIF(AF149,{"*leaching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leached*"}))&gt;0,ISNUMBER(FIND("%",AF149))),"Include","Exclude")</f>
        <v>Exclude</v>
      </c>
      <c r="AH149" s="1"/>
      <c r="AI149" s="1" t="str" cm="1">
        <f t="array" ref="AI149">IF(AND(SUM(COUNTIF(AH149,{"*leaching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leached*"}))&gt;0,ISNUMBER(FIND("%",AH149))),"Include","Exclude")</f>
        <v>Exclude</v>
      </c>
      <c r="AJ149" s="1"/>
      <c r="AK149" s="1" t="str" cm="1">
        <f t="array" ref="AK149">IF(AND(SUM(COUNTIF(AJ149,{"*leaching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leached*"}))&gt;0,ISNUMBER(FIND("%",AJ149))),"Include","Exclude")</f>
        <v>Exclude</v>
      </c>
      <c r="AL149" s="1"/>
      <c r="AM149" s="1" t="str" cm="1">
        <f t="array" ref="AM149">IF(AND(SUM(COUNTIF(AL149,{"*leaching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leached*"}))&gt;0,ISNUMBER(FIND("%",AL149))),"Include","Exclude")</f>
        <v>Exclude</v>
      </c>
      <c r="AN149" s="1"/>
      <c r="AO149" s="1" t="str" cm="1">
        <f t="array" ref="AO149">IF(AND(SUM(COUNTIF(AN149,{"*leaching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leached*"}))&gt;0,ISNUMBER(FIND("%",AN149))),"Include","Exclude")</f>
        <v>Exclude</v>
      </c>
      <c r="AP149" s="1"/>
      <c r="AQ149" s="1" t="str" cm="1">
        <f t="array" ref="AQ149">IF(AND(SUM(COUNTIF(AP149,{"*leaching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leached*"}))&gt;0,ISNUMBER(FIND("%",AP149))),"Include","Exclude")</f>
        <v>Exclude</v>
      </c>
      <c r="AR149" s="1"/>
      <c r="AS149" s="1" t="str" cm="1">
        <f t="array" ref="AS149">IF(AND(SUM(COUNTIF(AR149,{"*leaching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leached*"}))&gt;0,ISNUMBER(FIND("%",AR149))),"Include","Exclude")</f>
        <v>Exclude</v>
      </c>
      <c r="AT149" s="1"/>
      <c r="AU149" s="1" t="str" cm="1">
        <f t="array" ref="AU149">IF(AND(SUM(COUNTIF(AT149,{"*leaching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leached*"}))&gt;0,ISNUMBER(FIND("%",AT149))),"Include","Exclude")</f>
        <v>Exclude</v>
      </c>
      <c r="AV149" s="1"/>
      <c r="AW149" s="1" t="str" cm="1">
        <f t="array" ref="AW149">IF(AND(SUM(COUNTIF(AV149,{"*leaching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leached*"}))&gt;0,ISNUMBER(FIND("%",AV149))),"Include","Exclude")</f>
        <v>Exclude</v>
      </c>
      <c r="AX149" s="1"/>
      <c r="AY149" s="36" t="str" cm="1">
        <f t="array" ref="AY149">IF(AND(SUM(COUNTIF(AX149,{"*leaching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leached*"}))&gt;0,ISNUMBER(FIND("%",AX149))),"Include","Exclude")</f>
        <v>Exclude</v>
      </c>
      <c r="AZ149" s="21">
        <f t="shared" si="75"/>
        <v>1</v>
      </c>
      <c r="BA149" s="21" t="s">
        <v>1957</v>
      </c>
      <c r="BB149" s="21">
        <f t="shared" si="82"/>
        <v>1</v>
      </c>
      <c r="BC149" s="21" t="s">
        <v>2996</v>
      </c>
      <c r="BD149" s="21" t="s">
        <v>3013</v>
      </c>
      <c r="BE149" s="22">
        <v>0.98499999999999999</v>
      </c>
      <c r="BF149" s="22">
        <v>0.1</v>
      </c>
      <c r="BG149" s="44">
        <f>VLOOKUP(BD149,'[1]To do list'!$A$2:$B$18,2,FALSE)</f>
        <v>83.5</v>
      </c>
      <c r="BH149" s="44">
        <v>4.2329999999999997</v>
      </c>
      <c r="BI149" s="44">
        <f t="shared" ref="BI149:BI155" si="83">BE149*BF149*BH149*(Q149-20)*1000</f>
        <v>200136.24</v>
      </c>
      <c r="BJ149" s="59">
        <f t="shared" ref="BJ149:BJ155" si="84">BF149*(1-BE149)*BG149*100</f>
        <v>12.525000000000011</v>
      </c>
      <c r="BK149" s="21"/>
      <c r="BL149" s="21"/>
      <c r="BM149" s="21"/>
      <c r="BN149" s="44"/>
      <c r="BO149" s="44"/>
      <c r="BP149" s="44"/>
      <c r="BQ149" s="49"/>
      <c r="BR149" s="21"/>
      <c r="BS149" s="21"/>
      <c r="BT149" s="22"/>
      <c r="BU149" s="21"/>
      <c r="BV149" s="21"/>
      <c r="BW149" s="21"/>
      <c r="BX149" s="51"/>
      <c r="BY149" s="21"/>
      <c r="BZ149" s="21"/>
      <c r="CA149" s="22"/>
      <c r="CB149" s="21"/>
      <c r="CC149" s="21"/>
      <c r="CD149" s="21"/>
      <c r="CE149" s="51"/>
      <c r="CF149" s="21"/>
      <c r="CG149" s="21"/>
      <c r="CH149" s="21"/>
      <c r="CI149" s="21"/>
      <c r="CJ149" s="21"/>
      <c r="CK149" s="21"/>
      <c r="CL149" s="51"/>
      <c r="CM149" s="63">
        <f t="shared" ref="CM149:CM155" si="85">SUM(BJ149,BQ149,BX149,CE149,CL149)/SUM(BF149,BM149,BT149,CA149,CH149)</f>
        <v>125.2500000000001</v>
      </c>
      <c r="CN149" s="70">
        <f t="shared" ref="CN149:CN155" si="86">(BI149+BP149+BW149+CD149+CK149)/(BF149+BM149+BT149+CA149+CH149)</f>
        <v>2001362.4</v>
      </c>
    </row>
    <row r="150" spans="1:92" s="23" customFormat="1" x14ac:dyDescent="0.3">
      <c r="A150" s="21">
        <v>88</v>
      </c>
      <c r="B150" s="21" t="s">
        <v>873</v>
      </c>
      <c r="C150" s="21" t="s">
        <v>874</v>
      </c>
      <c r="D150" s="21" t="s">
        <v>256</v>
      </c>
      <c r="E150" s="21" t="b">
        <v>1</v>
      </c>
      <c r="F150" s="21"/>
      <c r="G150" s="21"/>
      <c r="H150" s="21" t="s">
        <v>611</v>
      </c>
      <c r="I150" s="21" t="s">
        <v>10</v>
      </c>
      <c r="J150" s="21" t="s">
        <v>612</v>
      </c>
      <c r="K150" s="21" t="s">
        <v>257</v>
      </c>
      <c r="L150" s="21" t="s">
        <v>613</v>
      </c>
      <c r="M150" s="21" t="s">
        <v>258</v>
      </c>
      <c r="N150" s="21" t="s">
        <v>614</v>
      </c>
      <c r="O150" s="21" t="s">
        <v>875</v>
      </c>
      <c r="P150" s="21" t="b">
        <v>1</v>
      </c>
      <c r="Q150" s="21">
        <v>150</v>
      </c>
      <c r="R150" s="39" t="b">
        <v>0</v>
      </c>
      <c r="S150" s="21">
        <v>88</v>
      </c>
      <c r="T150" s="6" t="s">
        <v>1975</v>
      </c>
      <c r="U150" s="1" t="str" cm="1">
        <f t="array" ref="U150">IF(AND(SUM(COUNTIF(T150,{"*leaching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leached*"}))&gt;0,ISNUMBER(FIND("%",T150))),"Include","Exclude")</f>
        <v>Exclude</v>
      </c>
      <c r="V150" s="1" t="s">
        <v>1976</v>
      </c>
      <c r="W150" s="1" t="str" cm="1">
        <f t="array" ref="W150">IF(AND(SUM(COUNTIF(V150,{"*leaching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leached*"}))&gt;0,ISNUMBER(FIND("%",V150))),"Include","Exclude")</f>
        <v>Exclude</v>
      </c>
      <c r="X150" s="1" t="s">
        <v>1977</v>
      </c>
      <c r="Y150" s="1" t="str" cm="1">
        <f t="array" ref="Y150">IF(AND(SUM(COUNTIF(X150,{"*leaching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leached*"}))&gt;0,ISNUMBER(FIND("%",X150))),"Include","Exclude")</f>
        <v>Exclude</v>
      </c>
      <c r="Z150" s="1" t="s">
        <v>1978</v>
      </c>
      <c r="AA150" s="1" t="str" cm="1">
        <f t="array" ref="AA150">IF(AND(SUM(COUNTIF(Z150,{"*leaching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leached*"}))&gt;0,ISNUMBER(FIND("%",Z150))),"Include","Exclude")</f>
        <v>Include</v>
      </c>
      <c r="AB150" s="1" t="s">
        <v>1979</v>
      </c>
      <c r="AC150" s="1" t="str" cm="1">
        <f t="array" ref="AC150">IF(AND(SUM(COUNTIF(AB150,{"*leaching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leached*"}))&gt;0,ISNUMBER(FIND("%",AB150))),"Include","Exclude")</f>
        <v>Exclude</v>
      </c>
      <c r="AD150" s="1" t="s">
        <v>1980</v>
      </c>
      <c r="AE150" s="1" t="str" cm="1">
        <f t="array" ref="AE150">IF(AND(SUM(COUNTIF(AD150,{"*leaching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leached*"}))&gt;0,ISNUMBER(FIND("%",AD150))),"Include","Exclude")</f>
        <v>Exclude</v>
      </c>
      <c r="AF150" s="1"/>
      <c r="AG150" s="1" t="str" cm="1">
        <f t="array" ref="AG150">IF(AND(SUM(COUNTIF(AF150,{"*leaching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leached*"}))&gt;0,ISNUMBER(FIND("%",AF150))),"Include","Exclude")</f>
        <v>Exclude</v>
      </c>
      <c r="AH150" s="1"/>
      <c r="AI150" s="1" t="str" cm="1">
        <f t="array" ref="AI150">IF(AND(SUM(COUNTIF(AH150,{"*leaching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leached*"}))&gt;0,ISNUMBER(FIND("%",AH150))),"Include","Exclude")</f>
        <v>Exclude</v>
      </c>
      <c r="AJ150" s="1"/>
      <c r="AK150" s="1" t="str" cm="1">
        <f t="array" ref="AK150">IF(AND(SUM(COUNTIF(AJ150,{"*leaching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leached*"}))&gt;0,ISNUMBER(FIND("%",AJ150))),"Include","Exclude")</f>
        <v>Exclude</v>
      </c>
      <c r="AL150" s="1"/>
      <c r="AM150" s="1" t="str" cm="1">
        <f t="array" ref="AM150">IF(AND(SUM(COUNTIF(AL150,{"*leaching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leached*"}))&gt;0,ISNUMBER(FIND("%",AL150))),"Include","Exclude")</f>
        <v>Exclude</v>
      </c>
      <c r="AN150" s="1"/>
      <c r="AO150" s="1" t="str" cm="1">
        <f t="array" ref="AO150">IF(AND(SUM(COUNTIF(AN150,{"*leaching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leached*"}))&gt;0,ISNUMBER(FIND("%",AN150))),"Include","Exclude")</f>
        <v>Exclude</v>
      </c>
      <c r="AP150" s="1"/>
      <c r="AQ150" s="1" t="str" cm="1">
        <f t="array" ref="AQ150">IF(AND(SUM(COUNTIF(AP150,{"*leaching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leached*"}))&gt;0,ISNUMBER(FIND("%",AP150))),"Include","Exclude")</f>
        <v>Exclude</v>
      </c>
      <c r="AR150" s="1"/>
      <c r="AS150" s="1" t="str" cm="1">
        <f t="array" ref="AS150">IF(AND(SUM(COUNTIF(AR150,{"*leaching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leached*"}))&gt;0,ISNUMBER(FIND("%",AR150))),"Include","Exclude")</f>
        <v>Exclude</v>
      </c>
      <c r="AT150" s="1"/>
      <c r="AU150" s="1" t="str" cm="1">
        <f t="array" ref="AU150">IF(AND(SUM(COUNTIF(AT150,{"*leaching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leached*"}))&gt;0,ISNUMBER(FIND("%",AT150))),"Include","Exclude")</f>
        <v>Exclude</v>
      </c>
      <c r="AV150" s="1"/>
      <c r="AW150" s="1" t="str" cm="1">
        <f t="array" ref="AW150">IF(AND(SUM(COUNTIF(AV150,{"*leaching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leached*"}))&gt;0,ISNUMBER(FIND("%",AV150))),"Include","Exclude")</f>
        <v>Exclude</v>
      </c>
      <c r="AX150" s="1"/>
      <c r="AY150" s="36" t="str" cm="1">
        <f t="array" ref="AY150">IF(AND(SUM(COUNTIF(AX150,{"*leaching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leached*"}))&gt;0,ISNUMBER(FIND("%",AX150))),"Include","Exclude")</f>
        <v>Exclude</v>
      </c>
      <c r="AZ150" s="21">
        <f t="shared" si="75"/>
        <v>1</v>
      </c>
      <c r="BA150" s="21" t="s">
        <v>1978</v>
      </c>
      <c r="BB150" s="21">
        <f t="shared" si="82"/>
        <v>2</v>
      </c>
      <c r="BC150" s="21" t="s">
        <v>3047</v>
      </c>
      <c r="BD150" s="21" t="s">
        <v>3013</v>
      </c>
      <c r="BE150" s="22">
        <v>0.96699999999999997</v>
      </c>
      <c r="BF150" s="22">
        <v>0.1</v>
      </c>
      <c r="BG150" s="44">
        <f>VLOOKUP(BD150,'[1]To do list'!$A$2:$B$18,2,FALSE)</f>
        <v>83.5</v>
      </c>
      <c r="BH150" s="44">
        <v>4.2329999999999997</v>
      </c>
      <c r="BI150" s="44">
        <f t="shared" si="83"/>
        <v>53213.042999999998</v>
      </c>
      <c r="BJ150" s="59">
        <f t="shared" si="84"/>
        <v>27.555000000000025</v>
      </c>
      <c r="BK150" s="21"/>
      <c r="BL150" s="21"/>
      <c r="BM150" s="21"/>
      <c r="BN150" s="44"/>
      <c r="BO150" s="44"/>
      <c r="BP150" s="44"/>
      <c r="BQ150" s="49"/>
      <c r="BR150" s="21"/>
      <c r="BS150" s="21"/>
      <c r="BT150" s="22"/>
      <c r="BU150" s="21"/>
      <c r="BV150" s="21"/>
      <c r="BW150" s="21"/>
      <c r="BX150" s="51"/>
      <c r="BY150" s="21"/>
      <c r="BZ150" s="21"/>
      <c r="CA150" s="22"/>
      <c r="CB150" s="21"/>
      <c r="CC150" s="21"/>
      <c r="CD150" s="21"/>
      <c r="CE150" s="51"/>
      <c r="CF150" s="21"/>
      <c r="CG150" s="21"/>
      <c r="CH150" s="21"/>
      <c r="CI150" s="21"/>
      <c r="CJ150" s="21"/>
      <c r="CK150" s="21"/>
      <c r="CL150" s="51"/>
      <c r="CM150" s="63">
        <f t="shared" si="85"/>
        <v>275.55000000000024</v>
      </c>
      <c r="CN150" s="70">
        <f t="shared" si="86"/>
        <v>532130.42999999993</v>
      </c>
    </row>
    <row r="151" spans="1:92" s="23" customFormat="1" x14ac:dyDescent="0.3">
      <c r="A151" s="21">
        <v>90</v>
      </c>
      <c r="B151" s="21" t="s">
        <v>879</v>
      </c>
      <c r="C151" s="21" t="s">
        <v>880</v>
      </c>
      <c r="D151" s="21" t="s">
        <v>261</v>
      </c>
      <c r="E151" s="21" t="b">
        <v>1</v>
      </c>
      <c r="F151" s="21"/>
      <c r="G151" s="21"/>
      <c r="H151" s="21" t="s">
        <v>611</v>
      </c>
      <c r="I151" s="21" t="s">
        <v>10</v>
      </c>
      <c r="J151" s="21" t="s">
        <v>612</v>
      </c>
      <c r="K151" s="21" t="s">
        <v>262</v>
      </c>
      <c r="L151" s="21" t="s">
        <v>613</v>
      </c>
      <c r="M151" s="21" t="s">
        <v>263</v>
      </c>
      <c r="N151" s="21" t="s">
        <v>614</v>
      </c>
      <c r="O151" s="21" t="s">
        <v>881</v>
      </c>
      <c r="P151" s="21" t="b">
        <v>1</v>
      </c>
      <c r="Q151" s="21">
        <v>50</v>
      </c>
      <c r="R151" s="39" t="b">
        <v>0</v>
      </c>
      <c r="S151" s="21">
        <v>90</v>
      </c>
      <c r="T151" s="6" t="s">
        <v>1988</v>
      </c>
      <c r="U151" s="1" t="str" cm="1">
        <f t="array" ref="U151">IF(AND(SUM(COUNTIF(T151,{"*leaching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leached*"}))&gt;0,ISNUMBER(FIND("%",T151))),"Include","Exclude")</f>
        <v>Exclude</v>
      </c>
      <c r="V151" s="1" t="s">
        <v>1989</v>
      </c>
      <c r="W151" s="1" t="str" cm="1">
        <f t="array" ref="W151">IF(AND(SUM(COUNTIF(V151,{"*leaching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leached*"}))&gt;0,ISNUMBER(FIND("%",V151))),"Include","Exclude")</f>
        <v>Include</v>
      </c>
      <c r="X151" s="1" t="s">
        <v>1990</v>
      </c>
      <c r="Y151" s="1" t="str" cm="1">
        <f t="array" ref="Y151">IF(AND(SUM(COUNTIF(X151,{"*leaching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leached*"}))&gt;0,ISNUMBER(FIND("%",X151))),"Include","Exclude")</f>
        <v>Exclude</v>
      </c>
      <c r="Z151" s="1" t="s">
        <v>1991</v>
      </c>
      <c r="AA151" s="1" t="str" cm="1">
        <f t="array" ref="AA151">IF(AND(SUM(COUNTIF(Z151,{"*leaching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leached*"}))&gt;0,ISNUMBER(FIND("%",Z151))),"Include","Exclude")</f>
        <v>Include</v>
      </c>
      <c r="AB151" s="1" t="s">
        <v>1992</v>
      </c>
      <c r="AC151" s="1" t="str" cm="1">
        <f t="array" ref="AC151">IF(AND(SUM(COUNTIF(AB151,{"*leaching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leached*"}))&gt;0,ISNUMBER(FIND("%",AB151))),"Include","Exclude")</f>
        <v>Exclude</v>
      </c>
      <c r="AD151" s="1" t="s">
        <v>1993</v>
      </c>
      <c r="AE151" s="1" t="str" cm="1">
        <f t="array" ref="AE151">IF(AND(SUM(COUNTIF(AD151,{"*leaching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leached*"}))&gt;0,ISNUMBER(FIND("%",AD151))),"Include","Exclude")</f>
        <v>Exclude</v>
      </c>
      <c r="AF151" s="1" t="s">
        <v>1994</v>
      </c>
      <c r="AG151" s="1" t="str" cm="1">
        <f t="array" ref="AG151">IF(AND(SUM(COUNTIF(AF151,{"*leaching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leached*"}))&gt;0,ISNUMBER(FIND("%",AF151))),"Include","Exclude")</f>
        <v>Exclude</v>
      </c>
      <c r="AH151" s="1"/>
      <c r="AI151" s="1" t="str" cm="1">
        <f t="array" ref="AI151">IF(AND(SUM(COUNTIF(AH151,{"*leaching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leached*"}))&gt;0,ISNUMBER(FIND("%",AH151))),"Include","Exclude")</f>
        <v>Exclude</v>
      </c>
      <c r="AJ151" s="1"/>
      <c r="AK151" s="1" t="str" cm="1">
        <f t="array" ref="AK151">IF(AND(SUM(COUNTIF(AJ151,{"*leaching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leached*"}))&gt;0,ISNUMBER(FIND("%",AJ151))),"Include","Exclude")</f>
        <v>Exclude</v>
      </c>
      <c r="AL151" s="1"/>
      <c r="AM151" s="1" t="str" cm="1">
        <f t="array" ref="AM151">IF(AND(SUM(COUNTIF(AL151,{"*leaching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leached*"}))&gt;0,ISNUMBER(FIND("%",AL151))),"Include","Exclude")</f>
        <v>Exclude</v>
      </c>
      <c r="AN151" s="1"/>
      <c r="AO151" s="1" t="str" cm="1">
        <f t="array" ref="AO151">IF(AND(SUM(COUNTIF(AN151,{"*leaching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leached*"}))&gt;0,ISNUMBER(FIND("%",AN151))),"Include","Exclude")</f>
        <v>Exclude</v>
      </c>
      <c r="AP151" s="1"/>
      <c r="AQ151" s="1" t="str" cm="1">
        <f t="array" ref="AQ151">IF(AND(SUM(COUNTIF(AP151,{"*leaching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leached*"}))&gt;0,ISNUMBER(FIND("%",AP151))),"Include","Exclude")</f>
        <v>Exclude</v>
      </c>
      <c r="AR151" s="1"/>
      <c r="AS151" s="1" t="str" cm="1">
        <f t="array" ref="AS151">IF(AND(SUM(COUNTIF(AR151,{"*leaching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leached*"}))&gt;0,ISNUMBER(FIND("%",AR151))),"Include","Exclude")</f>
        <v>Exclude</v>
      </c>
      <c r="AT151" s="1"/>
      <c r="AU151" s="1" t="str" cm="1">
        <f t="array" ref="AU151">IF(AND(SUM(COUNTIF(AT151,{"*leaching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leached*"}))&gt;0,ISNUMBER(FIND("%",AT151))),"Include","Exclude")</f>
        <v>Exclude</v>
      </c>
      <c r="AV151" s="1"/>
      <c r="AW151" s="1" t="str" cm="1">
        <f t="array" ref="AW151">IF(AND(SUM(COUNTIF(AV151,{"*leaching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leached*"}))&gt;0,ISNUMBER(FIND("%",AV151))),"Include","Exclude")</f>
        <v>Exclude</v>
      </c>
      <c r="AX151" s="1"/>
      <c r="AY151" s="36" t="str" cm="1">
        <f t="array" ref="AY151">IF(AND(SUM(COUNTIF(AX151,{"*leaching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leached*"}))&gt;0,ISNUMBER(FIND("%",AX151))),"Include","Exclude")</f>
        <v>Exclude</v>
      </c>
      <c r="AZ151" s="21">
        <f t="shared" si="75"/>
        <v>2</v>
      </c>
      <c r="BA151" s="21" t="s">
        <v>1995</v>
      </c>
      <c r="BB151" s="21">
        <f t="shared" si="82"/>
        <v>3</v>
      </c>
      <c r="BC151" s="21" t="s">
        <v>3047</v>
      </c>
      <c r="BD151" s="21" t="s">
        <v>709</v>
      </c>
      <c r="BE151" s="24">
        <v>0.99</v>
      </c>
      <c r="BF151" s="22">
        <v>0.2</v>
      </c>
      <c r="BG151" s="44">
        <f>VLOOKUP(BD151,'[1]To do list'!$A$2:$B$18,2,FALSE)</f>
        <v>32.799999999999997</v>
      </c>
      <c r="BH151" s="44">
        <v>0.42</v>
      </c>
      <c r="BI151" s="44">
        <f t="shared" si="83"/>
        <v>2494.8000000000002</v>
      </c>
      <c r="BJ151" s="59">
        <f t="shared" si="84"/>
        <v>6.5600000000000049</v>
      </c>
      <c r="BK151" s="21"/>
      <c r="BL151" s="21"/>
      <c r="BM151" s="21"/>
      <c r="BN151" s="44"/>
      <c r="BO151" s="44"/>
      <c r="BP151" s="44"/>
      <c r="BQ151" s="49"/>
      <c r="BR151" s="21"/>
      <c r="BS151" s="21"/>
      <c r="BT151" s="22"/>
      <c r="BU151" s="21"/>
      <c r="BV151" s="21"/>
      <c r="BW151" s="21"/>
      <c r="BX151" s="51"/>
      <c r="BY151" s="21"/>
      <c r="BZ151" s="21"/>
      <c r="CA151" s="22"/>
      <c r="CB151" s="21"/>
      <c r="CC151" s="21"/>
      <c r="CD151" s="21"/>
      <c r="CE151" s="51"/>
      <c r="CF151" s="21"/>
      <c r="CG151" s="21"/>
      <c r="CH151" s="21"/>
      <c r="CI151" s="21"/>
      <c r="CJ151" s="21"/>
      <c r="CK151" s="21"/>
      <c r="CL151" s="51"/>
      <c r="CM151" s="63">
        <f t="shared" si="85"/>
        <v>32.800000000000026</v>
      </c>
      <c r="CN151" s="70">
        <f t="shared" si="86"/>
        <v>12474</v>
      </c>
    </row>
    <row r="152" spans="1:92" s="23" customFormat="1" x14ac:dyDescent="0.3">
      <c r="A152" s="21">
        <v>98</v>
      </c>
      <c r="B152" s="21" t="s">
        <v>902</v>
      </c>
      <c r="C152" s="21" t="s">
        <v>903</v>
      </c>
      <c r="D152" s="21" t="s">
        <v>283</v>
      </c>
      <c r="E152" s="21" t="b">
        <v>1</v>
      </c>
      <c r="F152" s="21"/>
      <c r="G152" s="21"/>
      <c r="H152" s="21" t="s">
        <v>611</v>
      </c>
      <c r="I152" s="21" t="s">
        <v>10</v>
      </c>
      <c r="J152" s="21" t="s">
        <v>612</v>
      </c>
      <c r="K152" s="21" t="s">
        <v>116</v>
      </c>
      <c r="L152" s="21" t="s">
        <v>613</v>
      </c>
      <c r="M152" s="21" t="s">
        <v>284</v>
      </c>
      <c r="N152" s="21" t="s">
        <v>614</v>
      </c>
      <c r="O152" s="21" t="s">
        <v>904</v>
      </c>
      <c r="P152" s="21" t="b">
        <v>1</v>
      </c>
      <c r="Q152" s="21">
        <v>500</v>
      </c>
      <c r="R152" s="39" t="b">
        <v>0</v>
      </c>
      <c r="S152" s="21">
        <v>98</v>
      </c>
      <c r="T152" s="6" t="s">
        <v>2060</v>
      </c>
      <c r="U152" s="1" t="str" cm="1">
        <f t="array" ref="U152">IF(AND(SUM(COUNTIF(T152,{"*leaching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leached*"}))&gt;0,ISNUMBER(FIND("%",T152))),"Include","Exclude")</f>
        <v>Exclude</v>
      </c>
      <c r="V152" s="1" t="s">
        <v>2061</v>
      </c>
      <c r="W152" s="1" t="str" cm="1">
        <f t="array" ref="W152">IF(AND(SUM(COUNTIF(V152,{"*leaching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leached*"}))&gt;0,ISNUMBER(FIND("%",V152))),"Include","Exclude")</f>
        <v>Exclude</v>
      </c>
      <c r="X152" s="1" t="s">
        <v>2062</v>
      </c>
      <c r="Y152" s="1" t="str" cm="1">
        <f t="array" ref="Y152">IF(AND(SUM(COUNTIF(X152,{"*leaching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leached*"}))&gt;0,ISNUMBER(FIND("%",X152))),"Include","Exclude")</f>
        <v>Exclude</v>
      </c>
      <c r="Z152" s="1" t="s">
        <v>2063</v>
      </c>
      <c r="AA152" s="1" t="str" cm="1">
        <f t="array" ref="AA152">IF(AND(SUM(COUNTIF(Z152,{"*leaching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leached*"}))&gt;0,ISNUMBER(FIND("%",Z152))),"Include","Exclude")</f>
        <v>Include</v>
      </c>
      <c r="AB152" s="1" t="s">
        <v>2064</v>
      </c>
      <c r="AC152" s="1" t="str" cm="1">
        <f t="array" ref="AC152">IF(AND(SUM(COUNTIF(AB152,{"*leaching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leached*"}))&gt;0,ISNUMBER(FIND("%",AB152))),"Include","Exclude")</f>
        <v>Exclude</v>
      </c>
      <c r="AD152" s="1" t="s">
        <v>2065</v>
      </c>
      <c r="AE152" s="1" t="str" cm="1">
        <f t="array" ref="AE152">IF(AND(SUM(COUNTIF(AD152,{"*leaching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leached*"}))&gt;0,ISNUMBER(FIND("%",AD152))),"Include","Exclude")</f>
        <v>Exclude</v>
      </c>
      <c r="AF152" s="1" t="s">
        <v>2066</v>
      </c>
      <c r="AG152" s="1" t="str" cm="1">
        <f t="array" ref="AG152">IF(AND(SUM(COUNTIF(AF152,{"*leaching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leached*"}))&gt;0,ISNUMBER(FIND("%",AF152))),"Include","Exclude")</f>
        <v>Exclude</v>
      </c>
      <c r="AH152" s="1" t="s">
        <v>2067</v>
      </c>
      <c r="AI152" s="1" t="str" cm="1">
        <f t="array" ref="AI152">IF(AND(SUM(COUNTIF(AH152,{"*leaching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leached*"}))&gt;0,ISNUMBER(FIND("%",AH152))),"Include","Exclude")</f>
        <v>Exclude</v>
      </c>
      <c r="AJ152" s="1"/>
      <c r="AK152" s="1" t="str" cm="1">
        <f t="array" ref="AK152">IF(AND(SUM(COUNTIF(AJ152,{"*leaching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leached*"}))&gt;0,ISNUMBER(FIND("%",AJ152))),"Include","Exclude")</f>
        <v>Exclude</v>
      </c>
      <c r="AL152" s="1"/>
      <c r="AM152" s="1" t="str" cm="1">
        <f t="array" ref="AM152">IF(AND(SUM(COUNTIF(AL152,{"*leaching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leached*"}))&gt;0,ISNUMBER(FIND("%",AL152))),"Include","Exclude")</f>
        <v>Exclude</v>
      </c>
      <c r="AN152" s="1"/>
      <c r="AO152" s="1" t="str" cm="1">
        <f t="array" ref="AO152">IF(AND(SUM(COUNTIF(AN152,{"*leaching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leached*"}))&gt;0,ISNUMBER(FIND("%",AN152))),"Include","Exclude")</f>
        <v>Exclude</v>
      </c>
      <c r="AP152" s="1"/>
      <c r="AQ152" s="1" t="str" cm="1">
        <f t="array" ref="AQ152">IF(AND(SUM(COUNTIF(AP152,{"*leaching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leached*"}))&gt;0,ISNUMBER(FIND("%",AP152))),"Include","Exclude")</f>
        <v>Exclude</v>
      </c>
      <c r="AR152" s="1"/>
      <c r="AS152" s="1" t="str" cm="1">
        <f t="array" ref="AS152">IF(AND(SUM(COUNTIF(AR152,{"*leaching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leached*"}))&gt;0,ISNUMBER(FIND("%",AR152))),"Include","Exclude")</f>
        <v>Exclude</v>
      </c>
      <c r="AT152" s="1"/>
      <c r="AU152" s="1" t="str" cm="1">
        <f t="array" ref="AU152">IF(AND(SUM(COUNTIF(AT152,{"*leaching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leached*"}))&gt;0,ISNUMBER(FIND("%",AT152))),"Include","Exclude")</f>
        <v>Exclude</v>
      </c>
      <c r="AV152" s="1"/>
      <c r="AW152" s="1" t="str" cm="1">
        <f t="array" ref="AW152">IF(AND(SUM(COUNTIF(AV152,{"*leaching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leached*"}))&gt;0,ISNUMBER(FIND("%",AV152))),"Include","Exclude")</f>
        <v>Exclude</v>
      </c>
      <c r="AX152" s="1"/>
      <c r="AY152" s="36" t="str" cm="1">
        <f t="array" ref="AY152">IF(AND(SUM(COUNTIF(AX152,{"*leaching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leached*"}))&gt;0,ISNUMBER(FIND("%",AX152))),"Include","Exclude")</f>
        <v>Exclude</v>
      </c>
      <c r="AZ152" s="21">
        <f t="shared" si="75"/>
        <v>1</v>
      </c>
      <c r="BA152" s="21" t="s">
        <v>2063</v>
      </c>
      <c r="BB152" s="21">
        <f t="shared" si="82"/>
        <v>3</v>
      </c>
      <c r="BC152" s="21" t="s">
        <v>3048</v>
      </c>
      <c r="BD152" s="21" t="s">
        <v>3013</v>
      </c>
      <c r="BE152" s="22">
        <v>0.93200000000000005</v>
      </c>
      <c r="BF152" s="22">
        <v>0.1</v>
      </c>
      <c r="BG152" s="44">
        <f>VLOOKUP(BD152,'[1]To do list'!$A$2:$B$18,2,FALSE)</f>
        <v>83.5</v>
      </c>
      <c r="BH152" s="44">
        <v>4.2329999999999997</v>
      </c>
      <c r="BI152" s="44">
        <f t="shared" si="83"/>
        <v>189367.48799999998</v>
      </c>
      <c r="BJ152" s="59">
        <f t="shared" si="84"/>
        <v>56.779999999999966</v>
      </c>
      <c r="BK152" s="21"/>
      <c r="BL152" s="21"/>
      <c r="BM152" s="21"/>
      <c r="BN152" s="44"/>
      <c r="BO152" s="44"/>
      <c r="BP152" s="44"/>
      <c r="BQ152" s="49"/>
      <c r="BR152" s="21"/>
      <c r="BS152" s="21"/>
      <c r="BT152" s="22"/>
      <c r="BU152" s="21"/>
      <c r="BV152" s="21"/>
      <c r="BW152" s="21"/>
      <c r="BX152" s="51"/>
      <c r="BY152" s="21"/>
      <c r="BZ152" s="21"/>
      <c r="CA152" s="22"/>
      <c r="CB152" s="21"/>
      <c r="CC152" s="21"/>
      <c r="CD152" s="21"/>
      <c r="CE152" s="51"/>
      <c r="CF152" s="21"/>
      <c r="CG152" s="21"/>
      <c r="CH152" s="21"/>
      <c r="CI152" s="21"/>
      <c r="CJ152" s="21"/>
      <c r="CK152" s="21"/>
      <c r="CL152" s="51"/>
      <c r="CM152" s="63">
        <f t="shared" si="85"/>
        <v>567.79999999999961</v>
      </c>
      <c r="CN152" s="70">
        <f t="shared" si="86"/>
        <v>1893674.8799999997</v>
      </c>
    </row>
    <row r="153" spans="1:92" s="23" customFormat="1" x14ac:dyDescent="0.3">
      <c r="A153" s="21">
        <v>100</v>
      </c>
      <c r="B153" s="21" t="s">
        <v>907</v>
      </c>
      <c r="C153" s="21" t="s">
        <v>908</v>
      </c>
      <c r="D153" s="21" t="s">
        <v>288</v>
      </c>
      <c r="E153" s="21" t="b">
        <v>1</v>
      </c>
      <c r="F153" s="21"/>
      <c r="G153" s="21"/>
      <c r="H153" s="21" t="s">
        <v>611</v>
      </c>
      <c r="I153" s="21" t="s">
        <v>10</v>
      </c>
      <c r="J153" s="21" t="s">
        <v>612</v>
      </c>
      <c r="K153" s="21" t="s">
        <v>170</v>
      </c>
      <c r="L153" s="21" t="s">
        <v>613</v>
      </c>
      <c r="M153" s="21" t="s">
        <v>289</v>
      </c>
      <c r="N153" s="21" t="s">
        <v>614</v>
      </c>
      <c r="O153" s="21" t="s">
        <v>909</v>
      </c>
      <c r="P153" s="21" t="b">
        <v>1</v>
      </c>
      <c r="Q153" s="21">
        <v>80</v>
      </c>
      <c r="R153" s="39" t="b">
        <v>1</v>
      </c>
      <c r="S153" s="21">
        <v>100</v>
      </c>
      <c r="T153" s="6" t="s">
        <v>2077</v>
      </c>
      <c r="U153" s="1" t="str" cm="1">
        <f t="array" ref="U153">IF(AND(SUM(COUNTIF(T153,{"*leaching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leached*"}))&gt;0,ISNUMBER(FIND("%",T153))),"Include","Exclude")</f>
        <v>Exclude</v>
      </c>
      <c r="V153" s="1" t="s">
        <v>2078</v>
      </c>
      <c r="W153" s="1" t="str" cm="1">
        <f t="array" ref="W153">IF(AND(SUM(COUNTIF(V153,{"*leaching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leached*"}))&gt;0,ISNUMBER(FIND("%",V153))),"Include","Exclude")</f>
        <v>Exclude</v>
      </c>
      <c r="X153" s="1" t="s">
        <v>2079</v>
      </c>
      <c r="Y153" s="1" t="str" cm="1">
        <f t="array" ref="Y153">IF(AND(SUM(COUNTIF(X153,{"*leaching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leached*"}))&gt;0,ISNUMBER(FIND("%",X153))),"Include","Exclude")</f>
        <v>Exclude</v>
      </c>
      <c r="Z153" s="1" t="s">
        <v>2080</v>
      </c>
      <c r="AA153" s="1" t="str" cm="1">
        <f t="array" ref="AA153">IF(AND(SUM(COUNTIF(Z153,{"*leaching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leached*"}))&gt;0,ISNUMBER(FIND("%",Z153))),"Include","Exclude")</f>
        <v>Exclude</v>
      </c>
      <c r="AB153" s="1" t="s">
        <v>2081</v>
      </c>
      <c r="AC153" s="1" t="str" cm="1">
        <f t="array" ref="AC153">IF(AND(SUM(COUNTIF(AB153,{"*leaching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leached*"}))&gt;0,ISNUMBER(FIND("%",AB153))),"Include","Exclude")</f>
        <v>Exclude</v>
      </c>
      <c r="AD153" s="1" t="s">
        <v>2082</v>
      </c>
      <c r="AE153" s="1" t="str" cm="1">
        <f t="array" ref="AE153">IF(AND(SUM(COUNTIF(AD153,{"*leaching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leached*"}))&gt;0,ISNUMBER(FIND("%",AD153))),"Include","Exclude")</f>
        <v>Exclude</v>
      </c>
      <c r="AF153" s="1" t="s">
        <v>2083</v>
      </c>
      <c r="AG153" s="1" t="str" cm="1">
        <f t="array" ref="AG153">IF(AND(SUM(COUNTIF(AF153,{"*leaching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leached*"}))&gt;0,ISNUMBER(FIND("%",AF153))),"Include","Exclude")</f>
        <v>Exclude</v>
      </c>
      <c r="AH153" s="1" t="s">
        <v>2084</v>
      </c>
      <c r="AI153" s="1" t="str" cm="1">
        <f t="array" ref="AI153">IF(AND(SUM(COUNTIF(AH153,{"*leaching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leached*"}))&gt;0,ISNUMBER(FIND("%",AH153))),"Include","Exclude")</f>
        <v>Exclude</v>
      </c>
      <c r="AJ153" s="1" t="s">
        <v>2085</v>
      </c>
      <c r="AK153" s="1" t="str" cm="1">
        <f t="array" ref="AK153">IF(AND(SUM(COUNTIF(AJ153,{"*leaching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leached*"}))&gt;0,ISNUMBER(FIND("%",AJ153))),"Include","Exclude")</f>
        <v>Exclude</v>
      </c>
      <c r="AL153" s="1" t="s">
        <v>2086</v>
      </c>
      <c r="AM153" s="1" t="str" cm="1">
        <f t="array" ref="AM153">IF(AND(SUM(COUNTIF(AL153,{"*leaching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leached*"}))&gt;0,ISNUMBER(FIND("%",AL153))),"Include","Exclude")</f>
        <v>Exclude</v>
      </c>
      <c r="AN153" s="1" t="s">
        <v>2087</v>
      </c>
      <c r="AO153" s="1" t="str" cm="1">
        <f t="array" ref="AO153">IF(AND(SUM(COUNTIF(AN153,{"*leaching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leached*"}))&gt;0,ISNUMBER(FIND("%",AN153))),"Include","Exclude")</f>
        <v>Exclude</v>
      </c>
      <c r="AP153" s="1" t="s">
        <v>2088</v>
      </c>
      <c r="AQ153" s="1" t="str" cm="1">
        <f t="array" ref="AQ153">IF(AND(SUM(COUNTIF(AP153,{"*leaching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leached*"}))&gt;0,ISNUMBER(FIND("%",AP153))),"Include","Exclude")</f>
        <v>Exclude</v>
      </c>
      <c r="AR153" s="1" t="s">
        <v>2089</v>
      </c>
      <c r="AS153" s="1" t="str" cm="1">
        <f t="array" ref="AS153">IF(AND(SUM(COUNTIF(AR153,{"*leaching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leached*"}))&gt;0,ISNUMBER(FIND("%",AR153))),"Include","Exclude")</f>
        <v>Exclude</v>
      </c>
      <c r="AT153" s="1" t="s">
        <v>2090</v>
      </c>
      <c r="AU153" s="1" t="str" cm="1">
        <f t="array" ref="AU153">IF(AND(SUM(COUNTIF(AT153,{"*leaching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leached*"}))&gt;0,ISNUMBER(FIND("%",AT153))),"Include","Exclude")</f>
        <v>Include</v>
      </c>
      <c r="AV153" s="1" t="s">
        <v>2091</v>
      </c>
      <c r="AW153" s="1" t="str" cm="1">
        <f t="array" ref="AW153">IF(AND(SUM(COUNTIF(AV153,{"*leaching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leached*"}))&gt;0,ISNUMBER(FIND("%",AV153))),"Include","Exclude")</f>
        <v>Exclude</v>
      </c>
      <c r="AX153" s="1"/>
      <c r="AY153" s="36" t="str" cm="1">
        <f t="array" ref="AY153">IF(AND(SUM(COUNTIF(AX153,{"*leaching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leached*"}))&gt;0,ISNUMBER(FIND("%",AX153))),"Include","Exclude")</f>
        <v>Exclude</v>
      </c>
      <c r="AZ153" s="21">
        <f t="shared" si="75"/>
        <v>1</v>
      </c>
      <c r="BA153" s="21" t="s">
        <v>2090</v>
      </c>
      <c r="BB153" s="21">
        <f t="shared" si="82"/>
        <v>1</v>
      </c>
      <c r="BC153" s="21" t="s">
        <v>2996</v>
      </c>
      <c r="BD153" s="21" t="s">
        <v>3027</v>
      </c>
      <c r="BE153" s="24">
        <v>0.8</v>
      </c>
      <c r="BF153" s="22">
        <v>0</v>
      </c>
      <c r="BG153" s="44">
        <f>VLOOKUP(BD153,'[1]To do list'!$A$2:$B$18,2,FALSE)</f>
        <v>167</v>
      </c>
      <c r="BH153" s="44">
        <v>0</v>
      </c>
      <c r="BI153" s="44">
        <f t="shared" si="83"/>
        <v>0</v>
      </c>
      <c r="BJ153" s="59">
        <f t="shared" si="84"/>
        <v>0</v>
      </c>
      <c r="BK153" s="21"/>
      <c r="BL153" s="21"/>
      <c r="BM153" s="21"/>
      <c r="BN153" s="44"/>
      <c r="BO153" s="44"/>
      <c r="BP153" s="44"/>
      <c r="BQ153" s="49"/>
      <c r="BR153" s="21"/>
      <c r="BS153" s="21"/>
      <c r="BT153" s="22"/>
      <c r="BU153" s="21"/>
      <c r="BV153" s="21"/>
      <c r="BW153" s="21"/>
      <c r="BX153" s="51"/>
      <c r="BY153" s="21"/>
      <c r="BZ153" s="21"/>
      <c r="CA153" s="22"/>
      <c r="CB153" s="21"/>
      <c r="CC153" s="21"/>
      <c r="CD153" s="21"/>
      <c r="CE153" s="51"/>
      <c r="CF153" s="21"/>
      <c r="CG153" s="21"/>
      <c r="CH153" s="21"/>
      <c r="CI153" s="21"/>
      <c r="CJ153" s="21"/>
      <c r="CK153" s="21"/>
      <c r="CL153" s="51"/>
      <c r="CM153" s="63" t="e">
        <f t="shared" si="85"/>
        <v>#DIV/0!</v>
      </c>
      <c r="CN153" s="70" t="e">
        <f t="shared" si="86"/>
        <v>#DIV/0!</v>
      </c>
    </row>
    <row r="154" spans="1:92" s="23" customFormat="1" x14ac:dyDescent="0.3">
      <c r="A154" s="21">
        <v>106</v>
      </c>
      <c r="B154" s="21" t="s">
        <v>922</v>
      </c>
      <c r="C154" s="21" t="s">
        <v>923</v>
      </c>
      <c r="D154" s="21" t="s">
        <v>304</v>
      </c>
      <c r="E154" s="21" t="b">
        <v>1</v>
      </c>
      <c r="F154" s="21"/>
      <c r="G154" s="21"/>
      <c r="H154" s="21" t="s">
        <v>611</v>
      </c>
      <c r="I154" s="21" t="s">
        <v>10</v>
      </c>
      <c r="J154" s="21" t="s">
        <v>612</v>
      </c>
      <c r="K154" s="21" t="s">
        <v>305</v>
      </c>
      <c r="L154" s="21" t="s">
        <v>613</v>
      </c>
      <c r="M154" s="21" t="s">
        <v>250</v>
      </c>
      <c r="N154" s="21" t="s">
        <v>614</v>
      </c>
      <c r="O154" s="21" t="s">
        <v>924</v>
      </c>
      <c r="P154" s="21" t="b">
        <v>1</v>
      </c>
      <c r="Q154" s="21">
        <v>500</v>
      </c>
      <c r="R154" s="39" t="b">
        <v>0</v>
      </c>
      <c r="S154" s="21">
        <v>106</v>
      </c>
      <c r="T154" s="6" t="s">
        <v>2131</v>
      </c>
      <c r="U154" s="1" t="str" cm="1">
        <f t="array" ref="U154">IF(AND(SUM(COUNTIF(T154,{"*leaching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leached*"}))&gt;0,ISNUMBER(FIND("%",T154))),"Include","Exclude")</f>
        <v>Exclude</v>
      </c>
      <c r="V154" s="1" t="s">
        <v>2132</v>
      </c>
      <c r="W154" s="1" t="str" cm="1">
        <f t="array" ref="W154">IF(AND(SUM(COUNTIF(V154,{"*leaching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leached*"}))&gt;0,ISNUMBER(FIND("%",V154))),"Include","Exclude")</f>
        <v>Exclude</v>
      </c>
      <c r="X154" s="1" t="s">
        <v>2133</v>
      </c>
      <c r="Y154" s="1" t="str" cm="1">
        <f t="array" ref="Y154">IF(AND(SUM(COUNTIF(X154,{"*leaching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leached*"}))&gt;0,ISNUMBER(FIND("%",X154))),"Include","Exclude")</f>
        <v>Include</v>
      </c>
      <c r="Z154" s="1" t="s">
        <v>2134</v>
      </c>
      <c r="AA154" s="1" t="str" cm="1">
        <f t="array" ref="AA154">IF(AND(SUM(COUNTIF(Z154,{"*leaching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leached*"}))&gt;0,ISNUMBER(FIND("%",Z154))),"Include","Exclude")</f>
        <v>Exclude</v>
      </c>
      <c r="AB154" s="1" t="s">
        <v>2135</v>
      </c>
      <c r="AC154" s="1" t="str" cm="1">
        <f t="array" ref="AC154">IF(AND(SUM(COUNTIF(AB154,{"*leaching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leached*"}))&gt;0,ISNUMBER(FIND("%",AB154))),"Include","Exclude")</f>
        <v>Exclude</v>
      </c>
      <c r="AD154" s="1" t="s">
        <v>2136</v>
      </c>
      <c r="AE154" s="1" t="str" cm="1">
        <f t="array" ref="AE154">IF(AND(SUM(COUNTIF(AD154,{"*leaching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leached*"}))&gt;0,ISNUMBER(FIND("%",AD154))),"Include","Exclude")</f>
        <v>Exclude</v>
      </c>
      <c r="AF154" s="1" t="s">
        <v>2137</v>
      </c>
      <c r="AG154" s="1" t="str" cm="1">
        <f t="array" ref="AG154">IF(AND(SUM(COUNTIF(AF154,{"*leaching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leached*"}))&gt;0,ISNUMBER(FIND("%",AF154))),"Include","Exclude")</f>
        <v>Exclude</v>
      </c>
      <c r="AH154" s="1"/>
      <c r="AI154" s="1" t="str" cm="1">
        <f t="array" ref="AI154">IF(AND(SUM(COUNTIF(AH154,{"*leaching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leached*"}))&gt;0,ISNUMBER(FIND("%",AH154))),"Include","Exclude")</f>
        <v>Exclude</v>
      </c>
      <c r="AJ154" s="1"/>
      <c r="AK154" s="1" t="str" cm="1">
        <f t="array" ref="AK154">IF(AND(SUM(COUNTIF(AJ154,{"*leaching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leached*"}))&gt;0,ISNUMBER(FIND("%",AJ154))),"Include","Exclude")</f>
        <v>Exclude</v>
      </c>
      <c r="AL154" s="1"/>
      <c r="AM154" s="1" t="str" cm="1">
        <f t="array" ref="AM154">IF(AND(SUM(COUNTIF(AL154,{"*leaching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leached*"}))&gt;0,ISNUMBER(FIND("%",AL154))),"Include","Exclude")</f>
        <v>Exclude</v>
      </c>
      <c r="AN154" s="1"/>
      <c r="AO154" s="1" t="str" cm="1">
        <f t="array" ref="AO154">IF(AND(SUM(COUNTIF(AN154,{"*leaching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leached*"}))&gt;0,ISNUMBER(FIND("%",AN154))),"Include","Exclude")</f>
        <v>Exclude</v>
      </c>
      <c r="AP154" s="1"/>
      <c r="AQ154" s="1" t="str" cm="1">
        <f t="array" ref="AQ154">IF(AND(SUM(COUNTIF(AP154,{"*leaching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leached*"}))&gt;0,ISNUMBER(FIND("%",AP154))),"Include","Exclude")</f>
        <v>Exclude</v>
      </c>
      <c r="AR154" s="1"/>
      <c r="AS154" s="1" t="str" cm="1">
        <f t="array" ref="AS154">IF(AND(SUM(COUNTIF(AR154,{"*leaching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leached*"}))&gt;0,ISNUMBER(FIND("%",AR154))),"Include","Exclude")</f>
        <v>Exclude</v>
      </c>
      <c r="AT154" s="1"/>
      <c r="AU154" s="1" t="str" cm="1">
        <f t="array" ref="AU154">IF(AND(SUM(COUNTIF(AT154,{"*leaching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leached*"}))&gt;0,ISNUMBER(FIND("%",AT154))),"Include","Exclude")</f>
        <v>Exclude</v>
      </c>
      <c r="AV154" s="1"/>
      <c r="AW154" s="1" t="str" cm="1">
        <f t="array" ref="AW154">IF(AND(SUM(COUNTIF(AV154,{"*leaching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leached*"}))&gt;0,ISNUMBER(FIND("%",AV154))),"Include","Exclude")</f>
        <v>Exclude</v>
      </c>
      <c r="AX154" s="1"/>
      <c r="AY154" s="36" t="str" cm="1">
        <f t="array" ref="AY154">IF(AND(SUM(COUNTIF(AX154,{"*leaching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leached*"}))&gt;0,ISNUMBER(FIND("%",AX154))),"Include","Exclude")</f>
        <v>Exclude</v>
      </c>
      <c r="AZ154" s="21">
        <f t="shared" si="75"/>
        <v>1</v>
      </c>
      <c r="BA154" s="21" t="s">
        <v>2133</v>
      </c>
      <c r="BB154" s="21">
        <f t="shared" si="82"/>
        <v>2</v>
      </c>
      <c r="BC154" s="21" t="s">
        <v>3047</v>
      </c>
      <c r="BD154" s="21" t="s">
        <v>3013</v>
      </c>
      <c r="BE154" s="22">
        <v>0.99990000000000001</v>
      </c>
      <c r="BF154" s="22">
        <v>0.1</v>
      </c>
      <c r="BG154" s="44">
        <f>VLOOKUP(BD154,'[1]To do list'!$A$2:$B$18,2,FALSE)</f>
        <v>83.5</v>
      </c>
      <c r="BH154" s="44">
        <v>4.2329999999999997</v>
      </c>
      <c r="BI154" s="44">
        <f t="shared" si="83"/>
        <v>203163.68160000001</v>
      </c>
      <c r="BJ154" s="59">
        <f t="shared" si="84"/>
        <v>8.3499999999990804E-2</v>
      </c>
      <c r="BK154" s="21"/>
      <c r="BL154" s="21"/>
      <c r="BM154" s="21"/>
      <c r="BN154" s="44"/>
      <c r="BO154" s="44"/>
      <c r="BP154" s="44"/>
      <c r="BQ154" s="49"/>
      <c r="BR154" s="21"/>
      <c r="BS154" s="21"/>
      <c r="BT154" s="22"/>
      <c r="BU154" s="21"/>
      <c r="BV154" s="21"/>
      <c r="BW154" s="21"/>
      <c r="BX154" s="51"/>
      <c r="BY154" s="21"/>
      <c r="BZ154" s="21"/>
      <c r="CA154" s="22"/>
      <c r="CB154" s="21"/>
      <c r="CC154" s="21"/>
      <c r="CD154" s="21"/>
      <c r="CE154" s="51"/>
      <c r="CF154" s="21"/>
      <c r="CG154" s="21"/>
      <c r="CH154" s="21"/>
      <c r="CI154" s="21"/>
      <c r="CJ154" s="21"/>
      <c r="CK154" s="21"/>
      <c r="CL154" s="51"/>
      <c r="CM154" s="63">
        <f t="shared" si="85"/>
        <v>0.83499999999990804</v>
      </c>
      <c r="CN154" s="70">
        <f t="shared" si="86"/>
        <v>2031636.8160000001</v>
      </c>
    </row>
    <row r="155" spans="1:92" s="23" customFormat="1" x14ac:dyDescent="0.3">
      <c r="A155" s="21">
        <v>110</v>
      </c>
      <c r="B155" s="21" t="s">
        <v>933</v>
      </c>
      <c r="C155" s="21" t="s">
        <v>934</v>
      </c>
      <c r="D155" s="21" t="s">
        <v>315</v>
      </c>
      <c r="E155" s="21" t="b">
        <v>1</v>
      </c>
      <c r="F155" s="21"/>
      <c r="G155" s="21"/>
      <c r="H155" s="21" t="s">
        <v>611</v>
      </c>
      <c r="I155" s="21" t="s">
        <v>10</v>
      </c>
      <c r="J155" s="21" t="s">
        <v>612</v>
      </c>
      <c r="K155" s="21" t="s">
        <v>316</v>
      </c>
      <c r="L155" s="21" t="s">
        <v>613</v>
      </c>
      <c r="M155" s="21" t="s">
        <v>317</v>
      </c>
      <c r="N155" s="21" t="s">
        <v>614</v>
      </c>
      <c r="O155" s="21" t="s">
        <v>935</v>
      </c>
      <c r="P155" s="21" t="b">
        <v>1</v>
      </c>
      <c r="Q155" s="21">
        <v>600</v>
      </c>
      <c r="R155" s="39" t="b">
        <v>0</v>
      </c>
      <c r="S155" s="21">
        <v>110</v>
      </c>
      <c r="T155" s="6" t="s">
        <v>2164</v>
      </c>
      <c r="U155" s="1" t="str" cm="1">
        <f t="array" ref="U155">IF(AND(SUM(COUNTIF(T155,{"*leaching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leached*"}))&gt;0,ISNUMBER(FIND("%",T155))),"Include","Exclude")</f>
        <v>Exclude</v>
      </c>
      <c r="V155" s="1" t="s">
        <v>2165</v>
      </c>
      <c r="W155" s="1" t="str" cm="1">
        <f t="array" ref="W155">IF(AND(SUM(COUNTIF(V155,{"*leaching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leached*"}))&gt;0,ISNUMBER(FIND("%",V155))),"Include","Exclude")</f>
        <v>Exclude</v>
      </c>
      <c r="X155" s="1" t="s">
        <v>2166</v>
      </c>
      <c r="Y155" s="1" t="str" cm="1">
        <f t="array" ref="Y155">IF(AND(SUM(COUNTIF(X155,{"*leaching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leached*"}))&gt;0,ISNUMBER(FIND("%",X155))),"Include","Exclude")</f>
        <v>Exclude</v>
      </c>
      <c r="Z155" s="1" t="s">
        <v>2167</v>
      </c>
      <c r="AA155" s="1" t="str" cm="1">
        <f t="array" ref="AA155">IF(AND(SUM(COUNTIF(Z155,{"*leaching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leached*"}))&gt;0,ISNUMBER(FIND("%",Z155))),"Include","Exclude")</f>
        <v>Exclude</v>
      </c>
      <c r="AB155" s="1" t="s">
        <v>2168</v>
      </c>
      <c r="AC155" s="1" t="str" cm="1">
        <f t="array" ref="AC155">IF(AND(SUM(COUNTIF(AB155,{"*leaching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leached*"}))&gt;0,ISNUMBER(FIND("%",AB155))),"Include","Exclude")</f>
        <v>Exclude</v>
      </c>
      <c r="AD155" s="1" t="s">
        <v>2169</v>
      </c>
      <c r="AE155" s="1" t="str" cm="1">
        <f t="array" ref="AE155">IF(AND(SUM(COUNTIF(AD155,{"*leaching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leached*"}))&gt;0,ISNUMBER(FIND("%",AD155))),"Include","Exclude")</f>
        <v>Exclude</v>
      </c>
      <c r="AF155" s="1" t="s">
        <v>2170</v>
      </c>
      <c r="AG155" s="1" t="str" cm="1">
        <f t="array" ref="AG155">IF(AND(SUM(COUNTIF(AF155,{"*leaching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leached*"}))&gt;0,ISNUMBER(FIND("%",AF155))),"Include","Exclude")</f>
        <v>Include</v>
      </c>
      <c r="AH155" s="1" t="s">
        <v>2171</v>
      </c>
      <c r="AI155" s="1" t="str" cm="1">
        <f t="array" ref="AI155">IF(AND(SUM(COUNTIF(AH155,{"*leaching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leached*"}))&gt;0,ISNUMBER(FIND("%",AH155))),"Include","Exclude")</f>
        <v>Exclude</v>
      </c>
      <c r="AJ155" s="1"/>
      <c r="AK155" s="1" t="str" cm="1">
        <f t="array" ref="AK155">IF(AND(SUM(COUNTIF(AJ155,{"*leaching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leached*"}))&gt;0,ISNUMBER(FIND("%",AJ155))),"Include","Exclude")</f>
        <v>Exclude</v>
      </c>
      <c r="AL155" s="1"/>
      <c r="AM155" s="1" t="str" cm="1">
        <f t="array" ref="AM155">IF(AND(SUM(COUNTIF(AL155,{"*leaching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leached*"}))&gt;0,ISNUMBER(FIND("%",AL155))),"Include","Exclude")</f>
        <v>Exclude</v>
      </c>
      <c r="AN155" s="1"/>
      <c r="AO155" s="1" t="str" cm="1">
        <f t="array" ref="AO155">IF(AND(SUM(COUNTIF(AN155,{"*leaching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leached*"}))&gt;0,ISNUMBER(FIND("%",AN155))),"Include","Exclude")</f>
        <v>Exclude</v>
      </c>
      <c r="AP155" s="1"/>
      <c r="AQ155" s="1" t="str" cm="1">
        <f t="array" ref="AQ155">IF(AND(SUM(COUNTIF(AP155,{"*leaching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leached*"}))&gt;0,ISNUMBER(FIND("%",AP155))),"Include","Exclude")</f>
        <v>Exclude</v>
      </c>
      <c r="AR155" s="1"/>
      <c r="AS155" s="1" t="str" cm="1">
        <f t="array" ref="AS155">IF(AND(SUM(COUNTIF(AR155,{"*leaching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leached*"}))&gt;0,ISNUMBER(FIND("%",AR155))),"Include","Exclude")</f>
        <v>Exclude</v>
      </c>
      <c r="AT155" s="1"/>
      <c r="AU155" s="1" t="str" cm="1">
        <f t="array" ref="AU155">IF(AND(SUM(COUNTIF(AT155,{"*leaching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leached*"}))&gt;0,ISNUMBER(FIND("%",AT155))),"Include","Exclude")</f>
        <v>Exclude</v>
      </c>
      <c r="AV155" s="1"/>
      <c r="AW155" s="1" t="str" cm="1">
        <f t="array" ref="AW155">IF(AND(SUM(COUNTIF(AV155,{"*leaching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leached*"}))&gt;0,ISNUMBER(FIND("%",AV155))),"Include","Exclude")</f>
        <v>Exclude</v>
      </c>
      <c r="AX155" s="1"/>
      <c r="AY155" s="36" t="str" cm="1">
        <f t="array" ref="AY155">IF(AND(SUM(COUNTIF(AX155,{"*leaching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leached*"}))&gt;0,ISNUMBER(FIND("%",AX155))),"Include","Exclude")</f>
        <v>Exclude</v>
      </c>
      <c r="AZ155" s="21">
        <f t="shared" si="75"/>
        <v>1</v>
      </c>
      <c r="BA155" s="21" t="s">
        <v>2170</v>
      </c>
      <c r="BB155" s="21">
        <f t="shared" si="82"/>
        <v>2</v>
      </c>
      <c r="BC155" s="21" t="s">
        <v>3047</v>
      </c>
      <c r="BD155" s="21" t="s">
        <v>3013</v>
      </c>
      <c r="BE155" s="22">
        <v>0.92169999999999996</v>
      </c>
      <c r="BF155" s="22">
        <v>0.1</v>
      </c>
      <c r="BG155" s="44">
        <f>VLOOKUP(BD155,'[1]To do list'!$A$2:$B$18,2,FALSE)</f>
        <v>83.5</v>
      </c>
      <c r="BH155" s="44">
        <v>4.2329999999999997</v>
      </c>
      <c r="BI155" s="44">
        <f t="shared" si="83"/>
        <v>226290.25379999998</v>
      </c>
      <c r="BJ155" s="59">
        <f t="shared" si="84"/>
        <v>65.380500000000026</v>
      </c>
      <c r="BK155" s="21"/>
      <c r="BL155" s="21"/>
      <c r="BM155" s="21"/>
      <c r="BN155" s="44"/>
      <c r="BO155" s="44"/>
      <c r="BP155" s="44"/>
      <c r="BQ155" s="49"/>
      <c r="BR155" s="21"/>
      <c r="BS155" s="21"/>
      <c r="BT155" s="22"/>
      <c r="BU155" s="21"/>
      <c r="BV155" s="21"/>
      <c r="BW155" s="21"/>
      <c r="BX155" s="51"/>
      <c r="BY155" s="21"/>
      <c r="BZ155" s="21"/>
      <c r="CA155" s="22"/>
      <c r="CB155" s="21"/>
      <c r="CC155" s="21"/>
      <c r="CD155" s="21"/>
      <c r="CE155" s="51"/>
      <c r="CF155" s="21"/>
      <c r="CG155" s="21"/>
      <c r="CH155" s="21"/>
      <c r="CI155" s="21"/>
      <c r="CJ155" s="21"/>
      <c r="CK155" s="21"/>
      <c r="CL155" s="51"/>
      <c r="CM155" s="63">
        <f t="shared" si="85"/>
        <v>653.80500000000018</v>
      </c>
      <c r="CN155" s="70">
        <f t="shared" si="86"/>
        <v>2262902.5379999997</v>
      </c>
    </row>
    <row r="156" spans="1:92" hidden="1" x14ac:dyDescent="0.3">
      <c r="A156" s="40">
        <v>155</v>
      </c>
      <c r="B156" s="40" t="s">
        <v>1052</v>
      </c>
      <c r="C156" s="61" t="s">
        <v>1053</v>
      </c>
      <c r="D156" s="40" t="s">
        <v>441</v>
      </c>
      <c r="E156" s="40" t="b">
        <v>1</v>
      </c>
      <c r="F156" s="40"/>
      <c r="G156" s="40"/>
      <c r="H156" s="40" t="s">
        <v>611</v>
      </c>
      <c r="I156" s="40" t="s">
        <v>10</v>
      </c>
      <c r="J156" s="40" t="s">
        <v>612</v>
      </c>
      <c r="K156" s="40" t="s">
        <v>442</v>
      </c>
      <c r="L156" s="40" t="s">
        <v>613</v>
      </c>
      <c r="M156" s="40" t="s">
        <v>443</v>
      </c>
      <c r="N156" s="40" t="s">
        <v>614</v>
      </c>
      <c r="O156" s="40" t="s">
        <v>1054</v>
      </c>
      <c r="P156" s="40" t="b">
        <v>1</v>
      </c>
      <c r="Q156" s="40">
        <v>125</v>
      </c>
      <c r="R156" s="1" t="b">
        <v>0</v>
      </c>
      <c r="S156" s="40">
        <v>155</v>
      </c>
      <c r="T156" s="1" t="s">
        <v>2525</v>
      </c>
      <c r="U156" s="1" t="str" cm="1">
        <f t="array" ref="U156">IF(AND(SUM(COUNTIF(T156,{"*leaching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leached*"}))&gt;0,ISNUMBER(FIND("%",T156))),"Include","Exclude")</f>
        <v>Exclude</v>
      </c>
      <c r="V156" s="1" t="s">
        <v>2526</v>
      </c>
      <c r="W156" s="1" t="str" cm="1">
        <f t="array" ref="W156">IF(AND(SUM(COUNTIF(V156,{"*leaching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leached*"}))&gt;0,ISNUMBER(FIND("%",V156))),"Include","Exclude")</f>
        <v>Exclude</v>
      </c>
      <c r="X156" s="1" t="s">
        <v>2527</v>
      </c>
      <c r="Y156" s="1" t="str" cm="1">
        <f t="array" ref="Y156">IF(AND(SUM(COUNTIF(X156,{"*leaching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leached*"}))&gt;0,ISNUMBER(FIND("%",X156))),"Include","Exclude")</f>
        <v>Exclude</v>
      </c>
      <c r="Z156" s="1" t="s">
        <v>2528</v>
      </c>
      <c r="AA156" s="1" t="str" cm="1">
        <f t="array" ref="AA156">IF(AND(SUM(COUNTIF(Z156,{"*leaching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leached*"}))&gt;0,ISNUMBER(FIND("%",Z156))),"Include","Exclude")</f>
        <v>Exclude</v>
      </c>
      <c r="AB156" s="1" t="s">
        <v>2529</v>
      </c>
      <c r="AC156" s="1" t="str" cm="1">
        <f t="array" ref="AC156">IF(AND(SUM(COUNTIF(AB156,{"*leaching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leached*"}))&gt;0,ISNUMBER(FIND("%",AB156))),"Include","Exclude")</f>
        <v>Exclude</v>
      </c>
      <c r="AD156" s="1" t="s">
        <v>2530</v>
      </c>
      <c r="AE156" s="1" t="str" cm="1">
        <f t="array" ref="AE156">IF(AND(SUM(COUNTIF(AD156,{"*leaching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leached*"}))&gt;0,ISNUMBER(FIND("%",AD156))),"Include","Exclude")</f>
        <v>Exclude</v>
      </c>
      <c r="AF156" s="1" t="s">
        <v>2531</v>
      </c>
      <c r="AG156" s="1" t="str" cm="1">
        <f t="array" ref="AG156">IF(AND(SUM(COUNTIF(AF156,{"*leaching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leached*"}))&gt;0,ISNUMBER(FIND("%",AF156))),"Include","Exclude")</f>
        <v>Exclude</v>
      </c>
      <c r="AH156" s="1" t="s">
        <v>2532</v>
      </c>
      <c r="AI156" s="1" t="str" cm="1">
        <f t="array" ref="AI156">IF(AND(SUM(COUNTIF(AH156,{"*leaching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leached*"}))&gt;0,ISNUMBER(FIND("%",AH156))),"Include","Exclude")</f>
        <v>Exclude</v>
      </c>
      <c r="AJ156" s="1" t="s">
        <v>2533</v>
      </c>
      <c r="AK156" s="1" t="str" cm="1">
        <f t="array" ref="AK156">IF(AND(SUM(COUNTIF(AJ156,{"*leaching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leached*"}))&gt;0,ISNUMBER(FIND("%",AJ156))),"Include","Exclude")</f>
        <v>Exclude</v>
      </c>
      <c r="AL156" s="1"/>
      <c r="AM156" s="1" t="str" cm="1">
        <f t="array" ref="AM156">IF(AND(SUM(COUNTIF(AL156,{"*leaching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leached*"}))&gt;0,ISNUMBER(FIND("%",AL156))),"Include","Exclude")</f>
        <v>Exclude</v>
      </c>
      <c r="AN156" s="1"/>
      <c r="AO156" s="1" t="str" cm="1">
        <f t="array" ref="AO156">IF(AND(SUM(COUNTIF(AN156,{"*leaching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leached*"}))&gt;0,ISNUMBER(FIND("%",AN156))),"Include","Exclude")</f>
        <v>Exclude</v>
      </c>
      <c r="AP156" s="1"/>
      <c r="AQ156" s="1" t="str" cm="1">
        <f t="array" ref="AQ156">IF(AND(SUM(COUNTIF(AP156,{"*leaching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leached*"}))&gt;0,ISNUMBER(FIND("%",AP156))),"Include","Exclude")</f>
        <v>Exclude</v>
      </c>
      <c r="AR156" s="1"/>
      <c r="AS156" s="1" t="str" cm="1">
        <f t="array" ref="AS156">IF(AND(SUM(COUNTIF(AR156,{"*leaching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leached*"}))&gt;0,ISNUMBER(FIND("%",AR156))),"Include","Exclude")</f>
        <v>Exclude</v>
      </c>
      <c r="AT156" s="1"/>
      <c r="AU156" s="1" t="str" cm="1">
        <f t="array" ref="AU156">IF(AND(SUM(COUNTIF(AT156,{"*leaching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leached*"}))&gt;0,ISNUMBER(FIND("%",AT156))),"Include","Exclude")</f>
        <v>Exclude</v>
      </c>
      <c r="AV156" s="1"/>
      <c r="AW156" s="1" t="str" cm="1">
        <f t="array" ref="AW156">IF(AND(SUM(COUNTIF(AV156,{"*leaching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leached*"}))&gt;0,ISNUMBER(FIND("%",AV156))),"Include","Exclude")</f>
        <v>Exclude</v>
      </c>
      <c r="AX156" s="1"/>
      <c r="AY156" s="1" t="str" cm="1">
        <f t="array" ref="AY156">IF(AND(SUM(COUNTIF(AX156,{"*leaching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leached*"}))&gt;0,ISNUMBER(FIND("%",AX156))),"Include","Exclude")</f>
        <v>Exclude</v>
      </c>
      <c r="AZ156" s="40">
        <f t="shared" si="75"/>
        <v>0</v>
      </c>
      <c r="BA156" s="40" t="s">
        <v>677</v>
      </c>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c r="CH156"/>
      <c r="CI156"/>
      <c r="CL156"/>
      <c r="CM156"/>
      <c r="CN156"/>
    </row>
    <row r="157" spans="1:92" hidden="1" x14ac:dyDescent="0.3">
      <c r="A157" s="1">
        <v>156</v>
      </c>
      <c r="B157" s="1" t="s">
        <v>1055</v>
      </c>
      <c r="C157" s="2" t="s">
        <v>1056</v>
      </c>
      <c r="D157" s="1" t="s">
        <v>444</v>
      </c>
      <c r="E157" s="1" t="b">
        <v>1</v>
      </c>
      <c r="H157" s="1" t="s">
        <v>611</v>
      </c>
      <c r="I157" s="1" t="s">
        <v>10</v>
      </c>
      <c r="J157" s="1" t="s">
        <v>612</v>
      </c>
      <c r="K157" s="1" t="s">
        <v>353</v>
      </c>
      <c r="L157" s="1" t="s">
        <v>613</v>
      </c>
      <c r="M157" s="1" t="s">
        <v>445</v>
      </c>
      <c r="N157" s="1" t="s">
        <v>614</v>
      </c>
      <c r="O157" s="1" t="s">
        <v>1057</v>
      </c>
      <c r="P157" s="1" t="b">
        <v>1</v>
      </c>
      <c r="Q157" s="1">
        <v>100</v>
      </c>
      <c r="R157" s="1" t="b">
        <v>1</v>
      </c>
      <c r="S157" s="1">
        <v>156</v>
      </c>
      <c r="T157" s="1" t="s">
        <v>2534</v>
      </c>
      <c r="U157" s="1" t="str" cm="1">
        <f t="array" ref="U157">IF(AND(SUM(COUNTIF(T157,{"*leaching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leached*"}))&gt;0,ISNUMBER(FIND("%",T157))),"Include","Exclude")</f>
        <v>Exclude</v>
      </c>
      <c r="V157" s="1" t="s">
        <v>2535</v>
      </c>
      <c r="W157" s="1" t="str" cm="1">
        <f t="array" ref="W157">IF(AND(SUM(COUNTIF(V157,{"*leaching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leached*"}))&gt;0,ISNUMBER(FIND("%",V157))),"Include","Exclude")</f>
        <v>Exclude</v>
      </c>
      <c r="X157" s="1" t="s">
        <v>2536</v>
      </c>
      <c r="Y157" s="1" t="str" cm="1">
        <f t="array" ref="Y157">IF(AND(SUM(COUNTIF(X157,{"*leaching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leached*"}))&gt;0,ISNUMBER(FIND("%",X157))),"Include","Exclude")</f>
        <v>Exclude</v>
      </c>
      <c r="Z157" s="1" t="s">
        <v>2537</v>
      </c>
      <c r="AA157" s="1" t="str" cm="1">
        <f t="array" ref="AA157">IF(AND(SUM(COUNTIF(Z157,{"*leaching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leached*"}))&gt;0,ISNUMBER(FIND("%",Z157))),"Include","Exclude")</f>
        <v>Exclude</v>
      </c>
      <c r="AB157" s="1" t="s">
        <v>2538</v>
      </c>
      <c r="AC157" s="1" t="str" cm="1">
        <f t="array" ref="AC157">IF(AND(SUM(COUNTIF(AB157,{"*leaching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leached*"}))&gt;0,ISNUMBER(FIND("%",AB157))),"Include","Exclude")</f>
        <v>Exclude</v>
      </c>
      <c r="AD157" s="1" t="s">
        <v>2539</v>
      </c>
      <c r="AE157" s="1" t="str" cm="1">
        <f t="array" ref="AE157">IF(AND(SUM(COUNTIF(AD157,{"*leaching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leached*"}))&gt;0,ISNUMBER(FIND("%",AD157))),"Include","Exclude")</f>
        <v>Exclude</v>
      </c>
      <c r="AF157" s="1" t="s">
        <v>2540</v>
      </c>
      <c r="AG157" s="1" t="str" cm="1">
        <f t="array" ref="AG157">IF(AND(SUM(COUNTIF(AF157,{"*leaching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leached*"}))&gt;0,ISNUMBER(FIND("%",AF157))),"Include","Exclude")</f>
        <v>Exclude</v>
      </c>
      <c r="AH157" s="1" t="s">
        <v>2541</v>
      </c>
      <c r="AI157" s="1" t="str" cm="1">
        <f t="array" ref="AI157">IF(AND(SUM(COUNTIF(AH157,{"*leaching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leached*"}))&gt;0,ISNUMBER(FIND("%",AH157))),"Include","Exclude")</f>
        <v>Exclude</v>
      </c>
      <c r="AJ157" s="1" t="s">
        <v>2542</v>
      </c>
      <c r="AK157" s="1" t="str" cm="1">
        <f t="array" ref="AK157">IF(AND(SUM(COUNTIF(AJ157,{"*leaching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leached*"}))&gt;0,ISNUMBER(FIND("%",AJ157))),"Include","Exclude")</f>
        <v>Exclude</v>
      </c>
      <c r="AL157" s="1"/>
      <c r="AM157" s="1" t="str" cm="1">
        <f t="array" ref="AM157">IF(AND(SUM(COUNTIF(AL157,{"*leaching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leached*"}))&gt;0,ISNUMBER(FIND("%",AL157))),"Include","Exclude")</f>
        <v>Exclude</v>
      </c>
      <c r="AN157" s="1"/>
      <c r="AO157" s="1" t="str" cm="1">
        <f t="array" ref="AO157">IF(AND(SUM(COUNTIF(AN157,{"*leaching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leached*"}))&gt;0,ISNUMBER(FIND("%",AN157))),"Include","Exclude")</f>
        <v>Exclude</v>
      </c>
      <c r="AP157" s="1"/>
      <c r="AQ157" s="1" t="str" cm="1">
        <f t="array" ref="AQ157">IF(AND(SUM(COUNTIF(AP157,{"*leaching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leached*"}))&gt;0,ISNUMBER(FIND("%",AP157))),"Include","Exclude")</f>
        <v>Exclude</v>
      </c>
      <c r="AR157" s="1"/>
      <c r="AS157" s="1" t="str" cm="1">
        <f t="array" ref="AS157">IF(AND(SUM(COUNTIF(AR157,{"*leaching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leached*"}))&gt;0,ISNUMBER(FIND("%",AR157))),"Include","Exclude")</f>
        <v>Exclude</v>
      </c>
      <c r="AT157" s="1"/>
      <c r="AU157" s="1" t="str" cm="1">
        <f t="array" ref="AU157">IF(AND(SUM(COUNTIF(AT157,{"*leaching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leached*"}))&gt;0,ISNUMBER(FIND("%",AT157))),"Include","Exclude")</f>
        <v>Exclude</v>
      </c>
      <c r="AV157" s="1"/>
      <c r="AW157" s="1" t="str" cm="1">
        <f t="array" ref="AW157">IF(AND(SUM(COUNTIF(AV157,{"*leaching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leached*"}))&gt;0,ISNUMBER(FIND("%",AV157))),"Include","Exclude")</f>
        <v>Exclude</v>
      </c>
      <c r="AX157" s="1"/>
      <c r="AY157" s="1" t="str" cm="1">
        <f t="array" ref="AY157">IF(AND(SUM(COUNTIF(AX157,{"*leaching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leached*"}))&gt;0,ISNUMBER(FIND("%",AX157))),"Include","Exclude")</f>
        <v>Exclude</v>
      </c>
      <c r="AZ157" s="1">
        <f t="shared" si="75"/>
        <v>0</v>
      </c>
      <c r="BA157" s="1" t="s">
        <v>677</v>
      </c>
      <c r="BG157" s="1"/>
      <c r="BH157" s="1"/>
      <c r="BI157" s="1"/>
      <c r="BJ157" s="1"/>
      <c r="BN157" s="1"/>
      <c r="BO157" s="1"/>
      <c r="BP157" s="1"/>
      <c r="BQ157" s="1"/>
      <c r="BX157" s="1"/>
      <c r="CE157" s="1"/>
      <c r="CG157"/>
      <c r="CH157"/>
      <c r="CI157"/>
      <c r="CL157"/>
      <c r="CM157"/>
      <c r="CN157"/>
    </row>
    <row r="158" spans="1:92" hidden="1" x14ac:dyDescent="0.3">
      <c r="A158" s="1">
        <v>157</v>
      </c>
      <c r="B158" s="1" t="s">
        <v>1058</v>
      </c>
      <c r="C158" s="2" t="s">
        <v>1059</v>
      </c>
      <c r="D158" s="1" t="s">
        <v>446</v>
      </c>
      <c r="E158" s="1" t="b">
        <v>1</v>
      </c>
      <c r="H158" s="1" t="s">
        <v>611</v>
      </c>
      <c r="I158" s="1" t="s">
        <v>10</v>
      </c>
      <c r="J158" s="1" t="s">
        <v>612</v>
      </c>
      <c r="K158" s="1" t="s">
        <v>417</v>
      </c>
      <c r="L158" s="1" t="s">
        <v>613</v>
      </c>
      <c r="M158" s="1" t="s">
        <v>447</v>
      </c>
      <c r="N158" s="1" t="s">
        <v>614</v>
      </c>
      <c r="O158" s="1" t="s">
        <v>847</v>
      </c>
      <c r="P158" s="1" t="b">
        <v>1</v>
      </c>
      <c r="Q158" s="1">
        <v>70</v>
      </c>
      <c r="R158" s="1" t="b">
        <v>0</v>
      </c>
      <c r="S158" s="1">
        <v>157</v>
      </c>
      <c r="T158" s="1" t="s">
        <v>2543</v>
      </c>
      <c r="U158" s="1" t="str" cm="1">
        <f t="array" ref="U158">IF(AND(SUM(COUNTIF(T158,{"*leaching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leached*"}))&gt;0,ISNUMBER(FIND("%",T158))),"Include","Exclude")</f>
        <v>Exclude</v>
      </c>
      <c r="V158" s="1" t="s">
        <v>2544</v>
      </c>
      <c r="W158" s="1" t="str" cm="1">
        <f t="array" ref="W158">IF(AND(SUM(COUNTIF(V158,{"*leaching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leached*"}))&gt;0,ISNUMBER(FIND("%",V158))),"Include","Exclude")</f>
        <v>Exclude</v>
      </c>
      <c r="X158" s="1" t="s">
        <v>2545</v>
      </c>
      <c r="Y158" s="1" t="str" cm="1">
        <f t="array" ref="Y158">IF(AND(SUM(COUNTIF(X158,{"*leaching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leached*"}))&gt;0,ISNUMBER(FIND("%",X158))),"Include","Exclude")</f>
        <v>Exclude</v>
      </c>
      <c r="Z158" s="1" t="s">
        <v>2546</v>
      </c>
      <c r="AA158" s="1" t="str" cm="1">
        <f t="array" ref="AA158">IF(AND(SUM(COUNTIF(Z158,{"*leaching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leached*"}))&gt;0,ISNUMBER(FIND("%",Z158))),"Include","Exclude")</f>
        <v>Exclude</v>
      </c>
      <c r="AB158" s="1" t="s">
        <v>2547</v>
      </c>
      <c r="AC158" s="1" t="str" cm="1">
        <f t="array" ref="AC158">IF(AND(SUM(COUNTIF(AB158,{"*leaching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leached*"}))&gt;0,ISNUMBER(FIND("%",AB158))),"Include","Exclude")</f>
        <v>Exclude</v>
      </c>
      <c r="AD158" s="1" t="s">
        <v>2548</v>
      </c>
      <c r="AE158" s="1" t="str" cm="1">
        <f t="array" ref="AE158">IF(AND(SUM(COUNTIF(AD158,{"*leaching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leached*"}))&gt;0,ISNUMBER(FIND("%",AD158))),"Include","Exclude")</f>
        <v>Exclude</v>
      </c>
      <c r="AF158" s="1"/>
      <c r="AG158" s="1" t="str" cm="1">
        <f t="array" ref="AG158">IF(AND(SUM(COUNTIF(AF158,{"*leaching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leached*"}))&gt;0,ISNUMBER(FIND("%",AF158))),"Include","Exclude")</f>
        <v>Exclude</v>
      </c>
      <c r="AH158" s="1"/>
      <c r="AI158" s="1" t="str" cm="1">
        <f t="array" ref="AI158">IF(AND(SUM(COUNTIF(AH158,{"*leaching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leached*"}))&gt;0,ISNUMBER(FIND("%",AH158))),"Include","Exclude")</f>
        <v>Exclude</v>
      </c>
      <c r="AJ158" s="1"/>
      <c r="AK158" s="1" t="str" cm="1">
        <f t="array" ref="AK158">IF(AND(SUM(COUNTIF(AJ158,{"*leaching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leached*"}))&gt;0,ISNUMBER(FIND("%",AJ158))),"Include","Exclude")</f>
        <v>Exclude</v>
      </c>
      <c r="AL158" s="1"/>
      <c r="AM158" s="1" t="str" cm="1">
        <f t="array" ref="AM158">IF(AND(SUM(COUNTIF(AL158,{"*leaching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leached*"}))&gt;0,ISNUMBER(FIND("%",AL158))),"Include","Exclude")</f>
        <v>Exclude</v>
      </c>
      <c r="AN158" s="1"/>
      <c r="AO158" s="1" t="str" cm="1">
        <f t="array" ref="AO158">IF(AND(SUM(COUNTIF(AN158,{"*leaching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leached*"}))&gt;0,ISNUMBER(FIND("%",AN158))),"Include","Exclude")</f>
        <v>Exclude</v>
      </c>
      <c r="AP158" s="1"/>
      <c r="AQ158" s="1" t="str" cm="1">
        <f t="array" ref="AQ158">IF(AND(SUM(COUNTIF(AP158,{"*leaching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leached*"}))&gt;0,ISNUMBER(FIND("%",AP158))),"Include","Exclude")</f>
        <v>Exclude</v>
      </c>
      <c r="AR158" s="1"/>
      <c r="AS158" s="1" t="str" cm="1">
        <f t="array" ref="AS158">IF(AND(SUM(COUNTIF(AR158,{"*leaching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leached*"}))&gt;0,ISNUMBER(FIND("%",AR158))),"Include","Exclude")</f>
        <v>Exclude</v>
      </c>
      <c r="AT158" s="1"/>
      <c r="AU158" s="1" t="str" cm="1">
        <f t="array" ref="AU158">IF(AND(SUM(COUNTIF(AT158,{"*leaching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leached*"}))&gt;0,ISNUMBER(FIND("%",AT158))),"Include","Exclude")</f>
        <v>Exclude</v>
      </c>
      <c r="AV158" s="1"/>
      <c r="AW158" s="1" t="str" cm="1">
        <f t="array" ref="AW158">IF(AND(SUM(COUNTIF(AV158,{"*leaching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leached*"}))&gt;0,ISNUMBER(FIND("%",AV158))),"Include","Exclude")</f>
        <v>Exclude</v>
      </c>
      <c r="AX158" s="1"/>
      <c r="AY158" s="1" t="str" cm="1">
        <f t="array" ref="AY158">IF(AND(SUM(COUNTIF(AX158,{"*leaching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leached*"}))&gt;0,ISNUMBER(FIND("%",AX158))),"Include","Exclude")</f>
        <v>Exclude</v>
      </c>
      <c r="AZ158" s="1">
        <f t="shared" si="75"/>
        <v>0</v>
      </c>
      <c r="BA158" s="1" t="s">
        <v>677</v>
      </c>
      <c r="BG158" s="1"/>
      <c r="BH158" s="1"/>
      <c r="BI158" s="1"/>
      <c r="BJ158" s="1"/>
      <c r="BN158" s="1"/>
      <c r="BO158" s="1"/>
      <c r="BP158" s="1"/>
      <c r="BQ158" s="1"/>
      <c r="BX158" s="1"/>
      <c r="CE158" s="1"/>
      <c r="CG158"/>
      <c r="CH158"/>
      <c r="CI158"/>
      <c r="CL158"/>
      <c r="CM158"/>
      <c r="CN158"/>
    </row>
    <row r="159" spans="1:92" hidden="1" x14ac:dyDescent="0.3">
      <c r="A159" s="1">
        <v>158</v>
      </c>
      <c r="B159" s="1" t="s">
        <v>1060</v>
      </c>
      <c r="C159" s="2" t="s">
        <v>1061</v>
      </c>
      <c r="D159" s="1" t="s">
        <v>448</v>
      </c>
      <c r="E159" s="1" t="b">
        <v>1</v>
      </c>
      <c r="H159" s="1" t="s">
        <v>611</v>
      </c>
      <c r="I159" s="1" t="s">
        <v>10</v>
      </c>
      <c r="J159" s="1" t="s">
        <v>612</v>
      </c>
      <c r="K159" s="1" t="s">
        <v>449</v>
      </c>
      <c r="L159" s="1" t="s">
        <v>613</v>
      </c>
      <c r="M159" s="1" t="s">
        <v>450</v>
      </c>
      <c r="N159" s="1" t="s">
        <v>614</v>
      </c>
      <c r="O159" s="1" t="s">
        <v>1062</v>
      </c>
      <c r="P159" s="1" t="b">
        <v>1</v>
      </c>
      <c r="Q159" s="1">
        <v>80</v>
      </c>
      <c r="R159" s="1" t="b">
        <v>0</v>
      </c>
      <c r="S159" s="1">
        <v>158</v>
      </c>
      <c r="T159" s="1" t="s">
        <v>2549</v>
      </c>
      <c r="U159" s="1" t="str" cm="1">
        <f t="array" ref="U159">IF(AND(SUM(COUNTIF(T159,{"*leaching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leached*"}))&gt;0,ISNUMBER(FIND("%",T159))),"Include","Exclude")</f>
        <v>Exclude</v>
      </c>
      <c r="V159" s="1" t="s">
        <v>2550</v>
      </c>
      <c r="W159" s="1" t="str" cm="1">
        <f t="array" ref="W159">IF(AND(SUM(COUNTIF(V159,{"*leaching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leached*"}))&gt;0,ISNUMBER(FIND("%",V159))),"Include","Exclude")</f>
        <v>Exclude</v>
      </c>
      <c r="X159" s="1" t="s">
        <v>2551</v>
      </c>
      <c r="Y159" s="1" t="str" cm="1">
        <f t="array" ref="Y159">IF(AND(SUM(COUNTIF(X159,{"*leaching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leached*"}))&gt;0,ISNUMBER(FIND("%",X159))),"Include","Exclude")</f>
        <v>Exclude</v>
      </c>
      <c r="Z159" s="1" t="s">
        <v>2552</v>
      </c>
      <c r="AA159" s="1" t="str" cm="1">
        <f t="array" ref="AA159">IF(AND(SUM(COUNTIF(Z159,{"*leaching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leached*"}))&gt;0,ISNUMBER(FIND("%",Z159))),"Include","Exclude")</f>
        <v>Include</v>
      </c>
      <c r="AB159" s="1" t="s">
        <v>2553</v>
      </c>
      <c r="AC159" s="1" t="str" cm="1">
        <f t="array" ref="AC159">IF(AND(SUM(COUNTIF(AB159,{"*leaching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leached*"}))&gt;0,ISNUMBER(FIND("%",AB159))),"Include","Exclude")</f>
        <v>Exclude</v>
      </c>
      <c r="AD159" s="1"/>
      <c r="AE159" s="1" t="str" cm="1">
        <f t="array" ref="AE159">IF(AND(SUM(COUNTIF(AD159,{"*leaching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leached*"}))&gt;0,ISNUMBER(FIND("%",AD159))),"Include","Exclude")</f>
        <v>Exclude</v>
      </c>
      <c r="AF159" s="1"/>
      <c r="AG159" s="1" t="str" cm="1">
        <f t="array" ref="AG159">IF(AND(SUM(COUNTIF(AF159,{"*leaching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leached*"}))&gt;0,ISNUMBER(FIND("%",AF159))),"Include","Exclude")</f>
        <v>Exclude</v>
      </c>
      <c r="AH159" s="1"/>
      <c r="AI159" s="1" t="str" cm="1">
        <f t="array" ref="AI159">IF(AND(SUM(COUNTIF(AH159,{"*leaching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leached*"}))&gt;0,ISNUMBER(FIND("%",AH159))),"Include","Exclude")</f>
        <v>Exclude</v>
      </c>
      <c r="AJ159" s="1"/>
      <c r="AK159" s="1" t="str" cm="1">
        <f t="array" ref="AK159">IF(AND(SUM(COUNTIF(AJ159,{"*leaching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leached*"}))&gt;0,ISNUMBER(FIND("%",AJ159))),"Include","Exclude")</f>
        <v>Exclude</v>
      </c>
      <c r="AL159" s="1"/>
      <c r="AM159" s="1" t="str" cm="1">
        <f t="array" ref="AM159">IF(AND(SUM(COUNTIF(AL159,{"*leaching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leached*"}))&gt;0,ISNUMBER(FIND("%",AL159))),"Include","Exclude")</f>
        <v>Exclude</v>
      </c>
      <c r="AN159" s="1"/>
      <c r="AO159" s="1" t="str" cm="1">
        <f t="array" ref="AO159">IF(AND(SUM(COUNTIF(AN159,{"*leaching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leached*"}))&gt;0,ISNUMBER(FIND("%",AN159))),"Include","Exclude")</f>
        <v>Exclude</v>
      </c>
      <c r="AP159" s="1"/>
      <c r="AQ159" s="1" t="str" cm="1">
        <f t="array" ref="AQ159">IF(AND(SUM(COUNTIF(AP159,{"*leaching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leached*"}))&gt;0,ISNUMBER(FIND("%",AP159))),"Include","Exclude")</f>
        <v>Exclude</v>
      </c>
      <c r="AR159" s="1"/>
      <c r="AS159" s="1" t="str" cm="1">
        <f t="array" ref="AS159">IF(AND(SUM(COUNTIF(AR159,{"*leaching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leached*"}))&gt;0,ISNUMBER(FIND("%",AR159))),"Include","Exclude")</f>
        <v>Exclude</v>
      </c>
      <c r="AT159" s="1"/>
      <c r="AU159" s="1" t="str" cm="1">
        <f t="array" ref="AU159">IF(AND(SUM(COUNTIF(AT159,{"*leaching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leached*"}))&gt;0,ISNUMBER(FIND("%",AT159))),"Include","Exclude")</f>
        <v>Exclude</v>
      </c>
      <c r="AV159" s="1"/>
      <c r="AW159" s="1" t="str" cm="1">
        <f t="array" ref="AW159">IF(AND(SUM(COUNTIF(AV159,{"*leaching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leached*"}))&gt;0,ISNUMBER(FIND("%",AV159))),"Include","Exclude")</f>
        <v>Exclude</v>
      </c>
      <c r="AX159" s="1"/>
      <c r="AY159" s="1" t="str" cm="1">
        <f t="array" ref="AY159">IF(AND(SUM(COUNTIF(AX159,{"*leaching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leached*"}))&gt;0,ISNUMBER(FIND("%",AX159))),"Include","Exclude")</f>
        <v>Exclude</v>
      </c>
      <c r="AZ159" s="1">
        <f t="shared" si="75"/>
        <v>1</v>
      </c>
      <c r="BA159" s="1" t="s">
        <v>2552</v>
      </c>
      <c r="BB159" s="1">
        <f>LEN(BA159) - LEN(SUBSTITUTE(BA159, "%", ""))</f>
        <v>1</v>
      </c>
      <c r="BC159" s="1" t="s">
        <v>3000</v>
      </c>
      <c r="BG159" s="1"/>
      <c r="BH159" s="1"/>
      <c r="BI159" s="1"/>
      <c r="BJ159" s="1"/>
      <c r="BN159" s="1"/>
      <c r="BO159" s="1"/>
      <c r="BP159" s="1"/>
      <c r="BQ159" s="1"/>
      <c r="BX159" s="1"/>
      <c r="CE159" s="1"/>
      <c r="CG159"/>
      <c r="CH159"/>
      <c r="CI159"/>
      <c r="CL159"/>
      <c r="CM159"/>
      <c r="CN159"/>
    </row>
    <row r="160" spans="1:92" s="23" customFormat="1" x14ac:dyDescent="0.3">
      <c r="A160" s="21">
        <v>117</v>
      </c>
      <c r="B160" s="21" t="s">
        <v>952</v>
      </c>
      <c r="C160" s="21" t="s">
        <v>953</v>
      </c>
      <c r="D160" s="21" t="s">
        <v>334</v>
      </c>
      <c r="E160" s="21" t="b">
        <v>1</v>
      </c>
      <c r="F160" s="21"/>
      <c r="G160" s="21"/>
      <c r="H160" s="21" t="s">
        <v>611</v>
      </c>
      <c r="I160" s="21" t="s">
        <v>10</v>
      </c>
      <c r="J160" s="21" t="s">
        <v>612</v>
      </c>
      <c r="K160" s="21" t="s">
        <v>335</v>
      </c>
      <c r="L160" s="21" t="s">
        <v>613</v>
      </c>
      <c r="M160" s="21" t="s">
        <v>336</v>
      </c>
      <c r="N160" s="21" t="s">
        <v>614</v>
      </c>
      <c r="O160" s="21" t="s">
        <v>954</v>
      </c>
      <c r="P160" s="21" t="b">
        <v>1</v>
      </c>
      <c r="Q160" s="21">
        <v>60</v>
      </c>
      <c r="R160" s="39" t="b">
        <v>0</v>
      </c>
      <c r="S160" s="21">
        <v>117</v>
      </c>
      <c r="T160" s="6" t="s">
        <v>2225</v>
      </c>
      <c r="U160" s="1" t="str" cm="1">
        <f t="array" ref="U160">IF(AND(SUM(COUNTIF(T160,{"*leaching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leached*"}))&gt;0,ISNUMBER(FIND("%",T160))),"Include","Exclude")</f>
        <v>Exclude</v>
      </c>
      <c r="V160" s="1" t="s">
        <v>2226</v>
      </c>
      <c r="W160" s="1" t="str" cm="1">
        <f t="array" ref="W160">IF(AND(SUM(COUNTIF(V160,{"*leaching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leached*"}))&gt;0,ISNUMBER(FIND("%",V160))),"Include","Exclude")</f>
        <v>Exclude</v>
      </c>
      <c r="X160" s="1" t="s">
        <v>2227</v>
      </c>
      <c r="Y160" s="1" t="str" cm="1">
        <f t="array" ref="Y160">IF(AND(SUM(COUNTIF(X160,{"*leaching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leached*"}))&gt;0,ISNUMBER(FIND("%",X160))),"Include","Exclude")</f>
        <v>Include</v>
      </c>
      <c r="Z160" s="1" t="s">
        <v>2228</v>
      </c>
      <c r="AA160" s="1" t="str" cm="1">
        <f t="array" ref="AA160">IF(AND(SUM(COUNTIF(Z160,{"*leaching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leached*"}))&gt;0,ISNUMBER(FIND("%",Z160))),"Include","Exclude")</f>
        <v>Exclude</v>
      </c>
      <c r="AB160" s="1" t="s">
        <v>2229</v>
      </c>
      <c r="AC160" s="1" t="str" cm="1">
        <f t="array" ref="AC160">IF(AND(SUM(COUNTIF(AB160,{"*leaching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leached*"}))&gt;0,ISNUMBER(FIND("%",AB160))),"Include","Exclude")</f>
        <v>Exclude</v>
      </c>
      <c r="AD160" s="1" t="s">
        <v>2230</v>
      </c>
      <c r="AE160" s="1" t="str" cm="1">
        <f t="array" ref="AE160">IF(AND(SUM(COUNTIF(AD160,{"*leaching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leached*"}))&gt;0,ISNUMBER(FIND("%",AD160))),"Include","Exclude")</f>
        <v>Exclude</v>
      </c>
      <c r="AF160" s="1" t="s">
        <v>2231</v>
      </c>
      <c r="AG160" s="1" t="str" cm="1">
        <f t="array" ref="AG160">IF(AND(SUM(COUNTIF(AF160,{"*leaching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leached*"}))&gt;0,ISNUMBER(FIND("%",AF160))),"Include","Exclude")</f>
        <v>Exclude</v>
      </c>
      <c r="AH160" s="1"/>
      <c r="AI160" s="1" t="str" cm="1">
        <f t="array" ref="AI160">IF(AND(SUM(COUNTIF(AH160,{"*leaching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leached*"}))&gt;0,ISNUMBER(FIND("%",AH160))),"Include","Exclude")</f>
        <v>Exclude</v>
      </c>
      <c r="AJ160" s="1"/>
      <c r="AK160" s="1" t="str" cm="1">
        <f t="array" ref="AK160">IF(AND(SUM(COUNTIF(AJ160,{"*leaching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leached*"}))&gt;0,ISNUMBER(FIND("%",AJ160))),"Include","Exclude")</f>
        <v>Exclude</v>
      </c>
      <c r="AL160" s="1"/>
      <c r="AM160" s="1" t="str" cm="1">
        <f t="array" ref="AM160">IF(AND(SUM(COUNTIF(AL160,{"*leaching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leached*"}))&gt;0,ISNUMBER(FIND("%",AL160))),"Include","Exclude")</f>
        <v>Exclude</v>
      </c>
      <c r="AN160" s="1"/>
      <c r="AO160" s="1" t="str" cm="1">
        <f t="array" ref="AO160">IF(AND(SUM(COUNTIF(AN160,{"*leaching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leached*"}))&gt;0,ISNUMBER(FIND("%",AN160))),"Include","Exclude")</f>
        <v>Exclude</v>
      </c>
      <c r="AP160" s="1"/>
      <c r="AQ160" s="1" t="str" cm="1">
        <f t="array" ref="AQ160">IF(AND(SUM(COUNTIF(AP160,{"*leaching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leached*"}))&gt;0,ISNUMBER(FIND("%",AP160))),"Include","Exclude")</f>
        <v>Exclude</v>
      </c>
      <c r="AR160" s="1"/>
      <c r="AS160" s="1" t="str" cm="1">
        <f t="array" ref="AS160">IF(AND(SUM(COUNTIF(AR160,{"*leaching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leached*"}))&gt;0,ISNUMBER(FIND("%",AR160))),"Include","Exclude")</f>
        <v>Exclude</v>
      </c>
      <c r="AT160" s="1"/>
      <c r="AU160" s="1" t="str" cm="1">
        <f t="array" ref="AU160">IF(AND(SUM(COUNTIF(AT160,{"*leaching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leached*"}))&gt;0,ISNUMBER(FIND("%",AT160))),"Include","Exclude")</f>
        <v>Exclude</v>
      </c>
      <c r="AV160" s="1"/>
      <c r="AW160" s="1" t="str" cm="1">
        <f t="array" ref="AW160">IF(AND(SUM(COUNTIF(AV160,{"*leaching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leached*"}))&gt;0,ISNUMBER(FIND("%",AV160))),"Include","Exclude")</f>
        <v>Exclude</v>
      </c>
      <c r="AX160" s="1"/>
      <c r="AY160" s="36" t="str" cm="1">
        <f t="array" ref="AY160">IF(AND(SUM(COUNTIF(AX160,{"*leaching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leached*"}))&gt;0,ISNUMBER(FIND("%",AX160))),"Include","Exclude")</f>
        <v>Exclude</v>
      </c>
      <c r="AZ160" s="21">
        <f t="shared" si="75"/>
        <v>1</v>
      </c>
      <c r="BA160" s="21" t="s">
        <v>2227</v>
      </c>
      <c r="BB160" s="21">
        <f>LEN(BA160) - LEN(SUBSTITUTE(BA160, "%", ""))</f>
        <v>1</v>
      </c>
      <c r="BC160" s="21" t="s">
        <v>3051</v>
      </c>
      <c r="BD160" s="21" t="s">
        <v>3013</v>
      </c>
      <c r="BE160" s="22">
        <v>0.99980000000000002</v>
      </c>
      <c r="BF160" s="22">
        <v>0.1</v>
      </c>
      <c r="BG160" s="44">
        <f>VLOOKUP(BD160,'[1]To do list'!$A$2:$B$18,2,FALSE)</f>
        <v>83.5</v>
      </c>
      <c r="BH160" s="44">
        <v>4.2329999999999997</v>
      </c>
      <c r="BI160" s="44">
        <f t="shared" ref="BI160:BI162" si="87">BE160*BF160*BH160*(Q160-20)*1000</f>
        <v>16928.613599999997</v>
      </c>
      <c r="BJ160" s="59">
        <f>BF160*(1-BE160)*BG160*100</f>
        <v>0.16699999999998161</v>
      </c>
      <c r="BK160" s="21"/>
      <c r="BL160" s="21"/>
      <c r="BM160" s="21"/>
      <c r="BN160" s="44"/>
      <c r="BO160" s="44"/>
      <c r="BP160" s="44"/>
      <c r="BQ160" s="49"/>
      <c r="BR160" s="21"/>
      <c r="BS160" s="21"/>
      <c r="BT160" s="22"/>
      <c r="BU160" s="21"/>
      <c r="BV160" s="21"/>
      <c r="BW160" s="21"/>
      <c r="BX160" s="51"/>
      <c r="BY160" s="21"/>
      <c r="BZ160" s="21"/>
      <c r="CA160" s="22"/>
      <c r="CB160" s="21"/>
      <c r="CC160" s="21"/>
      <c r="CD160" s="21"/>
      <c r="CE160" s="51"/>
      <c r="CF160" s="21"/>
      <c r="CG160" s="21"/>
      <c r="CH160" s="21"/>
      <c r="CI160" s="21"/>
      <c r="CJ160" s="21"/>
      <c r="CK160" s="21"/>
      <c r="CL160" s="51"/>
      <c r="CM160" s="63">
        <f>SUM(BJ160,BQ160,BX160,CE160,CL160)/SUM(BF160,BM160,BT160,CA160,CH160)</f>
        <v>1.6699999999998161</v>
      </c>
      <c r="CN160" s="70">
        <f t="shared" ref="CN160:CN162" si="88">(BI160+BP160+BW160+CD160+CK160)/(BF160+BM160+BT160+CA160+CH160)</f>
        <v>169286.13599999997</v>
      </c>
    </row>
    <row r="161" spans="1:92" s="23" customFormat="1" x14ac:dyDescent="0.3">
      <c r="A161" s="21">
        <v>118</v>
      </c>
      <c r="B161" s="21" t="s">
        <v>955</v>
      </c>
      <c r="C161" s="21" t="s">
        <v>956</v>
      </c>
      <c r="D161" s="21" t="s">
        <v>337</v>
      </c>
      <c r="E161" s="21" t="b">
        <v>1</v>
      </c>
      <c r="F161" s="21"/>
      <c r="G161" s="21"/>
      <c r="H161" s="21" t="s">
        <v>611</v>
      </c>
      <c r="I161" s="21" t="s">
        <v>10</v>
      </c>
      <c r="J161" s="21" t="s">
        <v>612</v>
      </c>
      <c r="K161" s="21" t="s">
        <v>338</v>
      </c>
      <c r="L161" s="21" t="s">
        <v>613</v>
      </c>
      <c r="M161" s="21" t="s">
        <v>339</v>
      </c>
      <c r="N161" s="21" t="s">
        <v>614</v>
      </c>
      <c r="O161" s="21" t="s">
        <v>957</v>
      </c>
      <c r="P161" s="21" t="b">
        <v>1</v>
      </c>
      <c r="Q161" s="21">
        <v>80</v>
      </c>
      <c r="R161" s="39" t="b">
        <v>0</v>
      </c>
      <c r="S161" s="21">
        <v>118</v>
      </c>
      <c r="T161" s="6" t="s">
        <v>2232</v>
      </c>
      <c r="U161" s="1" t="str" cm="1">
        <f t="array" ref="U161">IF(AND(SUM(COUNTIF(T161,{"*leaching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leached*"}))&gt;0,ISNUMBER(FIND("%",T161))),"Include","Exclude")</f>
        <v>Exclude</v>
      </c>
      <c r="V161" s="1" t="s">
        <v>2233</v>
      </c>
      <c r="W161" s="1" t="str" cm="1">
        <f t="array" ref="W161">IF(AND(SUM(COUNTIF(V161,{"*leaching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leached*"}))&gt;0,ISNUMBER(FIND("%",V161))),"Include","Exclude")</f>
        <v>Exclude</v>
      </c>
      <c r="X161" s="1" t="s">
        <v>2234</v>
      </c>
      <c r="Y161" s="1" t="str" cm="1">
        <f t="array" ref="Y161">IF(AND(SUM(COUNTIF(X161,{"*leaching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leached*"}))&gt;0,ISNUMBER(FIND("%",X161))),"Include","Exclude")</f>
        <v>Include</v>
      </c>
      <c r="Z161" s="1" t="s">
        <v>2235</v>
      </c>
      <c r="AA161" s="1" t="str" cm="1">
        <f t="array" ref="AA161">IF(AND(SUM(COUNTIF(Z161,{"*leaching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leached*"}))&gt;0,ISNUMBER(FIND("%",Z161))),"Include","Exclude")</f>
        <v>Exclude</v>
      </c>
      <c r="AB161" s="1" t="s">
        <v>2236</v>
      </c>
      <c r="AC161" s="1" t="str" cm="1">
        <f t="array" ref="AC161">IF(AND(SUM(COUNTIF(AB161,{"*leaching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leached*"}))&gt;0,ISNUMBER(FIND("%",AB161))),"Include","Exclude")</f>
        <v>Exclude</v>
      </c>
      <c r="AD161" s="1" t="s">
        <v>2237</v>
      </c>
      <c r="AE161" s="1" t="str" cm="1">
        <f t="array" ref="AE161">IF(AND(SUM(COUNTIF(AD161,{"*leaching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leached*"}))&gt;0,ISNUMBER(FIND("%",AD161))),"Include","Exclude")</f>
        <v>Exclude</v>
      </c>
      <c r="AF161" s="1" t="s">
        <v>2238</v>
      </c>
      <c r="AG161" s="1" t="str" cm="1">
        <f t="array" ref="AG161">IF(AND(SUM(COUNTIF(AF161,{"*leaching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leached*"}))&gt;0,ISNUMBER(FIND("%",AF161))),"Include","Exclude")</f>
        <v>Exclude</v>
      </c>
      <c r="AH161" s="1" t="s">
        <v>2239</v>
      </c>
      <c r="AI161" s="1" t="str" cm="1">
        <f t="array" ref="AI161">IF(AND(SUM(COUNTIF(AH161,{"*leaching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leached*"}))&gt;0,ISNUMBER(FIND("%",AH161))),"Include","Exclude")</f>
        <v>Exclude</v>
      </c>
      <c r="AJ161" s="1"/>
      <c r="AK161" s="1" t="str" cm="1">
        <f t="array" ref="AK161">IF(AND(SUM(COUNTIF(AJ161,{"*leaching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leached*"}))&gt;0,ISNUMBER(FIND("%",AJ161))),"Include","Exclude")</f>
        <v>Exclude</v>
      </c>
      <c r="AL161" s="1"/>
      <c r="AM161" s="1" t="str" cm="1">
        <f t="array" ref="AM161">IF(AND(SUM(COUNTIF(AL161,{"*leaching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leached*"}))&gt;0,ISNUMBER(FIND("%",AL161))),"Include","Exclude")</f>
        <v>Exclude</v>
      </c>
      <c r="AN161" s="1"/>
      <c r="AO161" s="1" t="str" cm="1">
        <f t="array" ref="AO161">IF(AND(SUM(COUNTIF(AN161,{"*leaching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leached*"}))&gt;0,ISNUMBER(FIND("%",AN161))),"Include","Exclude")</f>
        <v>Exclude</v>
      </c>
      <c r="AP161" s="1"/>
      <c r="AQ161" s="1" t="str" cm="1">
        <f t="array" ref="AQ161">IF(AND(SUM(COUNTIF(AP161,{"*leaching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leached*"}))&gt;0,ISNUMBER(FIND("%",AP161))),"Include","Exclude")</f>
        <v>Exclude</v>
      </c>
      <c r="AR161" s="1"/>
      <c r="AS161" s="1" t="str" cm="1">
        <f t="array" ref="AS161">IF(AND(SUM(COUNTIF(AR161,{"*leaching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leached*"}))&gt;0,ISNUMBER(FIND("%",AR161))),"Include","Exclude")</f>
        <v>Exclude</v>
      </c>
      <c r="AT161" s="1"/>
      <c r="AU161" s="1" t="str" cm="1">
        <f t="array" ref="AU161">IF(AND(SUM(COUNTIF(AT161,{"*leaching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leached*"}))&gt;0,ISNUMBER(FIND("%",AT161))),"Include","Exclude")</f>
        <v>Exclude</v>
      </c>
      <c r="AV161" s="1"/>
      <c r="AW161" s="1" t="str" cm="1">
        <f t="array" ref="AW161">IF(AND(SUM(COUNTIF(AV161,{"*leaching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leached*"}))&gt;0,ISNUMBER(FIND("%",AV161))),"Include","Exclude")</f>
        <v>Exclude</v>
      </c>
      <c r="AX161" s="1"/>
      <c r="AY161" s="36" t="str" cm="1">
        <f t="array" ref="AY161">IF(AND(SUM(COUNTIF(AX161,{"*leaching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leached*"}))&gt;0,ISNUMBER(FIND("%",AX161))),"Include","Exclude")</f>
        <v>Exclude</v>
      </c>
      <c r="AZ161" s="21">
        <f t="shared" si="75"/>
        <v>1</v>
      </c>
      <c r="BA161" s="21" t="s">
        <v>2234</v>
      </c>
      <c r="BB161" s="21">
        <f>LEN(BA161) - LEN(SUBSTITUTE(BA161, "%", ""))</f>
        <v>2</v>
      </c>
      <c r="BC161" s="21" t="s">
        <v>3048</v>
      </c>
      <c r="BD161" s="21" t="s">
        <v>3013</v>
      </c>
      <c r="BE161" s="22">
        <v>0.92820000000000003</v>
      </c>
      <c r="BF161" s="22">
        <v>0.1</v>
      </c>
      <c r="BG161" s="44">
        <f>VLOOKUP(BD161,'[1]To do list'!$A$2:$B$18,2,FALSE)</f>
        <v>83.5</v>
      </c>
      <c r="BH161" s="44">
        <v>4.2329999999999997</v>
      </c>
      <c r="BI161" s="44">
        <f t="shared" si="87"/>
        <v>23574.423600000002</v>
      </c>
      <c r="BJ161" s="59">
        <f>BF161*(1-BE161)*BG161*100</f>
        <v>59.952999999999982</v>
      </c>
      <c r="BK161" s="21"/>
      <c r="BL161" s="21"/>
      <c r="BM161" s="21"/>
      <c r="BN161" s="44"/>
      <c r="BO161" s="44"/>
      <c r="BP161" s="44"/>
      <c r="BQ161" s="49"/>
      <c r="BR161" s="21"/>
      <c r="BS161" s="21"/>
      <c r="BT161" s="22"/>
      <c r="BU161" s="21"/>
      <c r="BV161" s="21"/>
      <c r="BW161" s="21"/>
      <c r="BX161" s="51"/>
      <c r="BY161" s="21"/>
      <c r="BZ161" s="21"/>
      <c r="CA161" s="22"/>
      <c r="CB161" s="21"/>
      <c r="CC161" s="21"/>
      <c r="CD161" s="21"/>
      <c r="CE161" s="51"/>
      <c r="CF161" s="21"/>
      <c r="CG161" s="21"/>
      <c r="CH161" s="21"/>
      <c r="CI161" s="21"/>
      <c r="CJ161" s="21"/>
      <c r="CK161" s="21"/>
      <c r="CL161" s="51"/>
      <c r="CM161" s="63">
        <f>SUM(BJ161,BQ161,BX161,CE161,CL161)/SUM(BF161,BM161,BT161,CA161,CH161)</f>
        <v>599.52999999999975</v>
      </c>
      <c r="CN161" s="70">
        <f t="shared" si="88"/>
        <v>235744.236</v>
      </c>
    </row>
    <row r="162" spans="1:92" s="23" customFormat="1" x14ac:dyDescent="0.3">
      <c r="A162" s="21">
        <v>129</v>
      </c>
      <c r="B162" s="21" t="s">
        <v>983</v>
      </c>
      <c r="C162" s="21" t="s">
        <v>984</v>
      </c>
      <c r="D162" s="21" t="s">
        <v>368</v>
      </c>
      <c r="E162" s="21" t="b">
        <v>1</v>
      </c>
      <c r="F162" s="21"/>
      <c r="G162" s="21"/>
      <c r="H162" s="21" t="s">
        <v>611</v>
      </c>
      <c r="I162" s="21" t="s">
        <v>10</v>
      </c>
      <c r="J162" s="21" t="s">
        <v>612</v>
      </c>
      <c r="K162" s="21" t="s">
        <v>369</v>
      </c>
      <c r="L162" s="21" t="s">
        <v>613</v>
      </c>
      <c r="M162" s="21" t="s">
        <v>370</v>
      </c>
      <c r="N162" s="21" t="s">
        <v>614</v>
      </c>
      <c r="O162" s="21" t="s">
        <v>985</v>
      </c>
      <c r="P162" s="21" t="b">
        <v>1</v>
      </c>
      <c r="Q162" s="21">
        <v>800</v>
      </c>
      <c r="R162" s="39" t="b">
        <v>1</v>
      </c>
      <c r="S162" s="21">
        <v>129</v>
      </c>
      <c r="T162" s="6" t="s">
        <v>2311</v>
      </c>
      <c r="U162" s="1" t="str" cm="1">
        <f t="array" ref="U162">IF(AND(SUM(COUNTIF(T162,{"*leaching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leached*"}))&gt;0,ISNUMBER(FIND("%",T162))),"Include","Exclude")</f>
        <v>Exclude</v>
      </c>
      <c r="V162" s="1" t="s">
        <v>2312</v>
      </c>
      <c r="W162" s="1" t="str" cm="1">
        <f t="array" ref="W162">IF(AND(SUM(COUNTIF(V162,{"*leaching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leached*"}))&gt;0,ISNUMBER(FIND("%",V162))),"Include","Exclude")</f>
        <v>Exclude</v>
      </c>
      <c r="X162" s="1" t="s">
        <v>2313</v>
      </c>
      <c r="Y162" s="1" t="str" cm="1">
        <f t="array" ref="Y162">IF(AND(SUM(COUNTIF(X162,{"*leaching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leached*"}))&gt;0,ISNUMBER(FIND("%",X162))),"Include","Exclude")</f>
        <v>Include</v>
      </c>
      <c r="Z162" s="1" t="s">
        <v>2314</v>
      </c>
      <c r="AA162" s="1" t="str" cm="1">
        <f t="array" ref="AA162">IF(AND(SUM(COUNTIF(Z162,{"*leaching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leached*"}))&gt;0,ISNUMBER(FIND("%",Z162))),"Include","Exclude")</f>
        <v>Exclude</v>
      </c>
      <c r="AB162" s="1" t="s">
        <v>2315</v>
      </c>
      <c r="AC162" s="1" t="str" cm="1">
        <f t="array" ref="AC162">IF(AND(SUM(COUNTIF(AB162,{"*leaching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leached*"}))&gt;0,ISNUMBER(FIND("%",AB162))),"Include","Exclude")</f>
        <v>Exclude</v>
      </c>
      <c r="AD162" s="1" t="s">
        <v>2316</v>
      </c>
      <c r="AE162" s="1" t="str" cm="1">
        <f t="array" ref="AE162">IF(AND(SUM(COUNTIF(AD162,{"*leaching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leached*"}))&gt;0,ISNUMBER(FIND("%",AD162))),"Include","Exclude")</f>
        <v>Exclude</v>
      </c>
      <c r="AF162" s="1" t="s">
        <v>2317</v>
      </c>
      <c r="AG162" s="1" t="str" cm="1">
        <f t="array" ref="AG162">IF(AND(SUM(COUNTIF(AF162,{"*leaching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leached*"}))&gt;0,ISNUMBER(FIND("%",AF162))),"Include","Exclude")</f>
        <v>Exclude</v>
      </c>
      <c r="AH162" s="1"/>
      <c r="AI162" s="1" t="str" cm="1">
        <f t="array" ref="AI162">IF(AND(SUM(COUNTIF(AH162,{"*leaching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leached*"}))&gt;0,ISNUMBER(FIND("%",AH162))),"Include","Exclude")</f>
        <v>Exclude</v>
      </c>
      <c r="AJ162" s="1"/>
      <c r="AK162" s="1" t="str" cm="1">
        <f t="array" ref="AK162">IF(AND(SUM(COUNTIF(AJ162,{"*leaching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leached*"}))&gt;0,ISNUMBER(FIND("%",AJ162))),"Include","Exclude")</f>
        <v>Exclude</v>
      </c>
      <c r="AL162" s="1"/>
      <c r="AM162" s="1" t="str" cm="1">
        <f t="array" ref="AM162">IF(AND(SUM(COUNTIF(AL162,{"*leaching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leached*"}))&gt;0,ISNUMBER(FIND("%",AL162))),"Include","Exclude")</f>
        <v>Exclude</v>
      </c>
      <c r="AN162" s="1"/>
      <c r="AO162" s="1" t="str" cm="1">
        <f t="array" ref="AO162">IF(AND(SUM(COUNTIF(AN162,{"*leaching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leached*"}))&gt;0,ISNUMBER(FIND("%",AN162))),"Include","Exclude")</f>
        <v>Exclude</v>
      </c>
      <c r="AP162" s="1"/>
      <c r="AQ162" s="1" t="str" cm="1">
        <f t="array" ref="AQ162">IF(AND(SUM(COUNTIF(AP162,{"*leaching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leached*"}))&gt;0,ISNUMBER(FIND("%",AP162))),"Include","Exclude")</f>
        <v>Exclude</v>
      </c>
      <c r="AR162" s="1"/>
      <c r="AS162" s="1" t="str" cm="1">
        <f t="array" ref="AS162">IF(AND(SUM(COUNTIF(AR162,{"*leaching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leached*"}))&gt;0,ISNUMBER(FIND("%",AR162))),"Include","Exclude")</f>
        <v>Exclude</v>
      </c>
      <c r="AT162" s="1"/>
      <c r="AU162" s="1" t="str" cm="1">
        <f t="array" ref="AU162">IF(AND(SUM(COUNTIF(AT162,{"*leaching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leached*"}))&gt;0,ISNUMBER(FIND("%",AT162))),"Include","Exclude")</f>
        <v>Exclude</v>
      </c>
      <c r="AV162" s="1"/>
      <c r="AW162" s="1" t="str" cm="1">
        <f t="array" ref="AW162">IF(AND(SUM(COUNTIF(AV162,{"*leaching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leached*"}))&gt;0,ISNUMBER(FIND("%",AV162))),"Include","Exclude")</f>
        <v>Exclude</v>
      </c>
      <c r="AX162" s="1"/>
      <c r="AY162" s="36" t="str" cm="1">
        <f t="array" ref="AY162">IF(AND(SUM(COUNTIF(AX162,{"*leaching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leached*"}))&gt;0,ISNUMBER(FIND("%",AX162))),"Include","Exclude")</f>
        <v>Exclude</v>
      </c>
      <c r="AZ162" s="21">
        <f t="shared" si="75"/>
        <v>1</v>
      </c>
      <c r="BA162" s="21" t="s">
        <v>2313</v>
      </c>
      <c r="BB162" s="21">
        <f>LEN(BA162) - LEN(SUBSTITUTE(BA162, "%", ""))</f>
        <v>1</v>
      </c>
      <c r="BC162" s="21" t="s">
        <v>2996</v>
      </c>
      <c r="BD162" s="21" t="s">
        <v>3012</v>
      </c>
      <c r="BE162" s="22">
        <v>0.99990000000000001</v>
      </c>
      <c r="BF162" s="22">
        <v>0.1</v>
      </c>
      <c r="BG162" s="44">
        <f>VLOOKUP(BD162,'[1]To do list'!$A$2:$B$18,2,FALSE)</f>
        <v>1.82</v>
      </c>
      <c r="BH162" s="44">
        <v>0.48</v>
      </c>
      <c r="BI162" s="44">
        <f t="shared" si="87"/>
        <v>37436.256000000001</v>
      </c>
      <c r="BJ162" s="59">
        <f>BF162*(1-BE162)*BG162*100</f>
        <v>1.8199999999997999E-3</v>
      </c>
      <c r="BK162" s="21"/>
      <c r="BL162" s="21"/>
      <c r="BM162" s="21"/>
      <c r="BN162" s="44"/>
      <c r="BO162" s="44"/>
      <c r="BP162" s="44"/>
      <c r="BQ162" s="49"/>
      <c r="BR162" s="21"/>
      <c r="BS162" s="21"/>
      <c r="BT162" s="22"/>
      <c r="BU162" s="21"/>
      <c r="BV162" s="21"/>
      <c r="BW162" s="21"/>
      <c r="BX162" s="51"/>
      <c r="BY162" s="21"/>
      <c r="BZ162" s="21"/>
      <c r="CA162" s="22"/>
      <c r="CB162" s="21"/>
      <c r="CC162" s="21"/>
      <c r="CD162" s="21"/>
      <c r="CE162" s="51"/>
      <c r="CF162" s="21"/>
      <c r="CG162" s="21"/>
      <c r="CH162" s="21"/>
      <c r="CI162" s="21"/>
      <c r="CJ162" s="21"/>
      <c r="CK162" s="21"/>
      <c r="CL162" s="51"/>
      <c r="CM162" s="63">
        <f>SUM(BJ162,BQ162,BX162,CE162,CL162)/SUM(BF162,BM162,BT162,CA162,CH162)</f>
        <v>1.8199999999997999E-2</v>
      </c>
      <c r="CN162" s="70">
        <f t="shared" si="88"/>
        <v>374362.56</v>
      </c>
    </row>
    <row r="163" spans="1:92" hidden="1" x14ac:dyDescent="0.3">
      <c r="A163" s="40">
        <v>162</v>
      </c>
      <c r="B163" s="40" t="s">
        <v>1071</v>
      </c>
      <c r="C163" s="61" t="s">
        <v>1072</v>
      </c>
      <c r="D163" s="40" t="s">
        <v>460</v>
      </c>
      <c r="E163" s="40" t="b">
        <v>1</v>
      </c>
      <c r="F163" s="40"/>
      <c r="G163" s="40"/>
      <c r="H163" s="40" t="s">
        <v>611</v>
      </c>
      <c r="I163" s="40" t="s">
        <v>10</v>
      </c>
      <c r="J163" s="40" t="s">
        <v>612</v>
      </c>
      <c r="K163" s="40" t="s">
        <v>461</v>
      </c>
      <c r="L163" s="40" t="s">
        <v>613</v>
      </c>
      <c r="M163" s="40" t="s">
        <v>462</v>
      </c>
      <c r="N163" s="40" t="s">
        <v>614</v>
      </c>
      <c r="O163" s="40" t="s">
        <v>663</v>
      </c>
      <c r="P163" s="40" t="b">
        <v>1</v>
      </c>
      <c r="Q163" s="40">
        <v>40</v>
      </c>
      <c r="R163" s="1" t="b">
        <v>0</v>
      </c>
      <c r="S163" s="40">
        <v>162</v>
      </c>
      <c r="T163" s="1" t="s">
        <v>2584</v>
      </c>
      <c r="U163" s="1" t="str" cm="1">
        <f t="array" ref="U163">IF(AND(SUM(COUNTIF(T163,{"*leaching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leached*"}))&gt;0,ISNUMBER(FIND("%",T163))),"Include","Exclude")</f>
        <v>Exclude</v>
      </c>
      <c r="V163" s="1" t="s">
        <v>2585</v>
      </c>
      <c r="W163" s="1" t="str" cm="1">
        <f t="array" ref="W163">IF(AND(SUM(COUNTIF(V163,{"*leaching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leached*"}))&gt;0,ISNUMBER(FIND("%",V163))),"Include","Exclude")</f>
        <v>Exclude</v>
      </c>
      <c r="X163" s="1" t="s">
        <v>2586</v>
      </c>
      <c r="Y163" s="1" t="str" cm="1">
        <f t="array" ref="Y163">IF(AND(SUM(COUNTIF(X163,{"*leaching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leached*"}))&gt;0,ISNUMBER(FIND("%",X163))),"Include","Exclude")</f>
        <v>Exclude</v>
      </c>
      <c r="Z163" s="1" t="s">
        <v>2587</v>
      </c>
      <c r="AA163" s="1" t="str" cm="1">
        <f t="array" ref="AA163">IF(AND(SUM(COUNTIF(Z163,{"*leaching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leached*"}))&gt;0,ISNUMBER(FIND("%",Z163))),"Include","Exclude")</f>
        <v>Exclude</v>
      </c>
      <c r="AB163" s="1" t="s">
        <v>2588</v>
      </c>
      <c r="AC163" s="1" t="str" cm="1">
        <f t="array" ref="AC163">IF(AND(SUM(COUNTIF(AB163,{"*leaching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leached*"}))&gt;0,ISNUMBER(FIND("%",AB163))),"Include","Exclude")</f>
        <v>Exclude</v>
      </c>
      <c r="AD163" s="1" t="s">
        <v>2589</v>
      </c>
      <c r="AE163" s="1" t="str" cm="1">
        <f t="array" ref="AE163">IF(AND(SUM(COUNTIF(AD163,{"*leaching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leached*"}))&gt;0,ISNUMBER(FIND("%",AD163))),"Include","Exclude")</f>
        <v>Exclude</v>
      </c>
      <c r="AF163" s="1" t="s">
        <v>2590</v>
      </c>
      <c r="AG163" s="1" t="str" cm="1">
        <f t="array" ref="AG163">IF(AND(SUM(COUNTIF(AF163,{"*leaching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leached*"}))&gt;0,ISNUMBER(FIND("%",AF163))),"Include","Exclude")</f>
        <v>Exclude</v>
      </c>
      <c r="AH163" s="1" t="s">
        <v>2591</v>
      </c>
      <c r="AI163" s="1" t="str" cm="1">
        <f t="array" ref="AI163">IF(AND(SUM(COUNTIF(AH163,{"*leaching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leached*"}))&gt;0,ISNUMBER(FIND("%",AH163))),"Include","Exclude")</f>
        <v>Exclude</v>
      </c>
      <c r="AJ163" s="1"/>
      <c r="AK163" s="1" t="str" cm="1">
        <f t="array" ref="AK163">IF(AND(SUM(COUNTIF(AJ163,{"*leaching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leached*"}))&gt;0,ISNUMBER(FIND("%",AJ163))),"Include","Exclude")</f>
        <v>Exclude</v>
      </c>
      <c r="AL163" s="1"/>
      <c r="AM163" s="1" t="str" cm="1">
        <f t="array" ref="AM163">IF(AND(SUM(COUNTIF(AL163,{"*leaching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leached*"}))&gt;0,ISNUMBER(FIND("%",AL163))),"Include","Exclude")</f>
        <v>Exclude</v>
      </c>
      <c r="AN163" s="1"/>
      <c r="AO163" s="1" t="str" cm="1">
        <f t="array" ref="AO163">IF(AND(SUM(COUNTIF(AN163,{"*leaching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leached*"}))&gt;0,ISNUMBER(FIND("%",AN163))),"Include","Exclude")</f>
        <v>Exclude</v>
      </c>
      <c r="AP163" s="1"/>
      <c r="AQ163" s="1" t="str" cm="1">
        <f t="array" ref="AQ163">IF(AND(SUM(COUNTIF(AP163,{"*leaching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leached*"}))&gt;0,ISNUMBER(FIND("%",AP163))),"Include","Exclude")</f>
        <v>Exclude</v>
      </c>
      <c r="AR163" s="1"/>
      <c r="AS163" s="1" t="str" cm="1">
        <f t="array" ref="AS163">IF(AND(SUM(COUNTIF(AR163,{"*leaching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leached*"}))&gt;0,ISNUMBER(FIND("%",AR163))),"Include","Exclude")</f>
        <v>Exclude</v>
      </c>
      <c r="AT163" s="1"/>
      <c r="AU163" s="1" t="str" cm="1">
        <f t="array" ref="AU163">IF(AND(SUM(COUNTIF(AT163,{"*leaching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leached*"}))&gt;0,ISNUMBER(FIND("%",AT163))),"Include","Exclude")</f>
        <v>Exclude</v>
      </c>
      <c r="AV163" s="1"/>
      <c r="AW163" s="1" t="str" cm="1">
        <f t="array" ref="AW163">IF(AND(SUM(COUNTIF(AV163,{"*leaching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leached*"}))&gt;0,ISNUMBER(FIND("%",AV163))),"Include","Exclude")</f>
        <v>Exclude</v>
      </c>
      <c r="AX163" s="1"/>
      <c r="AY163" s="1" t="str" cm="1">
        <f t="array" ref="AY163">IF(AND(SUM(COUNTIF(AX163,{"*leaching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leached*"}))&gt;0,ISNUMBER(FIND("%",AX163))),"Include","Exclude")</f>
        <v>Exclude</v>
      </c>
      <c r="AZ163" s="40">
        <f t="shared" si="75"/>
        <v>0</v>
      </c>
      <c r="BA163" s="40" t="s">
        <v>677</v>
      </c>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c r="CH163"/>
      <c r="CI163"/>
      <c r="CL163"/>
      <c r="CM163"/>
      <c r="CN163"/>
    </row>
    <row r="164" spans="1:92" hidden="1" x14ac:dyDescent="0.3">
      <c r="A164" s="1">
        <v>163</v>
      </c>
      <c r="B164" s="1" t="s">
        <v>1073</v>
      </c>
      <c r="C164" s="2" t="s">
        <v>1074</v>
      </c>
      <c r="D164" s="1" t="s">
        <v>463</v>
      </c>
      <c r="E164" s="1" t="b">
        <v>1</v>
      </c>
      <c r="H164" s="1" t="s">
        <v>611</v>
      </c>
      <c r="I164" s="1" t="s">
        <v>10</v>
      </c>
      <c r="J164" s="1" t="s">
        <v>612</v>
      </c>
      <c r="K164" s="1" t="s">
        <v>464</v>
      </c>
      <c r="L164" s="1" t="s">
        <v>613</v>
      </c>
      <c r="M164" s="1" t="s">
        <v>465</v>
      </c>
      <c r="N164" s="1" t="s">
        <v>614</v>
      </c>
      <c r="O164" s="1" t="s">
        <v>932</v>
      </c>
      <c r="P164" s="1" t="b">
        <v>1</v>
      </c>
      <c r="Q164" s="1">
        <v>90</v>
      </c>
      <c r="R164" s="1" t="b">
        <v>0</v>
      </c>
      <c r="S164" s="1">
        <v>163</v>
      </c>
      <c r="T164" s="1" t="s">
        <v>2592</v>
      </c>
      <c r="U164" s="1" t="str" cm="1">
        <f t="array" ref="U164">IF(AND(SUM(COUNTIF(T164,{"*leaching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leached*"}))&gt;0,ISNUMBER(FIND("%",T164))),"Include","Exclude")</f>
        <v>Exclude</v>
      </c>
      <c r="V164" s="1" t="s">
        <v>2593</v>
      </c>
      <c r="W164" s="1" t="str" cm="1">
        <f t="array" ref="W164">IF(AND(SUM(COUNTIF(V164,{"*leaching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leached*"}))&gt;0,ISNUMBER(FIND("%",V164))),"Include","Exclude")</f>
        <v>Exclude</v>
      </c>
      <c r="X164" s="1" t="s">
        <v>2594</v>
      </c>
      <c r="Y164" s="1" t="str" cm="1">
        <f t="array" ref="Y164">IF(AND(SUM(COUNTIF(X164,{"*leaching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leached*"}))&gt;0,ISNUMBER(FIND("%",X164))),"Include","Exclude")</f>
        <v>Exclude</v>
      </c>
      <c r="Z164" s="1" t="s">
        <v>2595</v>
      </c>
      <c r="AA164" s="1" t="str" cm="1">
        <f t="array" ref="AA164">IF(AND(SUM(COUNTIF(Z164,{"*leaching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leached*"}))&gt;0,ISNUMBER(FIND("%",Z164))),"Include","Exclude")</f>
        <v>Exclude</v>
      </c>
      <c r="AB164" s="1" t="s">
        <v>2596</v>
      </c>
      <c r="AC164" s="1" t="str" cm="1">
        <f t="array" ref="AC164">IF(AND(SUM(COUNTIF(AB164,{"*leaching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leached*"}))&gt;0,ISNUMBER(FIND("%",AB164))),"Include","Exclude")</f>
        <v>Exclude</v>
      </c>
      <c r="AD164" s="1" t="s">
        <v>2597</v>
      </c>
      <c r="AE164" s="1" t="str" cm="1">
        <f t="array" ref="AE164">IF(AND(SUM(COUNTIF(AD164,{"*leaching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leached*"}))&gt;0,ISNUMBER(FIND("%",AD164))),"Include","Exclude")</f>
        <v>Exclude</v>
      </c>
      <c r="AF164" s="1" t="s">
        <v>2598</v>
      </c>
      <c r="AG164" s="1" t="str" cm="1">
        <f t="array" ref="AG164">IF(AND(SUM(COUNTIF(AF164,{"*leaching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leached*"}))&gt;0,ISNUMBER(FIND("%",AF164))),"Include","Exclude")</f>
        <v>Exclude</v>
      </c>
      <c r="AH164" s="1" t="s">
        <v>2599</v>
      </c>
      <c r="AI164" s="1" t="str" cm="1">
        <f t="array" ref="AI164">IF(AND(SUM(COUNTIF(AH164,{"*leaching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leached*"}))&gt;0,ISNUMBER(FIND("%",AH164))),"Include","Exclude")</f>
        <v>Exclude</v>
      </c>
      <c r="AJ164" s="1"/>
      <c r="AK164" s="1" t="str" cm="1">
        <f t="array" ref="AK164">IF(AND(SUM(COUNTIF(AJ164,{"*leaching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leached*"}))&gt;0,ISNUMBER(FIND("%",AJ164))),"Include","Exclude")</f>
        <v>Exclude</v>
      </c>
      <c r="AL164" s="1"/>
      <c r="AM164" s="1" t="str" cm="1">
        <f t="array" ref="AM164">IF(AND(SUM(COUNTIF(AL164,{"*leaching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leached*"}))&gt;0,ISNUMBER(FIND("%",AL164))),"Include","Exclude")</f>
        <v>Exclude</v>
      </c>
      <c r="AN164" s="1"/>
      <c r="AO164" s="1" t="str" cm="1">
        <f t="array" ref="AO164">IF(AND(SUM(COUNTIF(AN164,{"*leaching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leached*"}))&gt;0,ISNUMBER(FIND("%",AN164))),"Include","Exclude")</f>
        <v>Exclude</v>
      </c>
      <c r="AP164" s="1"/>
      <c r="AQ164" s="1" t="str" cm="1">
        <f t="array" ref="AQ164">IF(AND(SUM(COUNTIF(AP164,{"*leaching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leached*"}))&gt;0,ISNUMBER(FIND("%",AP164))),"Include","Exclude")</f>
        <v>Exclude</v>
      </c>
      <c r="AR164" s="1"/>
      <c r="AS164" s="1" t="str" cm="1">
        <f t="array" ref="AS164">IF(AND(SUM(COUNTIF(AR164,{"*leaching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leached*"}))&gt;0,ISNUMBER(FIND("%",AR164))),"Include","Exclude")</f>
        <v>Exclude</v>
      </c>
      <c r="AT164" s="1"/>
      <c r="AU164" s="1" t="str" cm="1">
        <f t="array" ref="AU164">IF(AND(SUM(COUNTIF(AT164,{"*leaching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leached*"}))&gt;0,ISNUMBER(FIND("%",AT164))),"Include","Exclude")</f>
        <v>Exclude</v>
      </c>
      <c r="AV164" s="1"/>
      <c r="AW164" s="1" t="str" cm="1">
        <f t="array" ref="AW164">IF(AND(SUM(COUNTIF(AV164,{"*leaching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leached*"}))&gt;0,ISNUMBER(FIND("%",AV164))),"Include","Exclude")</f>
        <v>Exclude</v>
      </c>
      <c r="AX164" s="1"/>
      <c r="AY164" s="1" t="str" cm="1">
        <f t="array" ref="AY164">IF(AND(SUM(COUNTIF(AX164,{"*leaching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leached*"}))&gt;0,ISNUMBER(FIND("%",AX164))),"Include","Exclude")</f>
        <v>Exclude</v>
      </c>
      <c r="AZ164" s="1">
        <f t="shared" si="75"/>
        <v>0</v>
      </c>
      <c r="BA164" s="1" t="s">
        <v>677</v>
      </c>
      <c r="BG164" s="1"/>
      <c r="BH164" s="1"/>
      <c r="BI164" s="1"/>
      <c r="BJ164" s="1"/>
      <c r="BN164" s="1"/>
      <c r="BO164" s="1"/>
      <c r="BP164" s="1"/>
      <c r="BQ164" s="1"/>
      <c r="BX164" s="1"/>
      <c r="CE164" s="1"/>
      <c r="CG164"/>
      <c r="CH164"/>
      <c r="CI164"/>
      <c r="CL164"/>
      <c r="CM164"/>
      <c r="CN164"/>
    </row>
    <row r="165" spans="1:92" s="23" customFormat="1" x14ac:dyDescent="0.3">
      <c r="A165" s="21">
        <v>130</v>
      </c>
      <c r="B165" s="21" t="s">
        <v>986</v>
      </c>
      <c r="C165" s="21" t="s">
        <v>987</v>
      </c>
      <c r="D165" s="21" t="s">
        <v>371</v>
      </c>
      <c r="E165" s="21" t="b">
        <v>1</v>
      </c>
      <c r="F165" s="21"/>
      <c r="G165" s="21"/>
      <c r="H165" s="21" t="s">
        <v>611</v>
      </c>
      <c r="I165" s="21" t="s">
        <v>10</v>
      </c>
      <c r="J165" s="21" t="s">
        <v>612</v>
      </c>
      <c r="K165" s="21" t="s">
        <v>372</v>
      </c>
      <c r="L165" s="21" t="s">
        <v>613</v>
      </c>
      <c r="M165" s="21" t="s">
        <v>373</v>
      </c>
      <c r="N165" s="21" t="s">
        <v>614</v>
      </c>
      <c r="O165" s="21" t="s">
        <v>645</v>
      </c>
      <c r="P165" s="21" t="b">
        <v>1</v>
      </c>
      <c r="Q165" s="21">
        <v>300</v>
      </c>
      <c r="R165" s="39" t="b">
        <v>0</v>
      </c>
      <c r="S165" s="21">
        <v>130</v>
      </c>
      <c r="T165" s="6" t="s">
        <v>2318</v>
      </c>
      <c r="U165" s="1" t="str" cm="1">
        <f t="array" ref="U165">IF(AND(SUM(COUNTIF(T165,{"*leaching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leached*"}))&gt;0,ISNUMBER(FIND("%",T165))),"Include","Exclude")</f>
        <v>Exclude</v>
      </c>
      <c r="V165" s="1" t="s">
        <v>2319</v>
      </c>
      <c r="W165" s="1" t="str" cm="1">
        <f t="array" ref="W165">IF(AND(SUM(COUNTIF(V165,{"*leaching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leached*"}))&gt;0,ISNUMBER(FIND("%",V165))),"Include","Exclude")</f>
        <v>Exclude</v>
      </c>
      <c r="X165" s="1" t="s">
        <v>2320</v>
      </c>
      <c r="Y165" s="1" t="str" cm="1">
        <f t="array" ref="Y165">IF(AND(SUM(COUNTIF(X165,{"*leaching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leached*"}))&gt;0,ISNUMBER(FIND("%",X165))),"Include","Exclude")</f>
        <v>Include</v>
      </c>
      <c r="Z165" s="1" t="s">
        <v>2321</v>
      </c>
      <c r="AA165" s="1" t="str" cm="1">
        <f t="array" ref="AA165">IF(AND(SUM(COUNTIF(Z165,{"*leaching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leached*"}))&gt;0,ISNUMBER(FIND("%",Z165))),"Include","Exclude")</f>
        <v>Exclude</v>
      </c>
      <c r="AB165" s="1" t="s">
        <v>2322</v>
      </c>
      <c r="AC165" s="1" t="str" cm="1">
        <f t="array" ref="AC165">IF(AND(SUM(COUNTIF(AB165,{"*leaching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leached*"}))&gt;0,ISNUMBER(FIND("%",AB165))),"Include","Exclude")</f>
        <v>Exclude</v>
      </c>
      <c r="AD165" s="1" t="s">
        <v>2323</v>
      </c>
      <c r="AE165" s="1" t="str" cm="1">
        <f t="array" ref="AE165">IF(AND(SUM(COUNTIF(AD165,{"*leaching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leached*"}))&gt;0,ISNUMBER(FIND("%",AD165))),"Include","Exclude")</f>
        <v>Exclude</v>
      </c>
      <c r="AF165" s="1" t="s">
        <v>2324</v>
      </c>
      <c r="AG165" s="1" t="str" cm="1">
        <f t="array" ref="AG165">IF(AND(SUM(COUNTIF(AF165,{"*leaching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leached*"}))&gt;0,ISNUMBER(FIND("%",AF165))),"Include","Exclude")</f>
        <v>Exclude</v>
      </c>
      <c r="AH165" s="1"/>
      <c r="AI165" s="1" t="str" cm="1">
        <f t="array" ref="AI165">IF(AND(SUM(COUNTIF(AH165,{"*leaching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leached*"}))&gt;0,ISNUMBER(FIND("%",AH165))),"Include","Exclude")</f>
        <v>Exclude</v>
      </c>
      <c r="AJ165" s="1"/>
      <c r="AK165" s="1" t="str" cm="1">
        <f t="array" ref="AK165">IF(AND(SUM(COUNTIF(AJ165,{"*leaching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leached*"}))&gt;0,ISNUMBER(FIND("%",AJ165))),"Include","Exclude")</f>
        <v>Exclude</v>
      </c>
      <c r="AL165" s="1"/>
      <c r="AM165" s="1" t="str" cm="1">
        <f t="array" ref="AM165">IF(AND(SUM(COUNTIF(AL165,{"*leaching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leached*"}))&gt;0,ISNUMBER(FIND("%",AL165))),"Include","Exclude")</f>
        <v>Exclude</v>
      </c>
      <c r="AN165" s="1"/>
      <c r="AO165" s="1" t="str" cm="1">
        <f t="array" ref="AO165">IF(AND(SUM(COUNTIF(AN165,{"*leaching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leached*"}))&gt;0,ISNUMBER(FIND("%",AN165))),"Include","Exclude")</f>
        <v>Exclude</v>
      </c>
      <c r="AP165" s="1"/>
      <c r="AQ165" s="1" t="str" cm="1">
        <f t="array" ref="AQ165">IF(AND(SUM(COUNTIF(AP165,{"*leaching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leached*"}))&gt;0,ISNUMBER(FIND("%",AP165))),"Include","Exclude")</f>
        <v>Exclude</v>
      </c>
      <c r="AR165" s="1"/>
      <c r="AS165" s="1" t="str" cm="1">
        <f t="array" ref="AS165">IF(AND(SUM(COUNTIF(AR165,{"*leaching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leached*"}))&gt;0,ISNUMBER(FIND("%",AR165))),"Include","Exclude")</f>
        <v>Exclude</v>
      </c>
      <c r="AT165" s="1"/>
      <c r="AU165" s="1" t="str" cm="1">
        <f t="array" ref="AU165">IF(AND(SUM(COUNTIF(AT165,{"*leaching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leached*"}))&gt;0,ISNUMBER(FIND("%",AT165))),"Include","Exclude")</f>
        <v>Exclude</v>
      </c>
      <c r="AV165" s="1"/>
      <c r="AW165" s="1" t="str" cm="1">
        <f t="array" ref="AW165">IF(AND(SUM(COUNTIF(AV165,{"*leaching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leached*"}))&gt;0,ISNUMBER(FIND("%",AV165))),"Include","Exclude")</f>
        <v>Exclude</v>
      </c>
      <c r="AX165" s="1"/>
      <c r="AY165" s="36" t="str" cm="1">
        <f t="array" ref="AY165">IF(AND(SUM(COUNTIF(AX165,{"*leaching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leached*"}))&gt;0,ISNUMBER(FIND("%",AX165))),"Include","Exclude")</f>
        <v>Exclude</v>
      </c>
      <c r="AZ165" s="21">
        <f t="shared" si="75"/>
        <v>1</v>
      </c>
      <c r="BA165" s="21" t="s">
        <v>2320</v>
      </c>
      <c r="BB165" s="21">
        <f>LEN(BA165) - LEN(SUBSTITUTE(BA165, "%", ""))</f>
        <v>1</v>
      </c>
      <c r="BC165" s="21" t="s">
        <v>2996</v>
      </c>
      <c r="BD165" s="21" t="s">
        <v>3013</v>
      </c>
      <c r="BE165" s="24">
        <v>0.95</v>
      </c>
      <c r="BF165" s="22">
        <v>0.1</v>
      </c>
      <c r="BG165" s="44">
        <f>VLOOKUP(BD165,'[1]To do list'!$A$2:$B$18,2,FALSE)</f>
        <v>83.5</v>
      </c>
      <c r="BH165" s="44">
        <v>4.2329999999999997</v>
      </c>
      <c r="BI165" s="44">
        <f t="shared" ref="BI165:BI166" si="89">BE165*BF165*BH165*(Q165-20)*1000</f>
        <v>112597.79999999999</v>
      </c>
      <c r="BJ165" s="59">
        <f>BF165*(1-BE165)*BG165*100</f>
        <v>41.750000000000036</v>
      </c>
      <c r="BK165" s="21"/>
      <c r="BL165" s="21"/>
      <c r="BM165" s="21"/>
      <c r="BN165" s="44"/>
      <c r="BO165" s="44"/>
      <c r="BP165" s="44"/>
      <c r="BQ165" s="49"/>
      <c r="BR165" s="21"/>
      <c r="BS165" s="21"/>
      <c r="BT165" s="22"/>
      <c r="BU165" s="21"/>
      <c r="BV165" s="21"/>
      <c r="BW165" s="21"/>
      <c r="BX165" s="51"/>
      <c r="BY165" s="21"/>
      <c r="BZ165" s="21"/>
      <c r="CA165" s="22"/>
      <c r="CB165" s="21"/>
      <c r="CC165" s="21"/>
      <c r="CD165" s="21"/>
      <c r="CE165" s="51"/>
      <c r="CF165" s="21"/>
      <c r="CG165" s="21"/>
      <c r="CH165" s="21"/>
      <c r="CI165" s="21"/>
      <c r="CJ165" s="21"/>
      <c r="CK165" s="21"/>
      <c r="CL165" s="51"/>
      <c r="CM165" s="63">
        <f>SUM(BJ165,BQ165,BX165,CE165,CL165)/SUM(BF165,BM165,BT165,CA165,CH165)</f>
        <v>417.50000000000034</v>
      </c>
      <c r="CN165" s="70">
        <f t="shared" ref="CN165:CN166" si="90">(BI165+BP165+BW165+CD165+CK165)/(BF165+BM165+BT165+CA165+CH165)</f>
        <v>1125977.9999999998</v>
      </c>
    </row>
    <row r="166" spans="1:92" s="23" customFormat="1" x14ac:dyDescent="0.3">
      <c r="A166" s="21">
        <v>133</v>
      </c>
      <c r="B166" s="21" t="s">
        <v>994</v>
      </c>
      <c r="C166" s="21" t="s">
        <v>995</v>
      </c>
      <c r="D166" s="21" t="s">
        <v>380</v>
      </c>
      <c r="E166" s="21" t="b">
        <v>1</v>
      </c>
      <c r="F166" s="21"/>
      <c r="G166" s="21"/>
      <c r="H166" s="21" t="s">
        <v>611</v>
      </c>
      <c r="I166" s="21" t="s">
        <v>10</v>
      </c>
      <c r="J166" s="21" t="s">
        <v>612</v>
      </c>
      <c r="K166" s="21" t="s">
        <v>381</v>
      </c>
      <c r="L166" s="21" t="s">
        <v>613</v>
      </c>
      <c r="M166" s="21" t="s">
        <v>382</v>
      </c>
      <c r="N166" s="21" t="s">
        <v>614</v>
      </c>
      <c r="O166" s="21" t="s">
        <v>996</v>
      </c>
      <c r="P166" s="21" t="b">
        <v>1</v>
      </c>
      <c r="Q166" s="21">
        <v>150</v>
      </c>
      <c r="R166" s="39" t="b">
        <v>0</v>
      </c>
      <c r="S166" s="21">
        <v>133</v>
      </c>
      <c r="T166" s="6" t="s">
        <v>2345</v>
      </c>
      <c r="U166" s="1" t="str" cm="1">
        <f t="array" ref="U166">IF(AND(SUM(COUNTIF(T166,{"*leaching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leached*"}))&gt;0,ISNUMBER(FIND("%",T166))),"Include","Exclude")</f>
        <v>Exclude</v>
      </c>
      <c r="V166" s="1" t="s">
        <v>2346</v>
      </c>
      <c r="W166" s="1" t="str" cm="1">
        <f t="array" ref="W166">IF(AND(SUM(COUNTIF(V166,{"*leaching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leached*"}))&gt;0,ISNUMBER(FIND("%",V166))),"Include","Exclude")</f>
        <v>Exclude</v>
      </c>
      <c r="X166" s="1" t="s">
        <v>2347</v>
      </c>
      <c r="Y166" s="1" t="str" cm="1">
        <f t="array" ref="Y166">IF(AND(SUM(COUNTIF(X166,{"*leaching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leached*"}))&gt;0,ISNUMBER(FIND("%",X166))),"Include","Exclude")</f>
        <v>Exclude</v>
      </c>
      <c r="Z166" s="1" t="s">
        <v>2348</v>
      </c>
      <c r="AA166" s="1" t="str" cm="1">
        <f t="array" ref="AA166">IF(AND(SUM(COUNTIF(Z166,{"*leaching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leached*"}))&gt;0,ISNUMBER(FIND("%",Z166))),"Include","Exclude")</f>
        <v>Include</v>
      </c>
      <c r="AB166" s="1" t="s">
        <v>2349</v>
      </c>
      <c r="AC166" s="1" t="str" cm="1">
        <f t="array" ref="AC166">IF(AND(SUM(COUNTIF(AB166,{"*leaching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leached*"}))&gt;0,ISNUMBER(FIND("%",AB166))),"Include","Exclude")</f>
        <v>Exclude</v>
      </c>
      <c r="AD166" s="1" t="s">
        <v>2350</v>
      </c>
      <c r="AE166" s="1" t="str" cm="1">
        <f t="array" ref="AE166">IF(AND(SUM(COUNTIF(AD166,{"*leaching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leached*"}))&gt;0,ISNUMBER(FIND("%",AD166))),"Include","Exclude")</f>
        <v>Exclude</v>
      </c>
      <c r="AF166" s="1" t="s">
        <v>2351</v>
      </c>
      <c r="AG166" s="1" t="str" cm="1">
        <f t="array" ref="AG166">IF(AND(SUM(COUNTIF(AF166,{"*leaching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leached*"}))&gt;0,ISNUMBER(FIND("%",AF166))),"Include","Exclude")</f>
        <v>Exclude</v>
      </c>
      <c r="AH166" s="1"/>
      <c r="AI166" s="1" t="str" cm="1">
        <f t="array" ref="AI166">IF(AND(SUM(COUNTIF(AH166,{"*leaching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leached*"}))&gt;0,ISNUMBER(FIND("%",AH166))),"Include","Exclude")</f>
        <v>Exclude</v>
      </c>
      <c r="AJ166" s="1"/>
      <c r="AK166" s="1" t="str" cm="1">
        <f t="array" ref="AK166">IF(AND(SUM(COUNTIF(AJ166,{"*leaching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leached*"}))&gt;0,ISNUMBER(FIND("%",AJ166))),"Include","Exclude")</f>
        <v>Exclude</v>
      </c>
      <c r="AL166" s="1"/>
      <c r="AM166" s="1" t="str" cm="1">
        <f t="array" ref="AM166">IF(AND(SUM(COUNTIF(AL166,{"*leaching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leached*"}))&gt;0,ISNUMBER(FIND("%",AL166))),"Include","Exclude")</f>
        <v>Exclude</v>
      </c>
      <c r="AN166" s="1"/>
      <c r="AO166" s="1" t="str" cm="1">
        <f t="array" ref="AO166">IF(AND(SUM(COUNTIF(AN166,{"*leaching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leached*"}))&gt;0,ISNUMBER(FIND("%",AN166))),"Include","Exclude")</f>
        <v>Exclude</v>
      </c>
      <c r="AP166" s="1"/>
      <c r="AQ166" s="1" t="str" cm="1">
        <f t="array" ref="AQ166">IF(AND(SUM(COUNTIF(AP166,{"*leaching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leached*"}))&gt;0,ISNUMBER(FIND("%",AP166))),"Include","Exclude")</f>
        <v>Exclude</v>
      </c>
      <c r="AR166" s="1"/>
      <c r="AS166" s="1" t="str" cm="1">
        <f t="array" ref="AS166">IF(AND(SUM(COUNTIF(AR166,{"*leaching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leached*"}))&gt;0,ISNUMBER(FIND("%",AR166))),"Include","Exclude")</f>
        <v>Exclude</v>
      </c>
      <c r="AT166" s="1"/>
      <c r="AU166" s="1" t="str" cm="1">
        <f t="array" ref="AU166">IF(AND(SUM(COUNTIF(AT166,{"*leaching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leached*"}))&gt;0,ISNUMBER(FIND("%",AT166))),"Include","Exclude")</f>
        <v>Exclude</v>
      </c>
      <c r="AV166" s="1"/>
      <c r="AW166" s="1" t="str" cm="1">
        <f t="array" ref="AW166">IF(AND(SUM(COUNTIF(AV166,{"*leaching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leached*"}))&gt;0,ISNUMBER(FIND("%",AV166))),"Include","Exclude")</f>
        <v>Exclude</v>
      </c>
      <c r="AX166" s="1"/>
      <c r="AY166" s="36" t="str" cm="1">
        <f t="array" ref="AY166">IF(AND(SUM(COUNTIF(AX166,{"*leaching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leached*"}))&gt;0,ISNUMBER(FIND("%",AX166))),"Include","Exclude")</f>
        <v>Exclude</v>
      </c>
      <c r="AZ166" s="21">
        <f t="shared" si="75"/>
        <v>1</v>
      </c>
      <c r="BA166" s="21" t="s">
        <v>2348</v>
      </c>
      <c r="BB166" s="21">
        <f>LEN(BA166) - LEN(SUBSTITUTE(BA166, "%", ""))</f>
        <v>1</v>
      </c>
      <c r="BC166" s="21" t="s">
        <v>3004</v>
      </c>
      <c r="BD166" s="21" t="s">
        <v>3013</v>
      </c>
      <c r="BE166" s="22">
        <v>0.93200000000000005</v>
      </c>
      <c r="BF166" s="22">
        <v>0.1</v>
      </c>
      <c r="BG166" s="44">
        <f>VLOOKUP(BD166,'[1]To do list'!$A$2:$B$18,2,FALSE)</f>
        <v>83.5</v>
      </c>
      <c r="BH166" s="44">
        <v>4.2329999999999997</v>
      </c>
      <c r="BI166" s="44">
        <f t="shared" si="89"/>
        <v>51287.027999999991</v>
      </c>
      <c r="BJ166" s="59">
        <f>BF166*(1-BE166)*BG166*100</f>
        <v>56.779999999999966</v>
      </c>
      <c r="BK166" s="21"/>
      <c r="BL166" s="21"/>
      <c r="BM166" s="21"/>
      <c r="BN166" s="44"/>
      <c r="BO166" s="44"/>
      <c r="BP166" s="44"/>
      <c r="BQ166" s="49"/>
      <c r="BR166" s="21"/>
      <c r="BS166" s="21"/>
      <c r="BT166" s="22"/>
      <c r="BU166" s="21"/>
      <c r="BV166" s="21"/>
      <c r="BW166" s="21"/>
      <c r="BX166" s="51"/>
      <c r="BY166" s="21"/>
      <c r="BZ166" s="21"/>
      <c r="CA166" s="22"/>
      <c r="CB166" s="21"/>
      <c r="CC166" s="21"/>
      <c r="CD166" s="21"/>
      <c r="CE166" s="51"/>
      <c r="CF166" s="21"/>
      <c r="CG166" s="21"/>
      <c r="CH166" s="21"/>
      <c r="CI166" s="21"/>
      <c r="CJ166" s="21"/>
      <c r="CK166" s="21"/>
      <c r="CL166" s="51"/>
      <c r="CM166" s="63">
        <f>SUM(BJ166,BQ166,BX166,CE166,CL166)/SUM(BF166,BM166,BT166,CA166,CH166)</f>
        <v>567.79999999999961</v>
      </c>
      <c r="CN166" s="70">
        <f t="shared" si="90"/>
        <v>512870.27999999991</v>
      </c>
    </row>
    <row r="167" spans="1:92" hidden="1" x14ac:dyDescent="0.3">
      <c r="A167" s="40">
        <v>166</v>
      </c>
      <c r="B167" s="40" t="s">
        <v>1080</v>
      </c>
      <c r="C167" s="61" t="s">
        <v>1081</v>
      </c>
      <c r="D167" s="40" t="s">
        <v>471</v>
      </c>
      <c r="E167" s="40" t="b">
        <v>1</v>
      </c>
      <c r="F167" s="40"/>
      <c r="G167" s="40"/>
      <c r="H167" s="40" t="s">
        <v>611</v>
      </c>
      <c r="I167" s="40" t="s">
        <v>10</v>
      </c>
      <c r="J167" s="40" t="s">
        <v>612</v>
      </c>
      <c r="K167" s="40" t="s">
        <v>472</v>
      </c>
      <c r="L167" s="40" t="s">
        <v>613</v>
      </c>
      <c r="M167" s="40" t="s">
        <v>473</v>
      </c>
      <c r="N167" s="40" t="s">
        <v>614</v>
      </c>
      <c r="O167" s="40"/>
      <c r="P167" s="40" t="b">
        <v>1</v>
      </c>
      <c r="Q167" s="40">
        <v>30</v>
      </c>
      <c r="R167" s="1" t="b">
        <v>0</v>
      </c>
      <c r="S167" s="40">
        <v>166</v>
      </c>
      <c r="T167" s="1" t="s">
        <v>2617</v>
      </c>
      <c r="U167" s="1" t="str" cm="1">
        <f t="array" ref="U167">IF(AND(SUM(COUNTIF(T167,{"*leaching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leached*"}))&gt;0,ISNUMBER(FIND("%",T167))),"Include","Exclude")</f>
        <v>Exclude</v>
      </c>
      <c r="V167" s="1" t="s">
        <v>2618</v>
      </c>
      <c r="W167" s="1" t="str" cm="1">
        <f t="array" ref="W167">IF(AND(SUM(COUNTIF(V167,{"*leaching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leached*"}))&gt;0,ISNUMBER(FIND("%",V167))),"Include","Exclude")</f>
        <v>Exclude</v>
      </c>
      <c r="X167" s="1" t="s">
        <v>2619</v>
      </c>
      <c r="Y167" s="1" t="str" cm="1">
        <f t="array" ref="Y167">IF(AND(SUM(COUNTIF(X167,{"*leaching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leached*"}))&gt;0,ISNUMBER(FIND("%",X167))),"Include","Exclude")</f>
        <v>Exclude</v>
      </c>
      <c r="Z167" s="1" t="s">
        <v>2620</v>
      </c>
      <c r="AA167" s="1" t="str" cm="1">
        <f t="array" ref="AA167">IF(AND(SUM(COUNTIF(Z167,{"*leaching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leached*"}))&gt;0,ISNUMBER(FIND("%",Z167))),"Include","Exclude")</f>
        <v>Exclude</v>
      </c>
      <c r="AB167" s="1" t="s">
        <v>2621</v>
      </c>
      <c r="AC167" s="1" t="str" cm="1">
        <f t="array" ref="AC167">IF(AND(SUM(COUNTIF(AB167,{"*leaching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leached*"}))&gt;0,ISNUMBER(FIND("%",AB167))),"Include","Exclude")</f>
        <v>Exclude</v>
      </c>
      <c r="AD167" s="1" t="s">
        <v>2622</v>
      </c>
      <c r="AE167" s="1" t="str" cm="1">
        <f t="array" ref="AE167">IF(AND(SUM(COUNTIF(AD167,{"*leaching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leached*"}))&gt;0,ISNUMBER(FIND("%",AD167))),"Include","Exclude")</f>
        <v>Exclude</v>
      </c>
      <c r="AF167" s="1" t="s">
        <v>2623</v>
      </c>
      <c r="AG167" s="1" t="str" cm="1">
        <f t="array" ref="AG167">IF(AND(SUM(COUNTIF(AF167,{"*leaching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leached*"}))&gt;0,ISNUMBER(FIND("%",AF167))),"Include","Exclude")</f>
        <v>Exclude</v>
      </c>
      <c r="AH167" s="1" t="s">
        <v>2624</v>
      </c>
      <c r="AI167" s="1" t="str" cm="1">
        <f t="array" ref="AI167">IF(AND(SUM(COUNTIF(AH167,{"*leaching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leached*"}))&gt;0,ISNUMBER(FIND("%",AH167))),"Include","Exclude")</f>
        <v>Include</v>
      </c>
      <c r="AJ167" s="1" t="s">
        <v>2625</v>
      </c>
      <c r="AK167" s="1" t="str" cm="1">
        <f t="array" ref="AK167">IF(AND(SUM(COUNTIF(AJ167,{"*leaching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leached*"}))&gt;0,ISNUMBER(FIND("%",AJ167))),"Include","Exclude")</f>
        <v>Include</v>
      </c>
      <c r="AL167" s="1"/>
      <c r="AM167" s="1" t="str" cm="1">
        <f t="array" ref="AM167">IF(AND(SUM(COUNTIF(AL167,{"*leaching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leached*"}))&gt;0,ISNUMBER(FIND("%",AL167))),"Include","Exclude")</f>
        <v>Exclude</v>
      </c>
      <c r="AN167" s="1"/>
      <c r="AO167" s="1" t="str" cm="1">
        <f t="array" ref="AO167">IF(AND(SUM(COUNTIF(AN167,{"*leaching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leached*"}))&gt;0,ISNUMBER(FIND("%",AN167))),"Include","Exclude")</f>
        <v>Exclude</v>
      </c>
      <c r="AP167" s="1"/>
      <c r="AQ167" s="1" t="str" cm="1">
        <f t="array" ref="AQ167">IF(AND(SUM(COUNTIF(AP167,{"*leaching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leached*"}))&gt;0,ISNUMBER(FIND("%",AP167))),"Include","Exclude")</f>
        <v>Exclude</v>
      </c>
      <c r="AR167" s="1"/>
      <c r="AS167" s="1" t="str" cm="1">
        <f t="array" ref="AS167">IF(AND(SUM(COUNTIF(AR167,{"*leaching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leached*"}))&gt;0,ISNUMBER(FIND("%",AR167))),"Include","Exclude")</f>
        <v>Exclude</v>
      </c>
      <c r="AT167" s="1"/>
      <c r="AU167" s="1" t="str" cm="1">
        <f t="array" ref="AU167">IF(AND(SUM(COUNTIF(AT167,{"*leaching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leached*"}))&gt;0,ISNUMBER(FIND("%",AT167))),"Include","Exclude")</f>
        <v>Exclude</v>
      </c>
      <c r="AV167" s="1"/>
      <c r="AW167" s="1" t="str" cm="1">
        <f t="array" ref="AW167">IF(AND(SUM(COUNTIF(AV167,{"*leaching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leached*"}))&gt;0,ISNUMBER(FIND("%",AV167))),"Include","Exclude")</f>
        <v>Exclude</v>
      </c>
      <c r="AX167" s="1"/>
      <c r="AY167" s="1" t="str" cm="1">
        <f t="array" ref="AY167">IF(AND(SUM(COUNTIF(AX167,{"*leaching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leached*"}))&gt;0,ISNUMBER(FIND("%",AX167))),"Include","Exclude")</f>
        <v>Exclude</v>
      </c>
      <c r="AZ167" s="40">
        <f t="shared" si="75"/>
        <v>2</v>
      </c>
      <c r="BA167" s="40" t="s">
        <v>2626</v>
      </c>
      <c r="BB167" s="40">
        <f>LEN(BA167) - LEN(SUBSTITUTE(BA167, "%", ""))</f>
        <v>5</v>
      </c>
      <c r="BC167" s="40" t="s">
        <v>2993</v>
      </c>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c r="CH167"/>
      <c r="CI167"/>
      <c r="CL167"/>
      <c r="CM167"/>
      <c r="CN167"/>
    </row>
    <row r="168" spans="1:92" hidden="1" x14ac:dyDescent="0.3">
      <c r="A168" s="1">
        <v>167</v>
      </c>
      <c r="B168" s="1" t="s">
        <v>1082</v>
      </c>
      <c r="C168" s="2" t="s">
        <v>1083</v>
      </c>
      <c r="D168" s="1" t="s">
        <v>474</v>
      </c>
      <c r="E168" s="1" t="b">
        <v>1</v>
      </c>
      <c r="H168" s="1" t="s">
        <v>611</v>
      </c>
      <c r="I168" s="1" t="s">
        <v>475</v>
      </c>
      <c r="J168" s="1" t="s">
        <v>612</v>
      </c>
      <c r="K168" s="1" t="s">
        <v>476</v>
      </c>
      <c r="L168" s="1" t="s">
        <v>613</v>
      </c>
      <c r="M168" s="1" t="s">
        <v>477</v>
      </c>
      <c r="N168" s="1" t="s">
        <v>614</v>
      </c>
      <c r="O168" s="1" t="s">
        <v>677</v>
      </c>
      <c r="P168" s="1" t="b">
        <v>1</v>
      </c>
      <c r="Q168" s="1">
        <v>40</v>
      </c>
      <c r="R168" s="1" t="b">
        <v>1</v>
      </c>
      <c r="S168" s="1">
        <v>167</v>
      </c>
      <c r="T168" s="1" t="s">
        <v>2627</v>
      </c>
      <c r="U168" s="1" t="str" cm="1">
        <f t="array" ref="U168">IF(AND(SUM(COUNTIF(T168,{"*leaching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leached*"}))&gt;0,ISNUMBER(FIND("%",T168))),"Include","Exclude")</f>
        <v>Exclude</v>
      </c>
      <c r="V168" s="1" t="s">
        <v>2628</v>
      </c>
      <c r="W168" s="1" t="str" cm="1">
        <f t="array" ref="W168">IF(AND(SUM(COUNTIF(V168,{"*leaching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leached*"}))&gt;0,ISNUMBER(FIND("%",V168))),"Include","Exclude")</f>
        <v>Exclude</v>
      </c>
      <c r="X168" s="1" t="s">
        <v>2629</v>
      </c>
      <c r="Y168" s="1" t="str" cm="1">
        <f t="array" ref="Y168">IF(AND(SUM(COUNTIF(X168,{"*leaching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leached*"}))&gt;0,ISNUMBER(FIND("%",X168))),"Include","Exclude")</f>
        <v>Exclude</v>
      </c>
      <c r="Z168" s="1" t="s">
        <v>2630</v>
      </c>
      <c r="AA168" s="1" t="str" cm="1">
        <f t="array" ref="AA168">IF(AND(SUM(COUNTIF(Z168,{"*leaching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leached*"}))&gt;0,ISNUMBER(FIND("%",Z168))),"Include","Exclude")</f>
        <v>Exclude</v>
      </c>
      <c r="AB168" s="1" t="s">
        <v>2631</v>
      </c>
      <c r="AC168" s="1" t="str" cm="1">
        <f t="array" ref="AC168">IF(AND(SUM(COUNTIF(AB168,{"*leaching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leached*"}))&gt;0,ISNUMBER(FIND("%",AB168))),"Include","Exclude")</f>
        <v>Exclude</v>
      </c>
      <c r="AD168" s="1" t="s">
        <v>2632</v>
      </c>
      <c r="AE168" s="1" t="str" cm="1">
        <f t="array" ref="AE168">IF(AND(SUM(COUNTIF(AD168,{"*leaching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leached*"}))&gt;0,ISNUMBER(FIND("%",AD168))),"Include","Exclude")</f>
        <v>Exclude</v>
      </c>
      <c r="AF168" s="1" t="s">
        <v>2633</v>
      </c>
      <c r="AG168" s="1" t="str" cm="1">
        <f t="array" ref="AG168">IF(AND(SUM(COUNTIF(AF168,{"*leaching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leached*"}))&gt;0,ISNUMBER(FIND("%",AF168))),"Include","Exclude")</f>
        <v>Exclude</v>
      </c>
      <c r="AH168" s="1" t="s">
        <v>2634</v>
      </c>
      <c r="AI168" s="1" t="str" cm="1">
        <f t="array" ref="AI168">IF(AND(SUM(COUNTIF(AH168,{"*leaching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leached*"}))&gt;0,ISNUMBER(FIND("%",AH168))),"Include","Exclude")</f>
        <v>Exclude</v>
      </c>
      <c r="AJ168" s="1" t="s">
        <v>2635</v>
      </c>
      <c r="AK168" s="1" t="str" cm="1">
        <f t="array" ref="AK168">IF(AND(SUM(COUNTIF(AJ168,{"*leaching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leached*"}))&gt;0,ISNUMBER(FIND("%",AJ168))),"Include","Exclude")</f>
        <v>Exclude</v>
      </c>
      <c r="AL168" s="1"/>
      <c r="AM168" s="1" t="str" cm="1">
        <f t="array" ref="AM168">IF(AND(SUM(COUNTIF(AL168,{"*leaching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leached*"}))&gt;0,ISNUMBER(FIND("%",AL168))),"Include","Exclude")</f>
        <v>Exclude</v>
      </c>
      <c r="AN168" s="1"/>
      <c r="AO168" s="1" t="str" cm="1">
        <f t="array" ref="AO168">IF(AND(SUM(COUNTIF(AN168,{"*leaching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leached*"}))&gt;0,ISNUMBER(FIND("%",AN168))),"Include","Exclude")</f>
        <v>Exclude</v>
      </c>
      <c r="AP168" s="1"/>
      <c r="AQ168" s="1" t="str" cm="1">
        <f t="array" ref="AQ168">IF(AND(SUM(COUNTIF(AP168,{"*leaching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leached*"}))&gt;0,ISNUMBER(FIND("%",AP168))),"Include","Exclude")</f>
        <v>Exclude</v>
      </c>
      <c r="AR168" s="1"/>
      <c r="AS168" s="1" t="str" cm="1">
        <f t="array" ref="AS168">IF(AND(SUM(COUNTIF(AR168,{"*leaching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leached*"}))&gt;0,ISNUMBER(FIND("%",AR168))),"Include","Exclude")</f>
        <v>Exclude</v>
      </c>
      <c r="AT168" s="1"/>
      <c r="AU168" s="1" t="str" cm="1">
        <f t="array" ref="AU168">IF(AND(SUM(COUNTIF(AT168,{"*leaching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leached*"}))&gt;0,ISNUMBER(FIND("%",AT168))),"Include","Exclude")</f>
        <v>Exclude</v>
      </c>
      <c r="AV168" s="1"/>
      <c r="AW168" s="1" t="str" cm="1">
        <f t="array" ref="AW168">IF(AND(SUM(COUNTIF(AV168,{"*leaching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leached*"}))&gt;0,ISNUMBER(FIND("%",AV168))),"Include","Exclude")</f>
        <v>Exclude</v>
      </c>
      <c r="AX168" s="1"/>
      <c r="AY168" s="1" t="str" cm="1">
        <f t="array" ref="AY168">IF(AND(SUM(COUNTIF(AX168,{"*leaching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leached*"}))&gt;0,ISNUMBER(FIND("%",AX168))),"Include","Exclude")</f>
        <v>Exclude</v>
      </c>
      <c r="AZ168" s="1">
        <f t="shared" si="75"/>
        <v>0</v>
      </c>
      <c r="BA168" s="1" t="s">
        <v>677</v>
      </c>
      <c r="BG168" s="1"/>
      <c r="BH168" s="1"/>
      <c r="BI168" s="1"/>
      <c r="BJ168" s="1"/>
      <c r="BN168" s="1"/>
      <c r="BO168" s="1"/>
      <c r="BP168" s="1"/>
      <c r="BQ168" s="1"/>
      <c r="BX168" s="1"/>
      <c r="CE168" s="1"/>
      <c r="CG168"/>
      <c r="CH168"/>
      <c r="CI168"/>
      <c r="CL168"/>
      <c r="CM168"/>
      <c r="CN168"/>
    </row>
    <row r="169" spans="1:92" hidden="1" x14ac:dyDescent="0.3">
      <c r="A169" s="1">
        <v>168</v>
      </c>
      <c r="B169" s="1" t="s">
        <v>1084</v>
      </c>
      <c r="C169" s="2" t="s">
        <v>1085</v>
      </c>
      <c r="D169" s="1" t="s">
        <v>478</v>
      </c>
      <c r="E169" s="1" t="b">
        <v>1</v>
      </c>
      <c r="H169" s="1" t="s">
        <v>611</v>
      </c>
      <c r="I169" s="1" t="s">
        <v>10</v>
      </c>
      <c r="J169" s="1" t="s">
        <v>612</v>
      </c>
      <c r="K169" s="1" t="s">
        <v>479</v>
      </c>
      <c r="L169" s="1" t="s">
        <v>613</v>
      </c>
      <c r="M169" s="1" t="s">
        <v>480</v>
      </c>
      <c r="N169" s="1" t="s">
        <v>614</v>
      </c>
      <c r="O169" s="1" t="s">
        <v>677</v>
      </c>
      <c r="P169" s="1" t="b">
        <v>1</v>
      </c>
      <c r="Q169" s="1">
        <v>75</v>
      </c>
      <c r="R169" s="1" t="b">
        <v>0</v>
      </c>
      <c r="S169" s="1">
        <v>168</v>
      </c>
      <c r="T169" s="1" t="s">
        <v>2636</v>
      </c>
      <c r="U169" s="1" t="str" cm="1">
        <f t="array" ref="U169">IF(AND(SUM(COUNTIF(T169,{"*leaching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leached*"}))&gt;0,ISNUMBER(FIND("%",T169))),"Include","Exclude")</f>
        <v>Exclude</v>
      </c>
      <c r="V169" s="1" t="s">
        <v>2637</v>
      </c>
      <c r="W169" s="1" t="str" cm="1">
        <f t="array" ref="W169">IF(AND(SUM(COUNTIF(V169,{"*leaching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leached*"}))&gt;0,ISNUMBER(FIND("%",V169))),"Include","Exclude")</f>
        <v>Exclude</v>
      </c>
      <c r="X169" s="1" t="s">
        <v>2638</v>
      </c>
      <c r="Y169" s="1" t="str" cm="1">
        <f t="array" ref="Y169">IF(AND(SUM(COUNTIF(X169,{"*leaching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leached*"}))&gt;0,ISNUMBER(FIND("%",X169))),"Include","Exclude")</f>
        <v>Exclude</v>
      </c>
      <c r="Z169" s="1" t="s">
        <v>2639</v>
      </c>
      <c r="AA169" s="1" t="str" cm="1">
        <f t="array" ref="AA169">IF(AND(SUM(COUNTIF(Z169,{"*leaching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leached*"}))&gt;0,ISNUMBER(FIND("%",Z169))),"Include","Exclude")</f>
        <v>Exclude</v>
      </c>
      <c r="AB169" s="1" t="s">
        <v>2640</v>
      </c>
      <c r="AC169" s="1" t="str" cm="1">
        <f t="array" ref="AC169">IF(AND(SUM(COUNTIF(AB169,{"*leaching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leached*"}))&gt;0,ISNUMBER(FIND("%",AB169))),"Include","Exclude")</f>
        <v>Exclude</v>
      </c>
      <c r="AD169" s="1" t="s">
        <v>2641</v>
      </c>
      <c r="AE169" s="1" t="str" cm="1">
        <f t="array" ref="AE169">IF(AND(SUM(COUNTIF(AD169,{"*leaching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leached*"}))&gt;0,ISNUMBER(FIND("%",AD169))),"Include","Exclude")</f>
        <v>Exclude</v>
      </c>
      <c r="AF169" s="1" t="s">
        <v>2642</v>
      </c>
      <c r="AG169" s="1" t="str" cm="1">
        <f t="array" ref="AG169">IF(AND(SUM(COUNTIF(AF169,{"*leaching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leached*"}))&gt;0,ISNUMBER(FIND("%",AF169))),"Include","Exclude")</f>
        <v>Exclude</v>
      </c>
      <c r="AH169" s="1" t="s">
        <v>2643</v>
      </c>
      <c r="AI169" s="1" t="str" cm="1">
        <f t="array" ref="AI169">IF(AND(SUM(COUNTIF(AH169,{"*leaching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leached*"}))&gt;0,ISNUMBER(FIND("%",AH169))),"Include","Exclude")</f>
        <v>Exclude</v>
      </c>
      <c r="AJ169" s="1" t="s">
        <v>2644</v>
      </c>
      <c r="AK169" s="1" t="str" cm="1">
        <f t="array" ref="AK169">IF(AND(SUM(COUNTIF(AJ169,{"*leaching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leached*"}))&gt;0,ISNUMBER(FIND("%",AJ169))),"Include","Exclude")</f>
        <v>Exclude</v>
      </c>
      <c r="AL169" s="1" t="s">
        <v>2645</v>
      </c>
      <c r="AM169" s="1" t="str" cm="1">
        <f t="array" ref="AM169">IF(AND(SUM(COUNTIF(AL169,{"*leaching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leached*"}))&gt;0,ISNUMBER(FIND("%",AL169))),"Include","Exclude")</f>
        <v>Exclude</v>
      </c>
      <c r="AN169" s="1" t="s">
        <v>2646</v>
      </c>
      <c r="AO169" s="1" t="str" cm="1">
        <f t="array" ref="AO169">IF(AND(SUM(COUNTIF(AN169,{"*leaching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leached*"}))&gt;0,ISNUMBER(FIND("%",AN169))),"Include","Exclude")</f>
        <v>Exclude</v>
      </c>
      <c r="AP169" s="1"/>
      <c r="AQ169" s="1" t="str" cm="1">
        <f t="array" ref="AQ169">IF(AND(SUM(COUNTIF(AP169,{"*leaching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leached*"}))&gt;0,ISNUMBER(FIND("%",AP169))),"Include","Exclude")</f>
        <v>Exclude</v>
      </c>
      <c r="AR169" s="1"/>
      <c r="AS169" s="1" t="str" cm="1">
        <f t="array" ref="AS169">IF(AND(SUM(COUNTIF(AR169,{"*leaching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leached*"}))&gt;0,ISNUMBER(FIND("%",AR169))),"Include","Exclude")</f>
        <v>Exclude</v>
      </c>
      <c r="AT169" s="1"/>
      <c r="AU169" s="1" t="str" cm="1">
        <f t="array" ref="AU169">IF(AND(SUM(COUNTIF(AT169,{"*leaching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leached*"}))&gt;0,ISNUMBER(FIND("%",AT169))),"Include","Exclude")</f>
        <v>Exclude</v>
      </c>
      <c r="AV169" s="1"/>
      <c r="AW169" s="1" t="str" cm="1">
        <f t="array" ref="AW169">IF(AND(SUM(COUNTIF(AV169,{"*leaching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leached*"}))&gt;0,ISNUMBER(FIND("%",AV169))),"Include","Exclude")</f>
        <v>Exclude</v>
      </c>
      <c r="AX169" s="1"/>
      <c r="AY169" s="1" t="str" cm="1">
        <f t="array" ref="AY169">IF(AND(SUM(COUNTIF(AX169,{"*leaching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leached*"}))&gt;0,ISNUMBER(FIND("%",AX169))),"Include","Exclude")</f>
        <v>Exclude</v>
      </c>
      <c r="AZ169" s="1">
        <f t="shared" si="75"/>
        <v>0</v>
      </c>
      <c r="BA169" s="1" t="s">
        <v>677</v>
      </c>
      <c r="BG169" s="1"/>
      <c r="BH169" s="1"/>
      <c r="BI169" s="1"/>
      <c r="BJ169" s="1"/>
      <c r="BN169" s="1"/>
      <c r="BO169" s="1"/>
      <c r="BP169" s="1"/>
      <c r="BQ169" s="1"/>
      <c r="BX169" s="1"/>
      <c r="CE169" s="1"/>
      <c r="CG169"/>
      <c r="CH169"/>
      <c r="CI169"/>
      <c r="CL169"/>
      <c r="CM169"/>
      <c r="CN169"/>
    </row>
    <row r="170" spans="1:92" hidden="1" x14ac:dyDescent="0.3">
      <c r="A170" s="1">
        <v>169</v>
      </c>
      <c r="B170" s="1" t="s">
        <v>1086</v>
      </c>
      <c r="C170" s="2" t="s">
        <v>1087</v>
      </c>
      <c r="D170" s="1" t="s">
        <v>481</v>
      </c>
      <c r="E170" s="1" t="b">
        <v>1</v>
      </c>
      <c r="H170" s="1" t="s">
        <v>611</v>
      </c>
      <c r="I170" s="1" t="s">
        <v>10</v>
      </c>
      <c r="J170" s="1" t="s">
        <v>612</v>
      </c>
      <c r="K170" s="1" t="s">
        <v>482</v>
      </c>
      <c r="L170" s="1" t="s">
        <v>613</v>
      </c>
      <c r="M170" s="1" t="s">
        <v>483</v>
      </c>
      <c r="N170" s="1" t="s">
        <v>614</v>
      </c>
      <c r="O170" s="1" t="s">
        <v>677</v>
      </c>
      <c r="P170" s="1" t="b">
        <v>1</v>
      </c>
      <c r="Q170" s="1">
        <v>180</v>
      </c>
      <c r="R170" s="1" t="b">
        <v>0</v>
      </c>
      <c r="S170" s="1">
        <v>169</v>
      </c>
      <c r="T170" s="1" t="s">
        <v>2647</v>
      </c>
      <c r="U170" s="1" t="str" cm="1">
        <f t="array" ref="U170">IF(AND(SUM(COUNTIF(T170,{"*leaching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leached*"}))&gt;0,ISNUMBER(FIND("%",T170))),"Include","Exclude")</f>
        <v>Exclude</v>
      </c>
      <c r="V170" s="1" t="s">
        <v>2648</v>
      </c>
      <c r="W170" s="1" t="str" cm="1">
        <f t="array" ref="W170">IF(AND(SUM(COUNTIF(V170,{"*leaching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leached*"}))&gt;0,ISNUMBER(FIND("%",V170))),"Include","Exclude")</f>
        <v>Exclude</v>
      </c>
      <c r="X170" s="1" t="s">
        <v>2649</v>
      </c>
      <c r="Y170" s="1" t="str" cm="1">
        <f t="array" ref="Y170">IF(AND(SUM(COUNTIF(X170,{"*leaching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leached*"}))&gt;0,ISNUMBER(FIND("%",X170))),"Include","Exclude")</f>
        <v>Exclude</v>
      </c>
      <c r="Z170" s="1" t="s">
        <v>2650</v>
      </c>
      <c r="AA170" s="1" t="str" cm="1">
        <f t="array" ref="AA170">IF(AND(SUM(COUNTIF(Z170,{"*leaching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leached*"}))&gt;0,ISNUMBER(FIND("%",Z170))),"Include","Exclude")</f>
        <v>Exclude</v>
      </c>
      <c r="AB170" s="1" t="s">
        <v>2651</v>
      </c>
      <c r="AC170" s="1" t="str" cm="1">
        <f t="array" ref="AC170">IF(AND(SUM(COUNTIF(AB170,{"*leaching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leached*"}))&gt;0,ISNUMBER(FIND("%",AB170))),"Include","Exclude")</f>
        <v>Exclude</v>
      </c>
      <c r="AD170" s="1" t="s">
        <v>2652</v>
      </c>
      <c r="AE170" s="1" t="str" cm="1">
        <f t="array" ref="AE170">IF(AND(SUM(COUNTIF(AD170,{"*leaching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leached*"}))&gt;0,ISNUMBER(FIND("%",AD170))),"Include","Exclude")</f>
        <v>Exclude</v>
      </c>
      <c r="AF170" s="1" t="s">
        <v>2653</v>
      </c>
      <c r="AG170" s="1" t="str" cm="1">
        <f t="array" ref="AG170">IF(AND(SUM(COUNTIF(AF170,{"*leaching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leached*"}))&gt;0,ISNUMBER(FIND("%",AF170))),"Include","Exclude")</f>
        <v>Exclude</v>
      </c>
      <c r="AH170" s="1"/>
      <c r="AI170" s="1" t="str" cm="1">
        <f t="array" ref="AI170">IF(AND(SUM(COUNTIF(AH170,{"*leaching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leached*"}))&gt;0,ISNUMBER(FIND("%",AH170))),"Include","Exclude")</f>
        <v>Exclude</v>
      </c>
      <c r="AJ170" s="1"/>
      <c r="AK170" s="1" t="str" cm="1">
        <f t="array" ref="AK170">IF(AND(SUM(COUNTIF(AJ170,{"*leaching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leached*"}))&gt;0,ISNUMBER(FIND("%",AJ170))),"Include","Exclude")</f>
        <v>Exclude</v>
      </c>
      <c r="AL170" s="1"/>
      <c r="AM170" s="1" t="str" cm="1">
        <f t="array" ref="AM170">IF(AND(SUM(COUNTIF(AL170,{"*leaching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leached*"}))&gt;0,ISNUMBER(FIND("%",AL170))),"Include","Exclude")</f>
        <v>Exclude</v>
      </c>
      <c r="AN170" s="1"/>
      <c r="AO170" s="1" t="str" cm="1">
        <f t="array" ref="AO170">IF(AND(SUM(COUNTIF(AN170,{"*leaching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leached*"}))&gt;0,ISNUMBER(FIND("%",AN170))),"Include","Exclude")</f>
        <v>Exclude</v>
      </c>
      <c r="AP170" s="1"/>
      <c r="AQ170" s="1" t="str" cm="1">
        <f t="array" ref="AQ170">IF(AND(SUM(COUNTIF(AP170,{"*leaching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leached*"}))&gt;0,ISNUMBER(FIND("%",AP170))),"Include","Exclude")</f>
        <v>Exclude</v>
      </c>
      <c r="AR170" s="1"/>
      <c r="AS170" s="1" t="str" cm="1">
        <f t="array" ref="AS170">IF(AND(SUM(COUNTIF(AR170,{"*leaching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leached*"}))&gt;0,ISNUMBER(FIND("%",AR170))),"Include","Exclude")</f>
        <v>Exclude</v>
      </c>
      <c r="AT170" s="1"/>
      <c r="AU170" s="1" t="str" cm="1">
        <f t="array" ref="AU170">IF(AND(SUM(COUNTIF(AT170,{"*leaching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leached*"}))&gt;0,ISNUMBER(FIND("%",AT170))),"Include","Exclude")</f>
        <v>Exclude</v>
      </c>
      <c r="AV170" s="1"/>
      <c r="AW170" s="1" t="str" cm="1">
        <f t="array" ref="AW170">IF(AND(SUM(COUNTIF(AV170,{"*leaching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leached*"}))&gt;0,ISNUMBER(FIND("%",AV170))),"Include","Exclude")</f>
        <v>Exclude</v>
      </c>
      <c r="AX170" s="1"/>
      <c r="AY170" s="1" t="str" cm="1">
        <f t="array" ref="AY170">IF(AND(SUM(COUNTIF(AX170,{"*leaching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leached*"}))&gt;0,ISNUMBER(FIND("%",AX170))),"Include","Exclude")</f>
        <v>Exclude</v>
      </c>
      <c r="AZ170" s="1">
        <f t="shared" si="75"/>
        <v>0</v>
      </c>
      <c r="BA170" s="1" t="s">
        <v>677</v>
      </c>
      <c r="BG170" s="1"/>
      <c r="BH170" s="1"/>
      <c r="BI170" s="1"/>
      <c r="BJ170" s="1"/>
      <c r="BN170" s="1"/>
      <c r="BO170" s="1"/>
      <c r="BP170" s="1"/>
      <c r="BQ170" s="1"/>
      <c r="BX170" s="1"/>
      <c r="CE170" s="1"/>
      <c r="CG170"/>
      <c r="CH170"/>
      <c r="CI170"/>
      <c r="CL170"/>
      <c r="CM170"/>
      <c r="CN170"/>
    </row>
    <row r="171" spans="1:92" s="23" customFormat="1" x14ac:dyDescent="0.3">
      <c r="A171" s="21">
        <v>149</v>
      </c>
      <c r="B171" s="21" t="s">
        <v>1036</v>
      </c>
      <c r="C171" s="21" t="s">
        <v>1037</v>
      </c>
      <c r="D171" s="21" t="s">
        <v>424</v>
      </c>
      <c r="E171" s="21" t="b">
        <v>1</v>
      </c>
      <c r="F171" s="21"/>
      <c r="G171" s="21"/>
      <c r="H171" s="21" t="s">
        <v>611</v>
      </c>
      <c r="I171" s="21" t="s">
        <v>10</v>
      </c>
      <c r="J171" s="21" t="s">
        <v>612</v>
      </c>
      <c r="K171" s="21" t="s">
        <v>425</v>
      </c>
      <c r="L171" s="21" t="s">
        <v>613</v>
      </c>
      <c r="M171" s="21" t="s">
        <v>426</v>
      </c>
      <c r="N171" s="21" t="s">
        <v>614</v>
      </c>
      <c r="O171" s="21" t="s">
        <v>1038</v>
      </c>
      <c r="P171" s="21" t="b">
        <v>1</v>
      </c>
      <c r="Q171" s="21">
        <v>60</v>
      </c>
      <c r="R171" s="39" t="b">
        <v>1</v>
      </c>
      <c r="S171" s="21">
        <v>149</v>
      </c>
      <c r="T171" s="6" t="s">
        <v>2477</v>
      </c>
      <c r="U171" s="1" t="str" cm="1">
        <f t="array" ref="U171">IF(AND(SUM(COUNTIF(T171,{"*leaching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leached*"}))&gt;0,ISNUMBER(FIND("%",T171))),"Include","Exclude")</f>
        <v>Exclude</v>
      </c>
      <c r="V171" s="1" t="s">
        <v>2478</v>
      </c>
      <c r="W171" s="1" t="str" cm="1">
        <f t="array" ref="W171">IF(AND(SUM(COUNTIF(V171,{"*leaching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leached*"}))&gt;0,ISNUMBER(FIND("%",V171))),"Include","Exclude")</f>
        <v>Include</v>
      </c>
      <c r="X171" s="1" t="s">
        <v>2479</v>
      </c>
      <c r="Y171" s="1" t="str" cm="1">
        <f t="array" ref="Y171">IF(AND(SUM(COUNTIF(X171,{"*leaching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leached*"}))&gt;0,ISNUMBER(FIND("%",X171))),"Include","Exclude")</f>
        <v>Exclude</v>
      </c>
      <c r="Z171" s="1" t="s">
        <v>2480</v>
      </c>
      <c r="AA171" s="1" t="str" cm="1">
        <f t="array" ref="AA171">IF(AND(SUM(COUNTIF(Z171,{"*leaching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leached*"}))&gt;0,ISNUMBER(FIND("%",Z171))),"Include","Exclude")</f>
        <v>Exclude</v>
      </c>
      <c r="AB171" s="1" t="s">
        <v>2481</v>
      </c>
      <c r="AC171" s="1" t="str" cm="1">
        <f t="array" ref="AC171">IF(AND(SUM(COUNTIF(AB171,{"*leaching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leached*"}))&gt;0,ISNUMBER(FIND("%",AB171))),"Include","Exclude")</f>
        <v>Exclude</v>
      </c>
      <c r="AD171" s="1" t="s">
        <v>2482</v>
      </c>
      <c r="AE171" s="1" t="str" cm="1">
        <f t="array" ref="AE171">IF(AND(SUM(COUNTIF(AD171,{"*leaching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leached*"}))&gt;0,ISNUMBER(FIND("%",AD171))),"Include","Exclude")</f>
        <v>Exclude</v>
      </c>
      <c r="AF171" s="1" t="s">
        <v>2483</v>
      </c>
      <c r="AG171" s="1" t="str" cm="1">
        <f t="array" ref="AG171">IF(AND(SUM(COUNTIF(AF171,{"*leaching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leached*"}))&gt;0,ISNUMBER(FIND("%",AF171))),"Include","Exclude")</f>
        <v>Exclude</v>
      </c>
      <c r="AH171" s="1" t="s">
        <v>2484</v>
      </c>
      <c r="AI171" s="1" t="str" cm="1">
        <f t="array" ref="AI171">IF(AND(SUM(COUNTIF(AH171,{"*leaching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leached*"}))&gt;0,ISNUMBER(FIND("%",AH171))),"Include","Exclude")</f>
        <v>Exclude</v>
      </c>
      <c r="AJ171" s="1"/>
      <c r="AK171" s="1" t="str" cm="1">
        <f t="array" ref="AK171">IF(AND(SUM(COUNTIF(AJ171,{"*leaching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leached*"}))&gt;0,ISNUMBER(FIND("%",AJ171))),"Include","Exclude")</f>
        <v>Exclude</v>
      </c>
      <c r="AL171" s="1"/>
      <c r="AM171" s="1" t="str" cm="1">
        <f t="array" ref="AM171">IF(AND(SUM(COUNTIF(AL171,{"*leaching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leached*"}))&gt;0,ISNUMBER(FIND("%",AL171))),"Include","Exclude")</f>
        <v>Exclude</v>
      </c>
      <c r="AN171" s="1"/>
      <c r="AO171" s="1" t="str" cm="1">
        <f t="array" ref="AO171">IF(AND(SUM(COUNTIF(AN171,{"*leaching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leached*"}))&gt;0,ISNUMBER(FIND("%",AN171))),"Include","Exclude")</f>
        <v>Exclude</v>
      </c>
      <c r="AP171" s="1"/>
      <c r="AQ171" s="1" t="str" cm="1">
        <f t="array" ref="AQ171">IF(AND(SUM(COUNTIF(AP171,{"*leaching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leached*"}))&gt;0,ISNUMBER(FIND("%",AP171))),"Include","Exclude")</f>
        <v>Exclude</v>
      </c>
      <c r="AR171" s="1"/>
      <c r="AS171" s="1" t="str" cm="1">
        <f t="array" ref="AS171">IF(AND(SUM(COUNTIF(AR171,{"*leaching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leached*"}))&gt;0,ISNUMBER(FIND("%",AR171))),"Include","Exclude")</f>
        <v>Exclude</v>
      </c>
      <c r="AT171" s="1"/>
      <c r="AU171" s="1" t="str" cm="1">
        <f t="array" ref="AU171">IF(AND(SUM(COUNTIF(AT171,{"*leaching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leached*"}))&gt;0,ISNUMBER(FIND("%",AT171))),"Include","Exclude")</f>
        <v>Exclude</v>
      </c>
      <c r="AV171" s="1"/>
      <c r="AW171" s="1" t="str" cm="1">
        <f t="array" ref="AW171">IF(AND(SUM(COUNTIF(AV171,{"*leaching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leached*"}))&gt;0,ISNUMBER(FIND("%",AV171))),"Include","Exclude")</f>
        <v>Exclude</v>
      </c>
      <c r="AX171" s="1"/>
      <c r="AY171" s="36" t="str" cm="1">
        <f t="array" ref="AY171">IF(AND(SUM(COUNTIF(AX171,{"*leaching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leached*"}))&gt;0,ISNUMBER(FIND("%",AX171))),"Include","Exclude")</f>
        <v>Exclude</v>
      </c>
      <c r="AZ171" s="21">
        <f t="shared" si="75"/>
        <v>1</v>
      </c>
      <c r="BA171" s="21" t="s">
        <v>2478</v>
      </c>
      <c r="BB171" s="21">
        <f>LEN(BA171) - LEN(SUBSTITUTE(BA171, "%", ""))</f>
        <v>2</v>
      </c>
      <c r="BC171" s="21" t="s">
        <v>3048</v>
      </c>
      <c r="BD171" s="21" t="s">
        <v>709</v>
      </c>
      <c r="BE171" s="24">
        <v>0.99</v>
      </c>
      <c r="BF171" s="22">
        <v>0.2</v>
      </c>
      <c r="BG171" s="44">
        <f>VLOOKUP(BD171,'[1]To do list'!$A$2:$B$18,2,FALSE)</f>
        <v>32.799999999999997</v>
      </c>
      <c r="BH171" s="44">
        <v>0.42</v>
      </c>
      <c r="BI171" s="44">
        <f t="shared" ref="BI171:BI172" si="91">BE171*BF171*BH171*(Q171-20)*1000</f>
        <v>3326.4</v>
      </c>
      <c r="BJ171" s="59">
        <f>BF171*(1-BE171)*BG171*100</f>
        <v>6.5600000000000049</v>
      </c>
      <c r="BK171" s="21"/>
      <c r="BL171" s="21"/>
      <c r="BM171" s="21"/>
      <c r="BN171" s="44"/>
      <c r="BO171" s="44"/>
      <c r="BP171" s="44"/>
      <c r="BQ171" s="49"/>
      <c r="BR171" s="21"/>
      <c r="BS171" s="21"/>
      <c r="BT171" s="22"/>
      <c r="BU171" s="21"/>
      <c r="BV171" s="21"/>
      <c r="BW171" s="21"/>
      <c r="BX171" s="51"/>
      <c r="BY171" s="21"/>
      <c r="BZ171" s="21"/>
      <c r="CA171" s="22"/>
      <c r="CB171" s="21"/>
      <c r="CC171" s="21"/>
      <c r="CD171" s="21"/>
      <c r="CE171" s="51"/>
      <c r="CF171" s="21"/>
      <c r="CG171" s="21"/>
      <c r="CH171" s="21"/>
      <c r="CI171" s="21"/>
      <c r="CJ171" s="21"/>
      <c r="CK171" s="21"/>
      <c r="CL171" s="51"/>
      <c r="CM171" s="63">
        <f>SUM(BJ171,BQ171,BX171,CE171,CL171)/SUM(BF171,BM171,BT171,CA171,CH171)</f>
        <v>32.800000000000026</v>
      </c>
      <c r="CN171" s="70">
        <f t="shared" ref="CN171:CN172" si="92">(BI171+BP171+BW171+CD171+CK171)/(BF171+BM171+BT171+CA171+CH171)</f>
        <v>16632</v>
      </c>
    </row>
    <row r="172" spans="1:92" s="23" customFormat="1" x14ac:dyDescent="0.3">
      <c r="A172" s="21">
        <v>154</v>
      </c>
      <c r="B172" s="21" t="s">
        <v>1050</v>
      </c>
      <c r="C172" s="21" t="s">
        <v>1051</v>
      </c>
      <c r="D172" s="21" t="s">
        <v>438</v>
      </c>
      <c r="E172" s="21" t="b">
        <v>1</v>
      </c>
      <c r="F172" s="21"/>
      <c r="G172" s="21"/>
      <c r="H172" s="21" t="s">
        <v>611</v>
      </c>
      <c r="I172" s="21" t="s">
        <v>10</v>
      </c>
      <c r="J172" s="21" t="s">
        <v>612</v>
      </c>
      <c r="K172" s="21" t="s">
        <v>439</v>
      </c>
      <c r="L172" s="21" t="s">
        <v>613</v>
      </c>
      <c r="M172" s="21" t="s">
        <v>440</v>
      </c>
      <c r="N172" s="21" t="s">
        <v>614</v>
      </c>
      <c r="O172" s="21" t="s">
        <v>645</v>
      </c>
      <c r="P172" s="21" t="b">
        <v>1</v>
      </c>
      <c r="Q172" s="21">
        <v>650</v>
      </c>
      <c r="R172" s="39" t="b">
        <v>0</v>
      </c>
      <c r="S172" s="21">
        <v>154</v>
      </c>
      <c r="T172" s="6" t="s">
        <v>2515</v>
      </c>
      <c r="U172" s="1" t="str" cm="1">
        <f t="array" ref="U172">IF(AND(SUM(COUNTIF(T172,{"*leaching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leached*"}))&gt;0,ISNUMBER(FIND("%",T172))),"Include","Exclude")</f>
        <v>Exclude</v>
      </c>
      <c r="V172" s="1" t="s">
        <v>2516</v>
      </c>
      <c r="W172" s="1" t="str" cm="1">
        <f t="array" ref="W172">IF(AND(SUM(COUNTIF(V172,{"*leaching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leached*"}))&gt;0,ISNUMBER(FIND("%",V172))),"Include","Exclude")</f>
        <v>Exclude</v>
      </c>
      <c r="X172" s="1" t="s">
        <v>2517</v>
      </c>
      <c r="Y172" s="1" t="str" cm="1">
        <f t="array" ref="Y172">IF(AND(SUM(COUNTIF(X172,{"*leaching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leached*"}))&gt;0,ISNUMBER(FIND("%",X172))),"Include","Exclude")</f>
        <v>Exclude</v>
      </c>
      <c r="Z172" s="1" t="s">
        <v>2518</v>
      </c>
      <c r="AA172" s="1" t="str" cm="1">
        <f t="array" ref="AA172">IF(AND(SUM(COUNTIF(Z172,{"*leaching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leached*"}))&gt;0,ISNUMBER(FIND("%",Z172))),"Include","Exclude")</f>
        <v>Include</v>
      </c>
      <c r="AB172" s="1" t="s">
        <v>2519</v>
      </c>
      <c r="AC172" s="1" t="str" cm="1">
        <f t="array" ref="AC172">IF(AND(SUM(COUNTIF(AB172,{"*leaching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leached*"}))&gt;0,ISNUMBER(FIND("%",AB172))),"Include","Exclude")</f>
        <v>Exclude</v>
      </c>
      <c r="AD172" s="1" t="s">
        <v>2520</v>
      </c>
      <c r="AE172" s="1" t="str" cm="1">
        <f t="array" ref="AE172">IF(AND(SUM(COUNTIF(AD172,{"*leaching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leached*"}))&gt;0,ISNUMBER(FIND("%",AD172))),"Include","Exclude")</f>
        <v>Exclude</v>
      </c>
      <c r="AF172" s="1" t="s">
        <v>2521</v>
      </c>
      <c r="AG172" s="1" t="str" cm="1">
        <f t="array" ref="AG172">IF(AND(SUM(COUNTIF(AF172,{"*leaching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leached*"}))&gt;0,ISNUMBER(FIND("%",AF172))),"Include","Exclude")</f>
        <v>Exclude</v>
      </c>
      <c r="AH172" s="1" t="s">
        <v>2522</v>
      </c>
      <c r="AI172" s="1" t="str" cm="1">
        <f t="array" ref="AI172">IF(AND(SUM(COUNTIF(AH172,{"*leaching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leached*"}))&gt;0,ISNUMBER(FIND("%",AH172))),"Include","Exclude")</f>
        <v>Exclude</v>
      </c>
      <c r="AJ172" s="1" t="s">
        <v>2523</v>
      </c>
      <c r="AK172" s="1" t="str" cm="1">
        <f t="array" ref="AK172">IF(AND(SUM(COUNTIF(AJ172,{"*leaching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leached*"}))&gt;0,ISNUMBER(FIND("%",AJ172))),"Include","Exclude")</f>
        <v>Exclude</v>
      </c>
      <c r="AL172" s="1" t="s">
        <v>2524</v>
      </c>
      <c r="AM172" s="1" t="str" cm="1">
        <f t="array" ref="AM172">IF(AND(SUM(COUNTIF(AL172,{"*leaching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leached*"}))&gt;0,ISNUMBER(FIND("%",AL172))),"Include","Exclude")</f>
        <v>Exclude</v>
      </c>
      <c r="AN172" s="1"/>
      <c r="AO172" s="1" t="str" cm="1">
        <f t="array" ref="AO172">IF(AND(SUM(COUNTIF(AN172,{"*leaching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leached*"}))&gt;0,ISNUMBER(FIND("%",AN172))),"Include","Exclude")</f>
        <v>Exclude</v>
      </c>
      <c r="AP172" s="1"/>
      <c r="AQ172" s="1" t="str" cm="1">
        <f t="array" ref="AQ172">IF(AND(SUM(COUNTIF(AP172,{"*leaching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leached*"}))&gt;0,ISNUMBER(FIND("%",AP172))),"Include","Exclude")</f>
        <v>Exclude</v>
      </c>
      <c r="AR172" s="1"/>
      <c r="AS172" s="1" t="str" cm="1">
        <f t="array" ref="AS172">IF(AND(SUM(COUNTIF(AR172,{"*leaching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leached*"}))&gt;0,ISNUMBER(FIND("%",AR172))),"Include","Exclude")</f>
        <v>Exclude</v>
      </c>
      <c r="AT172" s="1"/>
      <c r="AU172" s="1" t="str" cm="1">
        <f t="array" ref="AU172">IF(AND(SUM(COUNTIF(AT172,{"*leaching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leached*"}))&gt;0,ISNUMBER(FIND("%",AT172))),"Include","Exclude")</f>
        <v>Exclude</v>
      </c>
      <c r="AV172" s="1"/>
      <c r="AW172" s="1" t="str" cm="1">
        <f t="array" ref="AW172">IF(AND(SUM(COUNTIF(AV172,{"*leaching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leached*"}))&gt;0,ISNUMBER(FIND("%",AV172))),"Include","Exclude")</f>
        <v>Exclude</v>
      </c>
      <c r="AX172" s="1"/>
      <c r="AY172" s="36" t="str" cm="1">
        <f t="array" ref="AY172">IF(AND(SUM(COUNTIF(AX172,{"*leaching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leached*"}))&gt;0,ISNUMBER(FIND("%",AX172))),"Include","Exclude")</f>
        <v>Exclude</v>
      </c>
      <c r="AZ172" s="21">
        <f t="shared" si="75"/>
        <v>1</v>
      </c>
      <c r="BA172" s="21" t="s">
        <v>2518</v>
      </c>
      <c r="BB172" s="21">
        <f>LEN(BA172) - LEN(SUBSTITUTE(BA172, "%", ""))</f>
        <v>2</v>
      </c>
      <c r="BC172" s="21" t="s">
        <v>3048</v>
      </c>
      <c r="BD172" s="21" t="s">
        <v>3013</v>
      </c>
      <c r="BE172" s="24">
        <v>0.91</v>
      </c>
      <c r="BF172" s="22">
        <v>0.1</v>
      </c>
      <c r="BG172" s="44">
        <f>VLOOKUP(BD172,'[1]To do list'!$A$2:$B$18,2,FALSE)</f>
        <v>83.5</v>
      </c>
      <c r="BH172" s="44">
        <v>4.2329999999999997</v>
      </c>
      <c r="BI172" s="44">
        <f t="shared" si="91"/>
        <v>242677.89</v>
      </c>
      <c r="BJ172" s="59">
        <f>BF172*(1-BE172)*BG172*100</f>
        <v>75.149999999999977</v>
      </c>
      <c r="BK172" s="21"/>
      <c r="BL172" s="21"/>
      <c r="BM172" s="21"/>
      <c r="BN172" s="44"/>
      <c r="BO172" s="44"/>
      <c r="BP172" s="44"/>
      <c r="BQ172" s="49"/>
      <c r="BR172" s="21"/>
      <c r="BS172" s="21"/>
      <c r="BT172" s="22"/>
      <c r="BU172" s="21"/>
      <c r="BV172" s="21"/>
      <c r="BW172" s="21"/>
      <c r="BX172" s="51"/>
      <c r="BY172" s="21"/>
      <c r="BZ172" s="21"/>
      <c r="CA172" s="22"/>
      <c r="CB172" s="21"/>
      <c r="CC172" s="21"/>
      <c r="CD172" s="21"/>
      <c r="CE172" s="51"/>
      <c r="CF172" s="21"/>
      <c r="CG172" s="21"/>
      <c r="CH172" s="21"/>
      <c r="CI172" s="21"/>
      <c r="CJ172" s="21"/>
      <c r="CK172" s="21"/>
      <c r="CL172" s="51"/>
      <c r="CM172" s="63">
        <f>SUM(BJ172,BQ172,BX172,CE172,CL172)/SUM(BF172,BM172,BT172,CA172,CH172)</f>
        <v>751.49999999999977</v>
      </c>
      <c r="CN172" s="70">
        <f t="shared" si="92"/>
        <v>2426778.9</v>
      </c>
    </row>
    <row r="173" spans="1:92" hidden="1" x14ac:dyDescent="0.3">
      <c r="A173" s="40">
        <v>172</v>
      </c>
      <c r="B173" s="40" t="s">
        <v>1092</v>
      </c>
      <c r="C173" s="61" t="s">
        <v>1093</v>
      </c>
      <c r="D173" s="40" t="s">
        <v>490</v>
      </c>
      <c r="E173" s="40" t="b">
        <v>1</v>
      </c>
      <c r="F173" s="40"/>
      <c r="G173" s="40"/>
      <c r="H173" s="40" t="s">
        <v>611</v>
      </c>
      <c r="I173" s="40" t="s">
        <v>10</v>
      </c>
      <c r="J173" s="40" t="s">
        <v>612</v>
      </c>
      <c r="K173" s="40" t="s">
        <v>491</v>
      </c>
      <c r="L173" s="40" t="s">
        <v>613</v>
      </c>
      <c r="M173" s="40" t="s">
        <v>492</v>
      </c>
      <c r="N173" s="40" t="s">
        <v>614</v>
      </c>
      <c r="O173" s="40" t="s">
        <v>677</v>
      </c>
      <c r="P173" s="40" t="b">
        <v>1</v>
      </c>
      <c r="Q173" s="40">
        <v>450</v>
      </c>
      <c r="R173" s="1" t="b">
        <v>0</v>
      </c>
      <c r="S173" s="40">
        <v>172</v>
      </c>
      <c r="T173" s="1" t="s">
        <v>2670</v>
      </c>
      <c r="U173" s="1" t="str" cm="1">
        <f t="array" ref="U173">IF(AND(SUM(COUNTIF(T173,{"*leaching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leached*"}))&gt;0,ISNUMBER(FIND("%",T173))),"Include","Exclude")</f>
        <v>Exclude</v>
      </c>
      <c r="V173" s="1" t="s">
        <v>2671</v>
      </c>
      <c r="W173" s="1" t="str" cm="1">
        <f t="array" ref="W173">IF(AND(SUM(COUNTIF(V173,{"*leaching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leached*"}))&gt;0,ISNUMBER(FIND("%",V173))),"Include","Exclude")</f>
        <v>Exclude</v>
      </c>
      <c r="X173" s="1" t="s">
        <v>2672</v>
      </c>
      <c r="Y173" s="1" t="str" cm="1">
        <f t="array" ref="Y173">IF(AND(SUM(COUNTIF(X173,{"*leaching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leached*"}))&gt;0,ISNUMBER(FIND("%",X173))),"Include","Exclude")</f>
        <v>Exclude</v>
      </c>
      <c r="Z173" s="1" t="s">
        <v>2673</v>
      </c>
      <c r="AA173" s="1" t="str" cm="1">
        <f t="array" ref="AA173">IF(AND(SUM(COUNTIF(Z173,{"*leaching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leached*"}))&gt;0,ISNUMBER(FIND("%",Z173))),"Include","Exclude")</f>
        <v>Exclude</v>
      </c>
      <c r="AB173" s="1" t="s">
        <v>2674</v>
      </c>
      <c r="AC173" s="1" t="str" cm="1">
        <f t="array" ref="AC173">IF(AND(SUM(COUNTIF(AB173,{"*leaching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leached*"}))&gt;0,ISNUMBER(FIND("%",AB173))),"Include","Exclude")</f>
        <v>Exclude</v>
      </c>
      <c r="AD173" s="1" t="s">
        <v>2675</v>
      </c>
      <c r="AE173" s="1" t="str" cm="1">
        <f t="array" ref="AE173">IF(AND(SUM(COUNTIF(AD173,{"*leaching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leached*"}))&gt;0,ISNUMBER(FIND("%",AD173))),"Include","Exclude")</f>
        <v>Exclude</v>
      </c>
      <c r="AF173" s="1"/>
      <c r="AG173" s="1" t="str" cm="1">
        <f t="array" ref="AG173">IF(AND(SUM(COUNTIF(AF173,{"*leaching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leached*"}))&gt;0,ISNUMBER(FIND("%",AF173))),"Include","Exclude")</f>
        <v>Exclude</v>
      </c>
      <c r="AH173" s="1"/>
      <c r="AI173" s="1" t="str" cm="1">
        <f t="array" ref="AI173">IF(AND(SUM(COUNTIF(AH173,{"*leaching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leached*"}))&gt;0,ISNUMBER(FIND("%",AH173))),"Include","Exclude")</f>
        <v>Exclude</v>
      </c>
      <c r="AJ173" s="1"/>
      <c r="AK173" s="1" t="str" cm="1">
        <f t="array" ref="AK173">IF(AND(SUM(COUNTIF(AJ173,{"*leaching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leached*"}))&gt;0,ISNUMBER(FIND("%",AJ173))),"Include","Exclude")</f>
        <v>Exclude</v>
      </c>
      <c r="AL173" s="1"/>
      <c r="AM173" s="1" t="str" cm="1">
        <f t="array" ref="AM173">IF(AND(SUM(COUNTIF(AL173,{"*leaching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leached*"}))&gt;0,ISNUMBER(FIND("%",AL173))),"Include","Exclude")</f>
        <v>Exclude</v>
      </c>
      <c r="AN173" s="1"/>
      <c r="AO173" s="1" t="str" cm="1">
        <f t="array" ref="AO173">IF(AND(SUM(COUNTIF(AN173,{"*leaching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leached*"}))&gt;0,ISNUMBER(FIND("%",AN173))),"Include","Exclude")</f>
        <v>Exclude</v>
      </c>
      <c r="AP173" s="1"/>
      <c r="AQ173" s="1" t="str" cm="1">
        <f t="array" ref="AQ173">IF(AND(SUM(COUNTIF(AP173,{"*leaching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leached*"}))&gt;0,ISNUMBER(FIND("%",AP173))),"Include","Exclude")</f>
        <v>Exclude</v>
      </c>
      <c r="AR173" s="1"/>
      <c r="AS173" s="1" t="str" cm="1">
        <f t="array" ref="AS173">IF(AND(SUM(COUNTIF(AR173,{"*leaching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leached*"}))&gt;0,ISNUMBER(FIND("%",AR173))),"Include","Exclude")</f>
        <v>Exclude</v>
      </c>
      <c r="AT173" s="1"/>
      <c r="AU173" s="1" t="str" cm="1">
        <f t="array" ref="AU173">IF(AND(SUM(COUNTIF(AT173,{"*leaching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leached*"}))&gt;0,ISNUMBER(FIND("%",AT173))),"Include","Exclude")</f>
        <v>Exclude</v>
      </c>
      <c r="AV173" s="1"/>
      <c r="AW173" s="1" t="str" cm="1">
        <f t="array" ref="AW173">IF(AND(SUM(COUNTIF(AV173,{"*leaching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leached*"}))&gt;0,ISNUMBER(FIND("%",AV173))),"Include","Exclude")</f>
        <v>Exclude</v>
      </c>
      <c r="AX173" s="1"/>
      <c r="AY173" s="1" t="str" cm="1">
        <f t="array" ref="AY173">IF(AND(SUM(COUNTIF(AX173,{"*leaching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leached*"}))&gt;0,ISNUMBER(FIND("%",AX173))),"Include","Exclude")</f>
        <v>Exclude</v>
      </c>
      <c r="AZ173" s="40">
        <f t="shared" si="75"/>
        <v>0</v>
      </c>
      <c r="BA173" s="40" t="s">
        <v>677</v>
      </c>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c r="CH173"/>
      <c r="CI173"/>
      <c r="CL173"/>
      <c r="CM173"/>
      <c r="CN173"/>
    </row>
    <row r="174" spans="1:92" hidden="1" x14ac:dyDescent="0.3">
      <c r="A174" s="1">
        <v>173</v>
      </c>
      <c r="B174" s="1" t="s">
        <v>1094</v>
      </c>
      <c r="C174" s="2" t="s">
        <v>1095</v>
      </c>
      <c r="D174" s="1" t="s">
        <v>493</v>
      </c>
      <c r="E174" s="1" t="b">
        <v>1</v>
      </c>
      <c r="H174" s="1" t="s">
        <v>611</v>
      </c>
      <c r="I174" s="1" t="s">
        <v>10</v>
      </c>
      <c r="J174" s="1" t="s">
        <v>612</v>
      </c>
      <c r="K174" s="1" t="s">
        <v>160</v>
      </c>
      <c r="L174" s="1" t="s">
        <v>613</v>
      </c>
      <c r="M174" s="1" t="s">
        <v>494</v>
      </c>
      <c r="N174" s="1" t="s">
        <v>614</v>
      </c>
      <c r="O174" s="1" t="s">
        <v>677</v>
      </c>
      <c r="P174" s="1" t="b">
        <v>1</v>
      </c>
      <c r="Q174" s="1">
        <v>500</v>
      </c>
      <c r="R174" s="1" t="b">
        <v>0</v>
      </c>
      <c r="S174" s="1">
        <v>173</v>
      </c>
      <c r="T174" s="1" t="s">
        <v>2676</v>
      </c>
      <c r="U174" s="1" t="str" cm="1">
        <f t="array" ref="U174">IF(AND(SUM(COUNTIF(T174,{"*leaching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leached*"}))&gt;0,ISNUMBER(FIND("%",T174))),"Include","Exclude")</f>
        <v>Exclude</v>
      </c>
      <c r="V174" s="1" t="s">
        <v>2677</v>
      </c>
      <c r="W174" s="1" t="str" cm="1">
        <f t="array" ref="W174">IF(AND(SUM(COUNTIF(V174,{"*leaching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leached*"}))&gt;0,ISNUMBER(FIND("%",V174))),"Include","Exclude")</f>
        <v>Exclude</v>
      </c>
      <c r="X174" s="1" t="s">
        <v>2678</v>
      </c>
      <c r="Y174" s="1" t="str" cm="1">
        <f t="array" ref="Y174">IF(AND(SUM(COUNTIF(X174,{"*leaching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leached*"}))&gt;0,ISNUMBER(FIND("%",X174))),"Include","Exclude")</f>
        <v>Exclude</v>
      </c>
      <c r="Z174" s="1" t="s">
        <v>2679</v>
      </c>
      <c r="AA174" s="1" t="str" cm="1">
        <f t="array" ref="AA174">IF(AND(SUM(COUNTIF(Z174,{"*leaching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leached*"}))&gt;0,ISNUMBER(FIND("%",Z174))),"Include","Exclude")</f>
        <v>Exclude</v>
      </c>
      <c r="AB174" s="1" t="s">
        <v>2680</v>
      </c>
      <c r="AC174" s="1" t="str" cm="1">
        <f t="array" ref="AC174">IF(AND(SUM(COUNTIF(AB174,{"*leaching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leached*"}))&gt;0,ISNUMBER(FIND("%",AB174))),"Include","Exclude")</f>
        <v>Exclude</v>
      </c>
      <c r="AD174" s="1" t="s">
        <v>2681</v>
      </c>
      <c r="AE174" s="1" t="str" cm="1">
        <f t="array" ref="AE174">IF(AND(SUM(COUNTIF(AD174,{"*leaching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leached*"}))&gt;0,ISNUMBER(FIND("%",AD174))),"Include","Exclude")</f>
        <v>Exclude</v>
      </c>
      <c r="AF174" s="1" t="s">
        <v>2682</v>
      </c>
      <c r="AG174" s="1" t="str" cm="1">
        <f t="array" ref="AG174">IF(AND(SUM(COUNTIF(AF174,{"*leaching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leached*"}))&gt;0,ISNUMBER(FIND("%",AF174))),"Include","Exclude")</f>
        <v>Exclude</v>
      </c>
      <c r="AH174" s="1" t="s">
        <v>2683</v>
      </c>
      <c r="AI174" s="1" t="str" cm="1">
        <f t="array" ref="AI174">IF(AND(SUM(COUNTIF(AH174,{"*leaching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leached*"}))&gt;0,ISNUMBER(FIND("%",AH174))),"Include","Exclude")</f>
        <v>Exclude</v>
      </c>
      <c r="AJ174" s="1">
        <v>5106</v>
      </c>
      <c r="AK174" s="1" t="str" cm="1">
        <f t="array" ref="AK174">IF(AND(SUM(COUNTIF(AJ174,{"*leaching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leached*"}))&gt;0,ISNUMBER(FIND("%",AJ174))),"Include","Exclude")</f>
        <v>Exclude</v>
      </c>
      <c r="AL174" s="1"/>
      <c r="AM174" s="1" t="str" cm="1">
        <f t="array" ref="AM174">IF(AND(SUM(COUNTIF(AL174,{"*leaching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leached*"}))&gt;0,ISNUMBER(FIND("%",AL174))),"Include","Exclude")</f>
        <v>Exclude</v>
      </c>
      <c r="AN174" s="1"/>
      <c r="AO174" s="1" t="str" cm="1">
        <f t="array" ref="AO174">IF(AND(SUM(COUNTIF(AN174,{"*leaching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leached*"}))&gt;0,ISNUMBER(FIND("%",AN174))),"Include","Exclude")</f>
        <v>Exclude</v>
      </c>
      <c r="AP174" s="1"/>
      <c r="AQ174" s="1" t="str" cm="1">
        <f t="array" ref="AQ174">IF(AND(SUM(COUNTIF(AP174,{"*leaching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leached*"}))&gt;0,ISNUMBER(FIND("%",AP174))),"Include","Exclude")</f>
        <v>Exclude</v>
      </c>
      <c r="AR174" s="1"/>
      <c r="AS174" s="1" t="str" cm="1">
        <f t="array" ref="AS174">IF(AND(SUM(COUNTIF(AR174,{"*leaching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leached*"}))&gt;0,ISNUMBER(FIND("%",AR174))),"Include","Exclude")</f>
        <v>Exclude</v>
      </c>
      <c r="AT174" s="1"/>
      <c r="AU174" s="1" t="str" cm="1">
        <f t="array" ref="AU174">IF(AND(SUM(COUNTIF(AT174,{"*leaching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leached*"}))&gt;0,ISNUMBER(FIND("%",AT174))),"Include","Exclude")</f>
        <v>Exclude</v>
      </c>
      <c r="AV174" s="1"/>
      <c r="AW174" s="1" t="str" cm="1">
        <f t="array" ref="AW174">IF(AND(SUM(COUNTIF(AV174,{"*leaching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leached*"}))&gt;0,ISNUMBER(FIND("%",AV174))),"Include","Exclude")</f>
        <v>Exclude</v>
      </c>
      <c r="AX174" s="1"/>
      <c r="AY174" s="1" t="str" cm="1">
        <f t="array" ref="AY174">IF(AND(SUM(COUNTIF(AX174,{"*leaching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leached*"}))&gt;0,ISNUMBER(FIND("%",AX174))),"Include","Exclude")</f>
        <v>Exclude</v>
      </c>
      <c r="AZ174" s="1">
        <f t="shared" si="75"/>
        <v>0</v>
      </c>
      <c r="BA174" s="1" t="s">
        <v>677</v>
      </c>
      <c r="BG174" s="1"/>
      <c r="BH174" s="1"/>
      <c r="BI174" s="1"/>
      <c r="BJ174" s="1"/>
      <c r="BN174" s="1"/>
      <c r="BO174" s="1"/>
      <c r="BP174" s="1"/>
      <c r="BQ174" s="1"/>
      <c r="BX174" s="1"/>
      <c r="CE174" s="1"/>
      <c r="CG174"/>
      <c r="CH174"/>
      <c r="CI174"/>
      <c r="CL174"/>
      <c r="CM174"/>
      <c r="CN174"/>
    </row>
    <row r="175" spans="1:92" hidden="1" x14ac:dyDescent="0.3">
      <c r="A175" s="1">
        <v>174</v>
      </c>
      <c r="B175" s="1" t="s">
        <v>1096</v>
      </c>
      <c r="C175" s="2" t="s">
        <v>1097</v>
      </c>
      <c r="D175" s="1" t="s">
        <v>495</v>
      </c>
      <c r="E175" s="1" t="b">
        <v>1</v>
      </c>
      <c r="H175" s="1" t="s">
        <v>611</v>
      </c>
      <c r="I175" s="1" t="s">
        <v>10</v>
      </c>
      <c r="J175" s="1" t="s">
        <v>612</v>
      </c>
      <c r="K175" s="1" t="s">
        <v>210</v>
      </c>
      <c r="L175" s="1" t="s">
        <v>613</v>
      </c>
      <c r="M175" s="1" t="s">
        <v>496</v>
      </c>
      <c r="N175" s="1" t="s">
        <v>614</v>
      </c>
      <c r="O175" s="1" t="s">
        <v>677</v>
      </c>
      <c r="P175" s="1" t="b">
        <v>1</v>
      </c>
      <c r="Q175" s="1">
        <v>30</v>
      </c>
      <c r="R175" s="1" t="b">
        <v>1</v>
      </c>
      <c r="S175" s="1">
        <v>174</v>
      </c>
      <c r="T175" s="1" t="s">
        <v>2684</v>
      </c>
      <c r="U175" s="1" t="str" cm="1">
        <f t="array" ref="U175">IF(AND(SUM(COUNTIF(T175,{"*leaching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leached*"}))&gt;0,ISNUMBER(FIND("%",T175))),"Include","Exclude")</f>
        <v>Exclude</v>
      </c>
      <c r="V175" s="1" t="s">
        <v>2685</v>
      </c>
      <c r="W175" s="1" t="str" cm="1">
        <f t="array" ref="W175">IF(AND(SUM(COUNTIF(V175,{"*leaching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leached*"}))&gt;0,ISNUMBER(FIND("%",V175))),"Include","Exclude")</f>
        <v>Exclude</v>
      </c>
      <c r="X175" s="1" t="s">
        <v>2686</v>
      </c>
      <c r="Y175" s="1" t="str" cm="1">
        <f t="array" ref="Y175">IF(AND(SUM(COUNTIF(X175,{"*leaching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leached*"}))&gt;0,ISNUMBER(FIND("%",X175))),"Include","Exclude")</f>
        <v>Exclude</v>
      </c>
      <c r="Z175" s="1" t="s">
        <v>2687</v>
      </c>
      <c r="AA175" s="1" t="str" cm="1">
        <f t="array" ref="AA175">IF(AND(SUM(COUNTIF(Z175,{"*leaching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leached*"}))&gt;0,ISNUMBER(FIND("%",Z175))),"Include","Exclude")</f>
        <v>Exclude</v>
      </c>
      <c r="AB175" s="1" t="s">
        <v>2688</v>
      </c>
      <c r="AC175" s="1" t="str" cm="1">
        <f t="array" ref="AC175">IF(AND(SUM(COUNTIF(AB175,{"*leaching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leached*"}))&gt;0,ISNUMBER(FIND("%",AB175))),"Include","Exclude")</f>
        <v>Exclude</v>
      </c>
      <c r="AD175" s="1" t="s">
        <v>2689</v>
      </c>
      <c r="AE175" s="1" t="str" cm="1">
        <f t="array" ref="AE175">IF(AND(SUM(COUNTIF(AD175,{"*leaching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leached*"}))&gt;0,ISNUMBER(FIND("%",AD175))),"Include","Exclude")</f>
        <v>Exclude</v>
      </c>
      <c r="AF175" s="1" t="s">
        <v>2690</v>
      </c>
      <c r="AG175" s="1" t="str" cm="1">
        <f t="array" ref="AG175">IF(AND(SUM(COUNTIF(AF175,{"*leaching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leached*"}))&gt;0,ISNUMBER(FIND("%",AF175))),"Include","Exclude")</f>
        <v>Exclude</v>
      </c>
      <c r="AH175" s="1" t="s">
        <v>2691</v>
      </c>
      <c r="AI175" s="1" t="str" cm="1">
        <f t="array" ref="AI175">IF(AND(SUM(COUNTIF(AH175,{"*leaching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leached*"}))&gt;0,ISNUMBER(FIND("%",AH175))),"Include","Exclude")</f>
        <v>Exclude</v>
      </c>
      <c r="AJ175" s="1" t="s">
        <v>2692</v>
      </c>
      <c r="AK175" s="1" t="str" cm="1">
        <f t="array" ref="AK175">IF(AND(SUM(COUNTIF(AJ175,{"*leaching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leached*"}))&gt;0,ISNUMBER(FIND("%",AJ175))),"Include","Exclude")</f>
        <v>Exclude</v>
      </c>
      <c r="AL175" s="1"/>
      <c r="AM175" s="1" t="str" cm="1">
        <f t="array" ref="AM175">IF(AND(SUM(COUNTIF(AL175,{"*leaching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leached*"}))&gt;0,ISNUMBER(FIND("%",AL175))),"Include","Exclude")</f>
        <v>Exclude</v>
      </c>
      <c r="AN175" s="1"/>
      <c r="AO175" s="1" t="str" cm="1">
        <f t="array" ref="AO175">IF(AND(SUM(COUNTIF(AN175,{"*leaching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leached*"}))&gt;0,ISNUMBER(FIND("%",AN175))),"Include","Exclude")</f>
        <v>Exclude</v>
      </c>
      <c r="AP175" s="1"/>
      <c r="AQ175" s="1" t="str" cm="1">
        <f t="array" ref="AQ175">IF(AND(SUM(COUNTIF(AP175,{"*leaching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leached*"}))&gt;0,ISNUMBER(FIND("%",AP175))),"Include","Exclude")</f>
        <v>Exclude</v>
      </c>
      <c r="AR175" s="1"/>
      <c r="AS175" s="1" t="str" cm="1">
        <f t="array" ref="AS175">IF(AND(SUM(COUNTIF(AR175,{"*leaching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leached*"}))&gt;0,ISNUMBER(FIND("%",AR175))),"Include","Exclude")</f>
        <v>Exclude</v>
      </c>
      <c r="AT175" s="1"/>
      <c r="AU175" s="1" t="str" cm="1">
        <f t="array" ref="AU175">IF(AND(SUM(COUNTIF(AT175,{"*leaching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leached*"}))&gt;0,ISNUMBER(FIND("%",AT175))),"Include","Exclude")</f>
        <v>Exclude</v>
      </c>
      <c r="AV175" s="1"/>
      <c r="AW175" s="1" t="str" cm="1">
        <f t="array" ref="AW175">IF(AND(SUM(COUNTIF(AV175,{"*leaching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leached*"}))&gt;0,ISNUMBER(FIND("%",AV175))),"Include","Exclude")</f>
        <v>Exclude</v>
      </c>
      <c r="AX175" s="1"/>
      <c r="AY175" s="1" t="str" cm="1">
        <f t="array" ref="AY175">IF(AND(SUM(COUNTIF(AX175,{"*leaching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leached*"}))&gt;0,ISNUMBER(FIND("%",AX175))),"Include","Exclude")</f>
        <v>Exclude</v>
      </c>
      <c r="AZ175" s="1">
        <f t="shared" si="75"/>
        <v>0</v>
      </c>
      <c r="BA175" s="1" t="s">
        <v>677</v>
      </c>
      <c r="BG175" s="1"/>
      <c r="BH175" s="1"/>
      <c r="BI175" s="1"/>
      <c r="BJ175" s="1"/>
      <c r="BN175" s="1"/>
      <c r="BO175" s="1"/>
      <c r="BP175" s="1"/>
      <c r="BQ175" s="1"/>
      <c r="BX175" s="1"/>
      <c r="CE175" s="1"/>
      <c r="CG175"/>
      <c r="CH175"/>
      <c r="CI175"/>
      <c r="CL175"/>
      <c r="CM175"/>
      <c r="CN175"/>
    </row>
    <row r="176" spans="1:92" hidden="1" x14ac:dyDescent="0.3">
      <c r="A176" s="1">
        <v>175</v>
      </c>
      <c r="B176" s="1" t="s">
        <v>1098</v>
      </c>
      <c r="C176" s="2" t="s">
        <v>1099</v>
      </c>
      <c r="D176" s="1" t="s">
        <v>497</v>
      </c>
      <c r="E176" s="1" t="b">
        <v>1</v>
      </c>
      <c r="H176" s="1" t="s">
        <v>611</v>
      </c>
      <c r="I176" s="1" t="s">
        <v>498</v>
      </c>
      <c r="J176" s="1" t="s">
        <v>612</v>
      </c>
      <c r="K176" s="1" t="s">
        <v>24</v>
      </c>
      <c r="L176" s="1" t="s">
        <v>613</v>
      </c>
      <c r="M176" s="1" t="s">
        <v>499</v>
      </c>
      <c r="N176" s="1" t="s">
        <v>614</v>
      </c>
      <c r="O176" s="1" t="s">
        <v>677</v>
      </c>
      <c r="P176" s="1" t="b">
        <v>1</v>
      </c>
      <c r="Q176" s="1">
        <v>100</v>
      </c>
      <c r="R176" s="1" t="b">
        <v>1</v>
      </c>
      <c r="S176" s="1">
        <v>175</v>
      </c>
      <c r="T176" s="1" t="s">
        <v>2693</v>
      </c>
      <c r="U176" s="1" t="str" cm="1">
        <f t="array" ref="U176">IF(AND(SUM(COUNTIF(T176,{"*leaching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leached*"}))&gt;0,ISNUMBER(FIND("%",T176))),"Include","Exclude")</f>
        <v>Exclude</v>
      </c>
      <c r="V176" s="1" t="s">
        <v>2694</v>
      </c>
      <c r="W176" s="1" t="str" cm="1">
        <f t="array" ref="W176">IF(AND(SUM(COUNTIF(V176,{"*leaching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leached*"}))&gt;0,ISNUMBER(FIND("%",V176))),"Include","Exclude")</f>
        <v>Exclude</v>
      </c>
      <c r="X176" s="1" t="s">
        <v>2695</v>
      </c>
      <c r="Y176" s="1" t="str" cm="1">
        <f t="array" ref="Y176">IF(AND(SUM(COUNTIF(X176,{"*leaching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leached*"}))&gt;0,ISNUMBER(FIND("%",X176))),"Include","Exclude")</f>
        <v>Exclude</v>
      </c>
      <c r="Z176" s="1" t="s">
        <v>2696</v>
      </c>
      <c r="AA176" s="1" t="str" cm="1">
        <f t="array" ref="AA176">IF(AND(SUM(COUNTIF(Z176,{"*leaching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leached*"}))&gt;0,ISNUMBER(FIND("%",Z176))),"Include","Exclude")</f>
        <v>Exclude</v>
      </c>
      <c r="AB176" s="1" t="s">
        <v>2697</v>
      </c>
      <c r="AC176" s="1" t="str" cm="1">
        <f t="array" ref="AC176">IF(AND(SUM(COUNTIF(AB176,{"*leaching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leached*"}))&gt;0,ISNUMBER(FIND("%",AB176))),"Include","Exclude")</f>
        <v>Exclude</v>
      </c>
      <c r="AD176" s="1" t="s">
        <v>2698</v>
      </c>
      <c r="AE176" s="1" t="str" cm="1">
        <f t="array" ref="AE176">IF(AND(SUM(COUNTIF(AD176,{"*leaching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leached*"}))&gt;0,ISNUMBER(FIND("%",AD176))),"Include","Exclude")</f>
        <v>Exclude</v>
      </c>
      <c r="AF176" s="1" t="s">
        <v>2699</v>
      </c>
      <c r="AG176" s="1" t="str" cm="1">
        <f t="array" ref="AG176">IF(AND(SUM(COUNTIF(AF176,{"*leaching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leached*"}))&gt;0,ISNUMBER(FIND("%",AF176))),"Include","Exclude")</f>
        <v>Exclude</v>
      </c>
      <c r="AH176" s="1" t="s">
        <v>2700</v>
      </c>
      <c r="AI176" s="1" t="str" cm="1">
        <f t="array" ref="AI176">IF(AND(SUM(COUNTIF(AH176,{"*leaching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leached*"}))&gt;0,ISNUMBER(FIND("%",AH176))),"Include","Exclude")</f>
        <v>Exclude</v>
      </c>
      <c r="AJ176" s="1"/>
      <c r="AK176" s="1" t="str" cm="1">
        <f t="array" ref="AK176">IF(AND(SUM(COUNTIF(AJ176,{"*leaching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leached*"}))&gt;0,ISNUMBER(FIND("%",AJ176))),"Include","Exclude")</f>
        <v>Exclude</v>
      </c>
      <c r="AL176" s="1"/>
      <c r="AM176" s="1" t="str" cm="1">
        <f t="array" ref="AM176">IF(AND(SUM(COUNTIF(AL176,{"*leaching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leached*"}))&gt;0,ISNUMBER(FIND("%",AL176))),"Include","Exclude")</f>
        <v>Exclude</v>
      </c>
      <c r="AN176" s="1"/>
      <c r="AO176" s="1" t="str" cm="1">
        <f t="array" ref="AO176">IF(AND(SUM(COUNTIF(AN176,{"*leaching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leached*"}))&gt;0,ISNUMBER(FIND("%",AN176))),"Include","Exclude")</f>
        <v>Exclude</v>
      </c>
      <c r="AP176" s="1"/>
      <c r="AQ176" s="1" t="str" cm="1">
        <f t="array" ref="AQ176">IF(AND(SUM(COUNTIF(AP176,{"*leaching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leached*"}))&gt;0,ISNUMBER(FIND("%",AP176))),"Include","Exclude")</f>
        <v>Exclude</v>
      </c>
      <c r="AR176" s="1"/>
      <c r="AS176" s="1" t="str" cm="1">
        <f t="array" ref="AS176">IF(AND(SUM(COUNTIF(AR176,{"*leaching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leached*"}))&gt;0,ISNUMBER(FIND("%",AR176))),"Include","Exclude")</f>
        <v>Exclude</v>
      </c>
      <c r="AT176" s="1"/>
      <c r="AU176" s="1" t="str" cm="1">
        <f t="array" ref="AU176">IF(AND(SUM(COUNTIF(AT176,{"*leaching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leached*"}))&gt;0,ISNUMBER(FIND("%",AT176))),"Include","Exclude")</f>
        <v>Exclude</v>
      </c>
      <c r="AV176" s="1"/>
      <c r="AW176" s="1" t="str" cm="1">
        <f t="array" ref="AW176">IF(AND(SUM(COUNTIF(AV176,{"*leaching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leached*"}))&gt;0,ISNUMBER(FIND("%",AV176))),"Include","Exclude")</f>
        <v>Exclude</v>
      </c>
      <c r="AX176" s="1"/>
      <c r="AY176" s="1" t="str" cm="1">
        <f t="array" ref="AY176">IF(AND(SUM(COUNTIF(AX176,{"*leaching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leached*"}))&gt;0,ISNUMBER(FIND("%",AX176))),"Include","Exclude")</f>
        <v>Exclude</v>
      </c>
      <c r="AZ176" s="1">
        <f t="shared" si="75"/>
        <v>0</v>
      </c>
      <c r="BA176" s="1" t="s">
        <v>677</v>
      </c>
      <c r="BG176" s="1"/>
      <c r="BH176" s="1"/>
      <c r="BI176" s="1"/>
      <c r="BJ176" s="1"/>
      <c r="BN176" s="1"/>
      <c r="BO176" s="1"/>
      <c r="BP176" s="1"/>
      <c r="BQ176" s="1"/>
      <c r="BX176" s="1"/>
      <c r="CE176" s="1"/>
      <c r="CG176"/>
      <c r="CH176"/>
      <c r="CI176"/>
      <c r="CL176"/>
      <c r="CM176"/>
      <c r="CN176"/>
    </row>
    <row r="177" spans="1:92" hidden="1" x14ac:dyDescent="0.3">
      <c r="A177" s="1">
        <v>176</v>
      </c>
      <c r="B177" s="1" t="s">
        <v>1100</v>
      </c>
      <c r="C177" s="2" t="s">
        <v>1101</v>
      </c>
      <c r="D177" s="1" t="s">
        <v>500</v>
      </c>
      <c r="E177" s="1" t="b">
        <v>1</v>
      </c>
      <c r="H177" s="1" t="s">
        <v>611</v>
      </c>
      <c r="I177" s="1" t="s">
        <v>10</v>
      </c>
      <c r="J177" s="1" t="s">
        <v>612</v>
      </c>
      <c r="K177" s="1" t="s">
        <v>43</v>
      </c>
      <c r="L177" s="1" t="s">
        <v>613</v>
      </c>
      <c r="M177" s="1" t="s">
        <v>501</v>
      </c>
      <c r="N177" s="1" t="s">
        <v>614</v>
      </c>
      <c r="O177" s="1" t="s">
        <v>677</v>
      </c>
      <c r="P177" s="1" t="b">
        <v>1</v>
      </c>
      <c r="Q177" s="1">
        <v>25</v>
      </c>
      <c r="R177" s="1" t="b">
        <v>1</v>
      </c>
      <c r="S177" s="1">
        <v>176</v>
      </c>
      <c r="T177" s="1" t="s">
        <v>2701</v>
      </c>
      <c r="U177" s="1" t="str" cm="1">
        <f t="array" ref="U177">IF(AND(SUM(COUNTIF(T177,{"*leaching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leached*"}))&gt;0,ISNUMBER(FIND("%",T177))),"Include","Exclude")</f>
        <v>Exclude</v>
      </c>
      <c r="V177" s="1" t="s">
        <v>2702</v>
      </c>
      <c r="W177" s="1" t="str" cm="1">
        <f t="array" ref="W177">IF(AND(SUM(COUNTIF(V177,{"*leaching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leached*"}))&gt;0,ISNUMBER(FIND("%",V177))),"Include","Exclude")</f>
        <v>Exclude</v>
      </c>
      <c r="X177" s="1" t="s">
        <v>2703</v>
      </c>
      <c r="Y177" s="1" t="str" cm="1">
        <f t="array" ref="Y177">IF(AND(SUM(COUNTIF(X177,{"*leaching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leached*"}))&gt;0,ISNUMBER(FIND("%",X177))),"Include","Exclude")</f>
        <v>Exclude</v>
      </c>
      <c r="Z177" s="1" t="s">
        <v>2704</v>
      </c>
      <c r="AA177" s="1" t="str" cm="1">
        <f t="array" ref="AA177">IF(AND(SUM(COUNTIF(Z177,{"*leaching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leached*"}))&gt;0,ISNUMBER(FIND("%",Z177))),"Include","Exclude")</f>
        <v>Include</v>
      </c>
      <c r="AB177" s="1" t="s">
        <v>2705</v>
      </c>
      <c r="AC177" s="1" t="str" cm="1">
        <f t="array" ref="AC177">IF(AND(SUM(COUNTIF(AB177,{"*leaching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leached*"}))&gt;0,ISNUMBER(FIND("%",AB177))),"Include","Exclude")</f>
        <v>Exclude</v>
      </c>
      <c r="AD177" s="1" t="s">
        <v>2706</v>
      </c>
      <c r="AE177" s="1" t="str" cm="1">
        <f t="array" ref="AE177">IF(AND(SUM(COUNTIF(AD177,{"*leaching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leached*"}))&gt;0,ISNUMBER(FIND("%",AD177))),"Include","Exclude")</f>
        <v>Exclude</v>
      </c>
      <c r="AF177" s="1"/>
      <c r="AG177" s="1" t="str" cm="1">
        <f t="array" ref="AG177">IF(AND(SUM(COUNTIF(AF177,{"*leaching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leached*"}))&gt;0,ISNUMBER(FIND("%",AF177))),"Include","Exclude")</f>
        <v>Exclude</v>
      </c>
      <c r="AH177" s="1"/>
      <c r="AI177" s="1" t="str" cm="1">
        <f t="array" ref="AI177">IF(AND(SUM(COUNTIF(AH177,{"*leaching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leached*"}))&gt;0,ISNUMBER(FIND("%",AH177))),"Include","Exclude")</f>
        <v>Exclude</v>
      </c>
      <c r="AJ177" s="1"/>
      <c r="AK177" s="1" t="str" cm="1">
        <f t="array" ref="AK177">IF(AND(SUM(COUNTIF(AJ177,{"*leaching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leached*"}))&gt;0,ISNUMBER(FIND("%",AJ177))),"Include","Exclude")</f>
        <v>Exclude</v>
      </c>
      <c r="AL177" s="1"/>
      <c r="AM177" s="1" t="str" cm="1">
        <f t="array" ref="AM177">IF(AND(SUM(COUNTIF(AL177,{"*leaching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leached*"}))&gt;0,ISNUMBER(FIND("%",AL177))),"Include","Exclude")</f>
        <v>Exclude</v>
      </c>
      <c r="AN177" s="1"/>
      <c r="AO177" s="1" t="str" cm="1">
        <f t="array" ref="AO177">IF(AND(SUM(COUNTIF(AN177,{"*leaching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leached*"}))&gt;0,ISNUMBER(FIND("%",AN177))),"Include","Exclude")</f>
        <v>Exclude</v>
      </c>
      <c r="AP177" s="1"/>
      <c r="AQ177" s="1" t="str" cm="1">
        <f t="array" ref="AQ177">IF(AND(SUM(COUNTIF(AP177,{"*leaching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leached*"}))&gt;0,ISNUMBER(FIND("%",AP177))),"Include","Exclude")</f>
        <v>Exclude</v>
      </c>
      <c r="AR177" s="1"/>
      <c r="AS177" s="1" t="str" cm="1">
        <f t="array" ref="AS177">IF(AND(SUM(COUNTIF(AR177,{"*leaching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leached*"}))&gt;0,ISNUMBER(FIND("%",AR177))),"Include","Exclude")</f>
        <v>Exclude</v>
      </c>
      <c r="AT177" s="1"/>
      <c r="AU177" s="1" t="str" cm="1">
        <f t="array" ref="AU177">IF(AND(SUM(COUNTIF(AT177,{"*leaching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leached*"}))&gt;0,ISNUMBER(FIND("%",AT177))),"Include","Exclude")</f>
        <v>Exclude</v>
      </c>
      <c r="AV177" s="1"/>
      <c r="AW177" s="1" t="str" cm="1">
        <f t="array" ref="AW177">IF(AND(SUM(COUNTIF(AV177,{"*leaching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leached*"}))&gt;0,ISNUMBER(FIND("%",AV177))),"Include","Exclude")</f>
        <v>Exclude</v>
      </c>
      <c r="AX177" s="1"/>
      <c r="AY177" s="1" t="str" cm="1">
        <f t="array" ref="AY177">IF(AND(SUM(COUNTIF(AX177,{"*leaching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leached*"}))&gt;0,ISNUMBER(FIND("%",AX177))),"Include","Exclude")</f>
        <v>Exclude</v>
      </c>
      <c r="AZ177" s="1">
        <f t="shared" si="75"/>
        <v>1</v>
      </c>
      <c r="BA177" s="1" t="s">
        <v>2704</v>
      </c>
      <c r="BB177" s="1">
        <f>LEN(BA177) - LEN(SUBSTITUTE(BA177, "%", ""))</f>
        <v>1</v>
      </c>
      <c r="BC177" s="1" t="s">
        <v>2998</v>
      </c>
      <c r="BG177" s="1"/>
      <c r="BH177" s="1"/>
      <c r="BI177" s="1"/>
      <c r="BJ177" s="1"/>
      <c r="BN177" s="1"/>
      <c r="BO177" s="1"/>
      <c r="BP177" s="1"/>
      <c r="BQ177" s="1"/>
      <c r="BX177" s="1"/>
      <c r="CE177" s="1"/>
      <c r="CG177"/>
      <c r="CH177"/>
      <c r="CI177"/>
      <c r="CL177"/>
      <c r="CM177"/>
      <c r="CN177"/>
    </row>
    <row r="178" spans="1:92" hidden="1" x14ac:dyDescent="0.3">
      <c r="A178" s="1">
        <v>177</v>
      </c>
      <c r="B178" s="1" t="s">
        <v>1102</v>
      </c>
      <c r="C178" s="2" t="s">
        <v>1103</v>
      </c>
      <c r="D178" s="1" t="s">
        <v>502</v>
      </c>
      <c r="E178" s="1" t="b">
        <v>1</v>
      </c>
      <c r="H178" s="1" t="s">
        <v>611</v>
      </c>
      <c r="I178" s="1" t="s">
        <v>10</v>
      </c>
      <c r="J178" s="1" t="s">
        <v>612</v>
      </c>
      <c r="K178" s="1" t="s">
        <v>210</v>
      </c>
      <c r="L178" s="1" t="s">
        <v>613</v>
      </c>
      <c r="M178" s="1" t="s">
        <v>503</v>
      </c>
      <c r="N178" s="1" t="s">
        <v>614</v>
      </c>
      <c r="O178" s="1" t="s">
        <v>677</v>
      </c>
      <c r="P178" s="1" t="b">
        <v>1</v>
      </c>
      <c r="Q178" s="1">
        <v>120</v>
      </c>
      <c r="R178" s="1" t="b">
        <v>0</v>
      </c>
      <c r="S178" s="1">
        <v>177</v>
      </c>
      <c r="T178" s="1" t="s">
        <v>2707</v>
      </c>
      <c r="U178" s="1" t="str" cm="1">
        <f t="array" ref="U178">IF(AND(SUM(COUNTIF(T178,{"*leaching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leached*"}))&gt;0,ISNUMBER(FIND("%",T178))),"Include","Exclude")</f>
        <v>Exclude</v>
      </c>
      <c r="V178" s="1" t="s">
        <v>2708</v>
      </c>
      <c r="W178" s="1" t="str" cm="1">
        <f t="array" ref="W178">IF(AND(SUM(COUNTIF(V178,{"*leaching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leached*"}))&gt;0,ISNUMBER(FIND("%",V178))),"Include","Exclude")</f>
        <v>Exclude</v>
      </c>
      <c r="X178" s="1" t="s">
        <v>2709</v>
      </c>
      <c r="Y178" s="1" t="str" cm="1">
        <f t="array" ref="Y178">IF(AND(SUM(COUNTIF(X178,{"*leaching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leached*"}))&gt;0,ISNUMBER(FIND("%",X178))),"Include","Exclude")</f>
        <v>Exclude</v>
      </c>
      <c r="Z178" s="1" t="s">
        <v>2710</v>
      </c>
      <c r="AA178" s="1" t="str" cm="1">
        <f t="array" ref="AA178">IF(AND(SUM(COUNTIF(Z178,{"*leaching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leached*"}))&gt;0,ISNUMBER(FIND("%",Z178))),"Include","Exclude")</f>
        <v>Exclude</v>
      </c>
      <c r="AB178" s="1" t="s">
        <v>2711</v>
      </c>
      <c r="AC178" s="1" t="str" cm="1">
        <f t="array" ref="AC178">IF(AND(SUM(COUNTIF(AB178,{"*leaching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leached*"}))&gt;0,ISNUMBER(FIND("%",AB178))),"Include","Exclude")</f>
        <v>Exclude</v>
      </c>
      <c r="AD178" s="1" t="s">
        <v>2712</v>
      </c>
      <c r="AE178" s="1" t="str" cm="1">
        <f t="array" ref="AE178">IF(AND(SUM(COUNTIF(AD178,{"*leaching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leached*"}))&gt;0,ISNUMBER(FIND("%",AD178))),"Include","Exclude")</f>
        <v>Exclude</v>
      </c>
      <c r="AF178" s="1" t="s">
        <v>2713</v>
      </c>
      <c r="AG178" s="1" t="str" cm="1">
        <f t="array" ref="AG178">IF(AND(SUM(COUNTIF(AF178,{"*leaching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leached*"}))&gt;0,ISNUMBER(FIND("%",AF178))),"Include","Exclude")</f>
        <v>Exclude</v>
      </c>
      <c r="AH178" s="1"/>
      <c r="AI178" s="1" t="str" cm="1">
        <f t="array" ref="AI178">IF(AND(SUM(COUNTIF(AH178,{"*leaching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leached*"}))&gt;0,ISNUMBER(FIND("%",AH178))),"Include","Exclude")</f>
        <v>Exclude</v>
      </c>
      <c r="AJ178" s="1"/>
      <c r="AK178" s="1" t="str" cm="1">
        <f t="array" ref="AK178">IF(AND(SUM(COUNTIF(AJ178,{"*leaching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leached*"}))&gt;0,ISNUMBER(FIND("%",AJ178))),"Include","Exclude")</f>
        <v>Exclude</v>
      </c>
      <c r="AL178" s="1"/>
      <c r="AM178" s="1" t="str" cm="1">
        <f t="array" ref="AM178">IF(AND(SUM(COUNTIF(AL178,{"*leaching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leached*"}))&gt;0,ISNUMBER(FIND("%",AL178))),"Include","Exclude")</f>
        <v>Exclude</v>
      </c>
      <c r="AN178" s="1"/>
      <c r="AO178" s="1" t="str" cm="1">
        <f t="array" ref="AO178">IF(AND(SUM(COUNTIF(AN178,{"*leaching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leached*"}))&gt;0,ISNUMBER(FIND("%",AN178))),"Include","Exclude")</f>
        <v>Exclude</v>
      </c>
      <c r="AP178" s="1"/>
      <c r="AQ178" s="1" t="str" cm="1">
        <f t="array" ref="AQ178">IF(AND(SUM(COUNTIF(AP178,{"*leaching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leached*"}))&gt;0,ISNUMBER(FIND("%",AP178))),"Include","Exclude")</f>
        <v>Exclude</v>
      </c>
      <c r="AR178" s="1"/>
      <c r="AS178" s="1" t="str" cm="1">
        <f t="array" ref="AS178">IF(AND(SUM(COUNTIF(AR178,{"*leaching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leached*"}))&gt;0,ISNUMBER(FIND("%",AR178))),"Include","Exclude")</f>
        <v>Exclude</v>
      </c>
      <c r="AT178" s="1"/>
      <c r="AU178" s="1" t="str" cm="1">
        <f t="array" ref="AU178">IF(AND(SUM(COUNTIF(AT178,{"*leaching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leached*"}))&gt;0,ISNUMBER(FIND("%",AT178))),"Include","Exclude")</f>
        <v>Exclude</v>
      </c>
      <c r="AV178" s="1"/>
      <c r="AW178" s="1" t="str" cm="1">
        <f t="array" ref="AW178">IF(AND(SUM(COUNTIF(AV178,{"*leaching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leached*"}))&gt;0,ISNUMBER(FIND("%",AV178))),"Include","Exclude")</f>
        <v>Exclude</v>
      </c>
      <c r="AX178" s="1"/>
      <c r="AY178" s="1" t="str" cm="1">
        <f t="array" ref="AY178">IF(AND(SUM(COUNTIF(AX178,{"*leaching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leached*"}))&gt;0,ISNUMBER(FIND("%",AX178))),"Include","Exclude")</f>
        <v>Exclude</v>
      </c>
      <c r="AZ178" s="1">
        <f t="shared" si="75"/>
        <v>0</v>
      </c>
      <c r="BA178" s="1" t="s">
        <v>677</v>
      </c>
      <c r="BG178" s="1"/>
      <c r="BH178" s="1"/>
      <c r="BI178" s="1"/>
      <c r="BJ178" s="1"/>
      <c r="BN178" s="1"/>
      <c r="BO178" s="1"/>
      <c r="BP178" s="1"/>
      <c r="BQ178" s="1"/>
      <c r="BX178" s="1"/>
      <c r="CE178" s="1"/>
      <c r="CG178"/>
      <c r="CH178"/>
      <c r="CI178"/>
      <c r="CL178"/>
      <c r="CM178"/>
      <c r="CN178"/>
    </row>
    <row r="179" spans="1:92" hidden="1" x14ac:dyDescent="0.3">
      <c r="A179" s="1">
        <v>178</v>
      </c>
      <c r="B179" s="1" t="s">
        <v>1104</v>
      </c>
      <c r="C179" s="2" t="s">
        <v>1105</v>
      </c>
      <c r="D179" s="1" t="s">
        <v>504</v>
      </c>
      <c r="E179" s="1" t="b">
        <v>1</v>
      </c>
      <c r="H179" s="1" t="s">
        <v>611</v>
      </c>
      <c r="I179" s="1" t="s">
        <v>505</v>
      </c>
      <c r="J179" s="1" t="s">
        <v>612</v>
      </c>
      <c r="K179" s="1" t="s">
        <v>506</v>
      </c>
      <c r="L179" s="1" t="s">
        <v>613</v>
      </c>
      <c r="M179" s="1" t="s">
        <v>373</v>
      </c>
      <c r="N179" s="1" t="s">
        <v>614</v>
      </c>
      <c r="O179" s="1" t="s">
        <v>677</v>
      </c>
      <c r="P179" s="1" t="b">
        <v>1</v>
      </c>
      <c r="Q179" s="1">
        <v>300</v>
      </c>
      <c r="R179" s="1" t="b">
        <v>0</v>
      </c>
      <c r="S179" s="1">
        <v>178</v>
      </c>
      <c r="T179" s="1" t="s">
        <v>2714</v>
      </c>
      <c r="U179" s="1" t="str" cm="1">
        <f t="array" ref="U179">IF(AND(SUM(COUNTIF(T179,{"*leaching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leached*"}))&gt;0,ISNUMBER(FIND("%",T179))),"Include","Exclude")</f>
        <v>Exclude</v>
      </c>
      <c r="V179" s="1" t="s">
        <v>2715</v>
      </c>
      <c r="W179" s="1" t="str" cm="1">
        <f t="array" ref="W179">IF(AND(SUM(COUNTIF(V179,{"*leaching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leached*"}))&gt;0,ISNUMBER(FIND("%",V179))),"Include","Exclude")</f>
        <v>Exclude</v>
      </c>
      <c r="X179" s="1" t="s">
        <v>2716</v>
      </c>
      <c r="Y179" s="1" t="str" cm="1">
        <f t="array" ref="Y179">IF(AND(SUM(COUNTIF(X179,{"*leaching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leached*"}))&gt;0,ISNUMBER(FIND("%",X179))),"Include","Exclude")</f>
        <v>Exclude</v>
      </c>
      <c r="Z179" s="1" t="s">
        <v>2717</v>
      </c>
      <c r="AA179" s="1" t="str" cm="1">
        <f t="array" ref="AA179">IF(AND(SUM(COUNTIF(Z179,{"*leaching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leached*"}))&gt;0,ISNUMBER(FIND("%",Z179))),"Include","Exclude")</f>
        <v>Exclude</v>
      </c>
      <c r="AB179" s="1" t="s">
        <v>2718</v>
      </c>
      <c r="AC179" s="1" t="str" cm="1">
        <f t="array" ref="AC179">IF(AND(SUM(COUNTIF(AB179,{"*leaching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leached*"}))&gt;0,ISNUMBER(FIND("%",AB179))),"Include","Exclude")</f>
        <v>Exclude</v>
      </c>
      <c r="AD179" s="1" t="s">
        <v>2719</v>
      </c>
      <c r="AE179" s="1" t="str" cm="1">
        <f t="array" ref="AE179">IF(AND(SUM(COUNTIF(AD179,{"*leaching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leached*"}))&gt;0,ISNUMBER(FIND("%",AD179))),"Include","Exclude")</f>
        <v>Exclude</v>
      </c>
      <c r="AF179" s="1" t="s">
        <v>2720</v>
      </c>
      <c r="AG179" s="1" t="str" cm="1">
        <f t="array" ref="AG179">IF(AND(SUM(COUNTIF(AF179,{"*leaching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leached*"}))&gt;0,ISNUMBER(FIND("%",AF179))),"Include","Exclude")</f>
        <v>Exclude</v>
      </c>
      <c r="AH179" s="1"/>
      <c r="AI179" s="1" t="str" cm="1">
        <f t="array" ref="AI179">IF(AND(SUM(COUNTIF(AH179,{"*leaching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leached*"}))&gt;0,ISNUMBER(FIND("%",AH179))),"Include","Exclude")</f>
        <v>Exclude</v>
      </c>
      <c r="AJ179" s="1"/>
      <c r="AK179" s="1" t="str" cm="1">
        <f t="array" ref="AK179">IF(AND(SUM(COUNTIF(AJ179,{"*leaching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leached*"}))&gt;0,ISNUMBER(FIND("%",AJ179))),"Include","Exclude")</f>
        <v>Exclude</v>
      </c>
      <c r="AL179" s="1"/>
      <c r="AM179" s="1" t="str" cm="1">
        <f t="array" ref="AM179">IF(AND(SUM(COUNTIF(AL179,{"*leaching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leached*"}))&gt;0,ISNUMBER(FIND("%",AL179))),"Include","Exclude")</f>
        <v>Exclude</v>
      </c>
      <c r="AN179" s="1"/>
      <c r="AO179" s="1" t="str" cm="1">
        <f t="array" ref="AO179">IF(AND(SUM(COUNTIF(AN179,{"*leaching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leached*"}))&gt;0,ISNUMBER(FIND("%",AN179))),"Include","Exclude")</f>
        <v>Exclude</v>
      </c>
      <c r="AP179" s="1"/>
      <c r="AQ179" s="1" t="str" cm="1">
        <f t="array" ref="AQ179">IF(AND(SUM(COUNTIF(AP179,{"*leaching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leached*"}))&gt;0,ISNUMBER(FIND("%",AP179))),"Include","Exclude")</f>
        <v>Exclude</v>
      </c>
      <c r="AR179" s="1"/>
      <c r="AS179" s="1" t="str" cm="1">
        <f t="array" ref="AS179">IF(AND(SUM(COUNTIF(AR179,{"*leaching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leached*"}))&gt;0,ISNUMBER(FIND("%",AR179))),"Include","Exclude")</f>
        <v>Exclude</v>
      </c>
      <c r="AT179" s="1"/>
      <c r="AU179" s="1" t="str" cm="1">
        <f t="array" ref="AU179">IF(AND(SUM(COUNTIF(AT179,{"*leaching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leached*"}))&gt;0,ISNUMBER(FIND("%",AT179))),"Include","Exclude")</f>
        <v>Exclude</v>
      </c>
      <c r="AV179" s="1"/>
      <c r="AW179" s="1" t="str" cm="1">
        <f t="array" ref="AW179">IF(AND(SUM(COUNTIF(AV179,{"*leaching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leached*"}))&gt;0,ISNUMBER(FIND("%",AV179))),"Include","Exclude")</f>
        <v>Exclude</v>
      </c>
      <c r="AX179" s="1"/>
      <c r="AY179" s="1" t="str" cm="1">
        <f t="array" ref="AY179">IF(AND(SUM(COUNTIF(AX179,{"*leaching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leached*"}))&gt;0,ISNUMBER(FIND("%",AX179))),"Include","Exclude")</f>
        <v>Exclude</v>
      </c>
      <c r="AZ179" s="1">
        <f t="shared" si="75"/>
        <v>0</v>
      </c>
      <c r="BA179" s="1" t="s">
        <v>677</v>
      </c>
      <c r="BG179" s="1"/>
      <c r="BH179" s="1"/>
      <c r="BI179" s="1"/>
      <c r="BJ179" s="1"/>
      <c r="BN179" s="1"/>
      <c r="BO179" s="1"/>
      <c r="BP179" s="1"/>
      <c r="BQ179" s="1"/>
      <c r="BX179" s="1"/>
      <c r="CE179" s="1"/>
      <c r="CG179"/>
      <c r="CH179"/>
      <c r="CI179"/>
      <c r="CL179"/>
      <c r="CM179"/>
      <c r="CN179"/>
    </row>
    <row r="180" spans="1:92" hidden="1" x14ac:dyDescent="0.3">
      <c r="A180" s="1">
        <v>179</v>
      </c>
      <c r="B180" s="1" t="s">
        <v>1106</v>
      </c>
      <c r="C180" s="2" t="s">
        <v>1107</v>
      </c>
      <c r="D180" s="1" t="s">
        <v>507</v>
      </c>
      <c r="E180" s="1" t="b">
        <v>1</v>
      </c>
      <c r="H180" s="1" t="s">
        <v>611</v>
      </c>
      <c r="I180" s="1" t="s">
        <v>10</v>
      </c>
      <c r="J180" s="1" t="s">
        <v>612</v>
      </c>
      <c r="K180" s="1" t="s">
        <v>160</v>
      </c>
      <c r="L180" s="1" t="s">
        <v>613</v>
      </c>
      <c r="M180" s="1" t="s">
        <v>508</v>
      </c>
      <c r="N180" s="1" t="s">
        <v>614</v>
      </c>
      <c r="O180" s="1" t="s">
        <v>677</v>
      </c>
      <c r="P180" s="1" t="b">
        <v>1</v>
      </c>
      <c r="Q180" s="1">
        <v>550</v>
      </c>
      <c r="R180" s="1" t="b">
        <v>0</v>
      </c>
      <c r="S180" s="1">
        <v>179</v>
      </c>
      <c r="T180" s="1" t="s">
        <v>2721</v>
      </c>
      <c r="U180" s="1" t="str" cm="1">
        <f t="array" ref="U180">IF(AND(SUM(COUNTIF(T180,{"*leaching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leached*"}))&gt;0,ISNUMBER(FIND("%",T180))),"Include","Exclude")</f>
        <v>Exclude</v>
      </c>
      <c r="V180" s="1" t="s">
        <v>2722</v>
      </c>
      <c r="W180" s="1" t="str" cm="1">
        <f t="array" ref="W180">IF(AND(SUM(COUNTIF(V180,{"*leaching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leached*"}))&gt;0,ISNUMBER(FIND("%",V180))),"Include","Exclude")</f>
        <v>Exclude</v>
      </c>
      <c r="X180" s="1" t="s">
        <v>2723</v>
      </c>
      <c r="Y180" s="1" t="str" cm="1">
        <f t="array" ref="Y180">IF(AND(SUM(COUNTIF(X180,{"*leaching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leached*"}))&gt;0,ISNUMBER(FIND("%",X180))),"Include","Exclude")</f>
        <v>Exclude</v>
      </c>
      <c r="Z180" s="1" t="s">
        <v>2724</v>
      </c>
      <c r="AA180" s="1" t="str" cm="1">
        <f t="array" ref="AA180">IF(AND(SUM(COUNTIF(Z180,{"*leaching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leached*"}))&gt;0,ISNUMBER(FIND("%",Z180))),"Include","Exclude")</f>
        <v>Exclude</v>
      </c>
      <c r="AB180" s="1" t="s">
        <v>2725</v>
      </c>
      <c r="AC180" s="1" t="str" cm="1">
        <f t="array" ref="AC180">IF(AND(SUM(COUNTIF(AB180,{"*leaching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leached*"}))&gt;0,ISNUMBER(FIND("%",AB180))),"Include","Exclude")</f>
        <v>Exclude</v>
      </c>
      <c r="AD180" s="1" t="s">
        <v>2726</v>
      </c>
      <c r="AE180" s="1" t="str" cm="1">
        <f t="array" ref="AE180">IF(AND(SUM(COUNTIF(AD180,{"*leaching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leached*"}))&gt;0,ISNUMBER(FIND("%",AD180))),"Include","Exclude")</f>
        <v>Exclude</v>
      </c>
      <c r="AF180" s="1" t="s">
        <v>2727</v>
      </c>
      <c r="AG180" s="1" t="str" cm="1">
        <f t="array" ref="AG180">IF(AND(SUM(COUNTIF(AF180,{"*leaching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leached*"}))&gt;0,ISNUMBER(FIND("%",AF180))),"Include","Exclude")</f>
        <v>Exclude</v>
      </c>
      <c r="AH180" s="1" t="s">
        <v>2728</v>
      </c>
      <c r="AI180" s="1" t="str" cm="1">
        <f t="array" ref="AI180">IF(AND(SUM(COUNTIF(AH180,{"*leaching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leached*"}))&gt;0,ISNUMBER(FIND("%",AH180))),"Include","Exclude")</f>
        <v>Exclude</v>
      </c>
      <c r="AJ180" s="1" t="s">
        <v>2729</v>
      </c>
      <c r="AK180" s="1" t="str" cm="1">
        <f t="array" ref="AK180">IF(AND(SUM(COUNTIF(AJ180,{"*leaching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leached*"}))&gt;0,ISNUMBER(FIND("%",AJ180))),"Include","Exclude")</f>
        <v>Exclude</v>
      </c>
      <c r="AL180" s="1" t="s">
        <v>2730</v>
      </c>
      <c r="AM180" s="1" t="str" cm="1">
        <f t="array" ref="AM180">IF(AND(SUM(COUNTIF(AL180,{"*leaching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leached*"}))&gt;0,ISNUMBER(FIND("%",AL180))),"Include","Exclude")</f>
        <v>Exclude</v>
      </c>
      <c r="AN180" s="1" t="s">
        <v>2731</v>
      </c>
      <c r="AO180" s="1" t="str" cm="1">
        <f t="array" ref="AO180">IF(AND(SUM(COUNTIF(AN180,{"*leaching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leached*"}))&gt;0,ISNUMBER(FIND("%",AN180))),"Include","Exclude")</f>
        <v>Exclude</v>
      </c>
      <c r="AP180" s="1" t="s">
        <v>2732</v>
      </c>
      <c r="AQ180" s="1" t="str" cm="1">
        <f t="array" ref="AQ180">IF(AND(SUM(COUNTIF(AP180,{"*leaching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leached*"}))&gt;0,ISNUMBER(FIND("%",AP180))),"Include","Exclude")</f>
        <v>Exclude</v>
      </c>
      <c r="AR180" s="1"/>
      <c r="AS180" s="1" t="str" cm="1">
        <f t="array" ref="AS180">IF(AND(SUM(COUNTIF(AR180,{"*leaching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leached*"}))&gt;0,ISNUMBER(FIND("%",AR180))),"Include","Exclude")</f>
        <v>Exclude</v>
      </c>
      <c r="AT180" s="1"/>
      <c r="AU180" s="1" t="str" cm="1">
        <f t="array" ref="AU180">IF(AND(SUM(COUNTIF(AT180,{"*leaching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leached*"}))&gt;0,ISNUMBER(FIND("%",AT180))),"Include","Exclude")</f>
        <v>Exclude</v>
      </c>
      <c r="AV180" s="1"/>
      <c r="AW180" s="1" t="str" cm="1">
        <f t="array" ref="AW180">IF(AND(SUM(COUNTIF(AV180,{"*leaching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leached*"}))&gt;0,ISNUMBER(FIND("%",AV180))),"Include","Exclude")</f>
        <v>Exclude</v>
      </c>
      <c r="AX180" s="1"/>
      <c r="AY180" s="1" t="str" cm="1">
        <f t="array" ref="AY180">IF(AND(SUM(COUNTIF(AX180,{"*leaching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leached*"}))&gt;0,ISNUMBER(FIND("%",AX180))),"Include","Exclude")</f>
        <v>Exclude</v>
      </c>
      <c r="AZ180" s="1">
        <f t="shared" si="75"/>
        <v>0</v>
      </c>
      <c r="BA180" s="1" t="s">
        <v>677</v>
      </c>
      <c r="BG180" s="1"/>
      <c r="BH180" s="1"/>
      <c r="BI180" s="1"/>
      <c r="BJ180" s="1"/>
      <c r="BN180" s="1"/>
      <c r="BO180" s="1"/>
      <c r="BP180" s="1"/>
      <c r="BQ180" s="1"/>
      <c r="BX180" s="1"/>
      <c r="CE180" s="1"/>
      <c r="CG180"/>
      <c r="CH180"/>
      <c r="CI180"/>
      <c r="CL180"/>
      <c r="CM180"/>
      <c r="CN180"/>
    </row>
    <row r="181" spans="1:92" hidden="1" x14ac:dyDescent="0.3">
      <c r="A181" s="1">
        <v>180</v>
      </c>
      <c r="B181" s="1" t="s">
        <v>1108</v>
      </c>
      <c r="C181" s="2" t="s">
        <v>1109</v>
      </c>
      <c r="D181" s="1" t="s">
        <v>509</v>
      </c>
      <c r="E181" s="1" t="b">
        <v>1</v>
      </c>
      <c r="H181" s="1" t="s">
        <v>611</v>
      </c>
      <c r="I181" s="1" t="s">
        <v>10</v>
      </c>
      <c r="J181" s="1" t="s">
        <v>612</v>
      </c>
      <c r="K181" s="1" t="s">
        <v>24</v>
      </c>
      <c r="L181" s="1" t="s">
        <v>613</v>
      </c>
      <c r="M181" s="1" t="s">
        <v>510</v>
      </c>
      <c r="N181" s="1" t="s">
        <v>614</v>
      </c>
      <c r="O181" s="1" t="s">
        <v>677</v>
      </c>
      <c r="P181" s="1" t="b">
        <v>1</v>
      </c>
      <c r="Q181" s="1">
        <v>80</v>
      </c>
      <c r="R181" s="1" t="b">
        <v>1</v>
      </c>
      <c r="S181" s="1">
        <v>180</v>
      </c>
      <c r="T181" s="1" t="s">
        <v>2733</v>
      </c>
      <c r="U181" s="1" t="str" cm="1">
        <f t="array" ref="U181">IF(AND(SUM(COUNTIF(T181,{"*leaching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leached*"}))&gt;0,ISNUMBER(FIND("%",T181))),"Include","Exclude")</f>
        <v>Exclude</v>
      </c>
      <c r="V181" s="1" t="s">
        <v>2734</v>
      </c>
      <c r="W181" s="1" t="str" cm="1">
        <f t="array" ref="W181">IF(AND(SUM(COUNTIF(V181,{"*leaching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leached*"}))&gt;0,ISNUMBER(FIND("%",V181))),"Include","Exclude")</f>
        <v>Exclude</v>
      </c>
      <c r="X181" s="1" t="s">
        <v>2735</v>
      </c>
      <c r="Y181" s="1" t="str" cm="1">
        <f t="array" ref="Y181">IF(AND(SUM(COUNTIF(X181,{"*leaching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leached*"}))&gt;0,ISNUMBER(FIND("%",X181))),"Include","Exclude")</f>
        <v>Exclude</v>
      </c>
      <c r="Z181" s="1" t="s">
        <v>2736</v>
      </c>
      <c r="AA181" s="1" t="str" cm="1">
        <f t="array" ref="AA181">IF(AND(SUM(COUNTIF(Z181,{"*leaching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leached*"}))&gt;0,ISNUMBER(FIND("%",Z181))),"Include","Exclude")</f>
        <v>Exclude</v>
      </c>
      <c r="AB181" s="1" t="s">
        <v>2737</v>
      </c>
      <c r="AC181" s="1" t="str" cm="1">
        <f t="array" ref="AC181">IF(AND(SUM(COUNTIF(AB181,{"*leaching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leached*"}))&gt;0,ISNUMBER(FIND("%",AB181))),"Include","Exclude")</f>
        <v>Exclude</v>
      </c>
      <c r="AD181" s="1" t="s">
        <v>2738</v>
      </c>
      <c r="AE181" s="1" t="str" cm="1">
        <f t="array" ref="AE181">IF(AND(SUM(COUNTIF(AD181,{"*leaching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leached*"}))&gt;0,ISNUMBER(FIND("%",AD181))),"Include","Exclude")</f>
        <v>Exclude</v>
      </c>
      <c r="AF181" s="1" t="s">
        <v>2739</v>
      </c>
      <c r="AG181" s="1" t="str" cm="1">
        <f t="array" ref="AG181">IF(AND(SUM(COUNTIF(AF181,{"*leaching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leached*"}))&gt;0,ISNUMBER(FIND("%",AF181))),"Include","Exclude")</f>
        <v>Exclude</v>
      </c>
      <c r="AH181" s="1" t="s">
        <v>2740</v>
      </c>
      <c r="AI181" s="1" t="str" cm="1">
        <f t="array" ref="AI181">IF(AND(SUM(COUNTIF(AH181,{"*leaching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leached*"}))&gt;0,ISNUMBER(FIND("%",AH181))),"Include","Exclude")</f>
        <v>Exclude</v>
      </c>
      <c r="AJ181" s="1"/>
      <c r="AK181" s="1" t="str" cm="1">
        <f t="array" ref="AK181">IF(AND(SUM(COUNTIF(AJ181,{"*leaching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leached*"}))&gt;0,ISNUMBER(FIND("%",AJ181))),"Include","Exclude")</f>
        <v>Exclude</v>
      </c>
      <c r="AL181" s="1"/>
      <c r="AM181" s="1" t="str" cm="1">
        <f t="array" ref="AM181">IF(AND(SUM(COUNTIF(AL181,{"*leaching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leached*"}))&gt;0,ISNUMBER(FIND("%",AL181))),"Include","Exclude")</f>
        <v>Exclude</v>
      </c>
      <c r="AN181" s="1"/>
      <c r="AO181" s="1" t="str" cm="1">
        <f t="array" ref="AO181">IF(AND(SUM(COUNTIF(AN181,{"*leaching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leached*"}))&gt;0,ISNUMBER(FIND("%",AN181))),"Include","Exclude")</f>
        <v>Exclude</v>
      </c>
      <c r="AP181" s="1"/>
      <c r="AQ181" s="1" t="str" cm="1">
        <f t="array" ref="AQ181">IF(AND(SUM(COUNTIF(AP181,{"*leaching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leached*"}))&gt;0,ISNUMBER(FIND("%",AP181))),"Include","Exclude")</f>
        <v>Exclude</v>
      </c>
      <c r="AR181" s="1"/>
      <c r="AS181" s="1" t="str" cm="1">
        <f t="array" ref="AS181">IF(AND(SUM(COUNTIF(AR181,{"*leaching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leached*"}))&gt;0,ISNUMBER(FIND("%",AR181))),"Include","Exclude")</f>
        <v>Exclude</v>
      </c>
      <c r="AT181" s="1"/>
      <c r="AU181" s="1" t="str" cm="1">
        <f t="array" ref="AU181">IF(AND(SUM(COUNTIF(AT181,{"*leaching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leached*"}))&gt;0,ISNUMBER(FIND("%",AT181))),"Include","Exclude")</f>
        <v>Exclude</v>
      </c>
      <c r="AV181" s="1"/>
      <c r="AW181" s="1" t="str" cm="1">
        <f t="array" ref="AW181">IF(AND(SUM(COUNTIF(AV181,{"*leaching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leached*"}))&gt;0,ISNUMBER(FIND("%",AV181))),"Include","Exclude")</f>
        <v>Exclude</v>
      </c>
      <c r="AX181" s="1"/>
      <c r="AY181" s="1" t="str" cm="1">
        <f t="array" ref="AY181">IF(AND(SUM(COUNTIF(AX181,{"*leaching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leached*"}))&gt;0,ISNUMBER(FIND("%",AX181))),"Include","Exclude")</f>
        <v>Exclude</v>
      </c>
      <c r="AZ181" s="1">
        <f t="shared" si="75"/>
        <v>0</v>
      </c>
      <c r="BA181" s="1" t="s">
        <v>677</v>
      </c>
      <c r="BG181" s="1"/>
      <c r="BH181" s="1"/>
      <c r="BI181" s="1"/>
      <c r="BJ181" s="1"/>
      <c r="BN181" s="1"/>
      <c r="BO181" s="1"/>
      <c r="BP181" s="1"/>
      <c r="BQ181" s="1"/>
      <c r="BX181" s="1"/>
      <c r="CE181" s="1"/>
      <c r="CG181"/>
      <c r="CH181"/>
      <c r="CI181"/>
      <c r="CL181"/>
      <c r="CM181"/>
      <c r="CN181"/>
    </row>
    <row r="182" spans="1:92" hidden="1" x14ac:dyDescent="0.3">
      <c r="A182" s="1">
        <v>181</v>
      </c>
      <c r="B182" s="1" t="s">
        <v>1110</v>
      </c>
      <c r="C182" s="2" t="s">
        <v>1111</v>
      </c>
      <c r="D182" s="1" t="s">
        <v>511</v>
      </c>
      <c r="E182" s="1" t="b">
        <v>1</v>
      </c>
      <c r="H182" s="1" t="s">
        <v>611</v>
      </c>
      <c r="I182" s="1" t="s">
        <v>10</v>
      </c>
      <c r="J182" s="1" t="s">
        <v>612</v>
      </c>
      <c r="K182" s="1" t="s">
        <v>512</v>
      </c>
      <c r="L182" s="1" t="s">
        <v>613</v>
      </c>
      <c r="M182" s="1" t="s">
        <v>513</v>
      </c>
      <c r="N182" s="1" t="s">
        <v>614</v>
      </c>
      <c r="O182" s="1" t="s">
        <v>677</v>
      </c>
      <c r="P182" s="1" t="b">
        <v>1</v>
      </c>
      <c r="Q182" s="1">
        <v>550</v>
      </c>
      <c r="R182" s="1" t="b">
        <v>0</v>
      </c>
      <c r="S182" s="1">
        <v>181</v>
      </c>
      <c r="T182" s="1" t="s">
        <v>2741</v>
      </c>
      <c r="U182" s="1" t="str" cm="1">
        <f t="array" ref="U182">IF(AND(SUM(COUNTIF(T182,{"*leaching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leached*"}))&gt;0,ISNUMBER(FIND("%",T182))),"Include","Exclude")</f>
        <v>Exclude</v>
      </c>
      <c r="V182" s="1" t="s">
        <v>2742</v>
      </c>
      <c r="W182" s="1" t="str" cm="1">
        <f t="array" ref="W182">IF(AND(SUM(COUNTIF(V182,{"*leaching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leached*"}))&gt;0,ISNUMBER(FIND("%",V182))),"Include","Exclude")</f>
        <v>Exclude</v>
      </c>
      <c r="X182" s="1" t="s">
        <v>2743</v>
      </c>
      <c r="Y182" s="1" t="str" cm="1">
        <f t="array" ref="Y182">IF(AND(SUM(COUNTIF(X182,{"*leaching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leached*"}))&gt;0,ISNUMBER(FIND("%",X182))),"Include","Exclude")</f>
        <v>Exclude</v>
      </c>
      <c r="Z182" s="1" t="s">
        <v>2744</v>
      </c>
      <c r="AA182" s="1" t="str" cm="1">
        <f t="array" ref="AA182">IF(AND(SUM(COUNTIF(Z182,{"*leaching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leached*"}))&gt;0,ISNUMBER(FIND("%",Z182))),"Include","Exclude")</f>
        <v>Exclude</v>
      </c>
      <c r="AB182" s="1" t="s">
        <v>2745</v>
      </c>
      <c r="AC182" s="1" t="str" cm="1">
        <f t="array" ref="AC182">IF(AND(SUM(COUNTIF(AB182,{"*leaching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leached*"}))&gt;0,ISNUMBER(FIND("%",AB182))),"Include","Exclude")</f>
        <v>Exclude</v>
      </c>
      <c r="AD182" s="1" t="s">
        <v>2746</v>
      </c>
      <c r="AE182" s="1" t="str" cm="1">
        <f t="array" ref="AE182">IF(AND(SUM(COUNTIF(AD182,{"*leaching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leached*"}))&gt;0,ISNUMBER(FIND("%",AD182))),"Include","Exclude")</f>
        <v>Exclude</v>
      </c>
      <c r="AF182" s="1" t="s">
        <v>2747</v>
      </c>
      <c r="AG182" s="1" t="str" cm="1">
        <f t="array" ref="AG182">IF(AND(SUM(COUNTIF(AF182,{"*leaching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leached*"}))&gt;0,ISNUMBER(FIND("%",AF182))),"Include","Exclude")</f>
        <v>Exclude</v>
      </c>
      <c r="AH182" s="1" t="s">
        <v>2748</v>
      </c>
      <c r="AI182" s="1" t="str" cm="1">
        <f t="array" ref="AI182">IF(AND(SUM(COUNTIF(AH182,{"*leaching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leached*"}))&gt;0,ISNUMBER(FIND("%",AH182))),"Include","Exclude")</f>
        <v>Exclude</v>
      </c>
      <c r="AJ182" s="1"/>
      <c r="AK182" s="1" t="str" cm="1">
        <f t="array" ref="AK182">IF(AND(SUM(COUNTIF(AJ182,{"*leaching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leached*"}))&gt;0,ISNUMBER(FIND("%",AJ182))),"Include","Exclude")</f>
        <v>Exclude</v>
      </c>
      <c r="AL182" s="1"/>
      <c r="AM182" s="1" t="str" cm="1">
        <f t="array" ref="AM182">IF(AND(SUM(COUNTIF(AL182,{"*leaching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leached*"}))&gt;0,ISNUMBER(FIND("%",AL182))),"Include","Exclude")</f>
        <v>Exclude</v>
      </c>
      <c r="AN182" s="1"/>
      <c r="AO182" s="1" t="str" cm="1">
        <f t="array" ref="AO182">IF(AND(SUM(COUNTIF(AN182,{"*leaching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leached*"}))&gt;0,ISNUMBER(FIND("%",AN182))),"Include","Exclude")</f>
        <v>Exclude</v>
      </c>
      <c r="AP182" s="1"/>
      <c r="AQ182" s="1" t="str" cm="1">
        <f t="array" ref="AQ182">IF(AND(SUM(COUNTIF(AP182,{"*leaching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leached*"}))&gt;0,ISNUMBER(FIND("%",AP182))),"Include","Exclude")</f>
        <v>Exclude</v>
      </c>
      <c r="AR182" s="1"/>
      <c r="AS182" s="1" t="str" cm="1">
        <f t="array" ref="AS182">IF(AND(SUM(COUNTIF(AR182,{"*leaching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leached*"}))&gt;0,ISNUMBER(FIND("%",AR182))),"Include","Exclude")</f>
        <v>Exclude</v>
      </c>
      <c r="AT182" s="1"/>
      <c r="AU182" s="1" t="str" cm="1">
        <f t="array" ref="AU182">IF(AND(SUM(COUNTIF(AT182,{"*leaching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leached*"}))&gt;0,ISNUMBER(FIND("%",AT182))),"Include","Exclude")</f>
        <v>Exclude</v>
      </c>
      <c r="AV182" s="1"/>
      <c r="AW182" s="1" t="str" cm="1">
        <f t="array" ref="AW182">IF(AND(SUM(COUNTIF(AV182,{"*leaching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leached*"}))&gt;0,ISNUMBER(FIND("%",AV182))),"Include","Exclude")</f>
        <v>Exclude</v>
      </c>
      <c r="AX182" s="1"/>
      <c r="AY182" s="1" t="str" cm="1">
        <f t="array" ref="AY182">IF(AND(SUM(COUNTIF(AX182,{"*leaching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leached*"}))&gt;0,ISNUMBER(FIND("%",AX182))),"Include","Exclude")</f>
        <v>Exclude</v>
      </c>
      <c r="AZ182" s="1">
        <f t="shared" si="75"/>
        <v>0</v>
      </c>
      <c r="BA182" s="1" t="s">
        <v>677</v>
      </c>
      <c r="BG182" s="1"/>
      <c r="BH182" s="1"/>
      <c r="BI182" s="1"/>
      <c r="BJ182" s="1"/>
      <c r="BN182" s="1"/>
      <c r="BO182" s="1"/>
      <c r="BP182" s="1"/>
      <c r="BQ182" s="1"/>
      <c r="BX182" s="1"/>
      <c r="CE182" s="1"/>
      <c r="CG182"/>
      <c r="CH182"/>
      <c r="CI182"/>
      <c r="CL182"/>
      <c r="CM182"/>
      <c r="CN182"/>
    </row>
    <row r="183" spans="1:92" hidden="1" x14ac:dyDescent="0.3">
      <c r="A183" s="1">
        <v>182</v>
      </c>
      <c r="B183" s="1" t="s">
        <v>1112</v>
      </c>
      <c r="C183" s="2" t="s">
        <v>1113</v>
      </c>
      <c r="D183" s="1" t="s">
        <v>514</v>
      </c>
      <c r="E183" s="1" t="b">
        <v>1</v>
      </c>
      <c r="H183" s="1" t="s">
        <v>611</v>
      </c>
      <c r="I183" s="1" t="s">
        <v>10</v>
      </c>
      <c r="J183" s="1" t="s">
        <v>612</v>
      </c>
      <c r="K183" s="1" t="s">
        <v>515</v>
      </c>
      <c r="L183" s="1" t="s">
        <v>613</v>
      </c>
      <c r="M183" s="1" t="s">
        <v>516</v>
      </c>
      <c r="N183" s="1" t="s">
        <v>614</v>
      </c>
      <c r="O183" s="1" t="s">
        <v>677</v>
      </c>
      <c r="P183" s="1" t="b">
        <v>1</v>
      </c>
      <c r="Q183" s="1">
        <v>200</v>
      </c>
      <c r="R183" s="1" t="b">
        <v>0</v>
      </c>
      <c r="S183" s="1">
        <v>182</v>
      </c>
      <c r="T183" s="1" t="s">
        <v>2749</v>
      </c>
      <c r="U183" s="1" t="str" cm="1">
        <f t="array" ref="U183">IF(AND(SUM(COUNTIF(T183,{"*leaching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leached*"}))&gt;0,ISNUMBER(FIND("%",T183))),"Include","Exclude")</f>
        <v>Exclude</v>
      </c>
      <c r="V183" s="1" t="s">
        <v>2750</v>
      </c>
      <c r="W183" s="1" t="str" cm="1">
        <f t="array" ref="W183">IF(AND(SUM(COUNTIF(V183,{"*leaching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leached*"}))&gt;0,ISNUMBER(FIND("%",V183))),"Include","Exclude")</f>
        <v>Exclude</v>
      </c>
      <c r="X183" s="1" t="s">
        <v>2751</v>
      </c>
      <c r="Y183" s="1" t="str" cm="1">
        <f t="array" ref="Y183">IF(AND(SUM(COUNTIF(X183,{"*leaching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leached*"}))&gt;0,ISNUMBER(FIND("%",X183))),"Include","Exclude")</f>
        <v>Exclude</v>
      </c>
      <c r="Z183" s="1" t="s">
        <v>2752</v>
      </c>
      <c r="AA183" s="1" t="str" cm="1">
        <f t="array" ref="AA183">IF(AND(SUM(COUNTIF(Z183,{"*leaching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leached*"}))&gt;0,ISNUMBER(FIND("%",Z183))),"Include","Exclude")</f>
        <v>Exclude</v>
      </c>
      <c r="AB183" s="1" t="s">
        <v>2753</v>
      </c>
      <c r="AC183" s="1" t="str" cm="1">
        <f t="array" ref="AC183">IF(AND(SUM(COUNTIF(AB183,{"*leaching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leached*"}))&gt;0,ISNUMBER(FIND("%",AB183))),"Include","Exclude")</f>
        <v>Exclude</v>
      </c>
      <c r="AD183" s="1" t="s">
        <v>2754</v>
      </c>
      <c r="AE183" s="1" t="str" cm="1">
        <f t="array" ref="AE183">IF(AND(SUM(COUNTIF(AD183,{"*leaching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leached*"}))&gt;0,ISNUMBER(FIND("%",AD183))),"Include","Exclude")</f>
        <v>Exclude</v>
      </c>
      <c r="AF183" s="1" t="s">
        <v>2755</v>
      </c>
      <c r="AG183" s="1" t="str" cm="1">
        <f t="array" ref="AG183">IF(AND(SUM(COUNTIF(AF183,{"*leaching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leached*"}))&gt;0,ISNUMBER(FIND("%",AF183))),"Include","Exclude")</f>
        <v>Exclude</v>
      </c>
      <c r="AH183" s="1" t="s">
        <v>2756</v>
      </c>
      <c r="AI183" s="1" t="str" cm="1">
        <f t="array" ref="AI183">IF(AND(SUM(COUNTIF(AH183,{"*leaching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leached*"}))&gt;0,ISNUMBER(FIND("%",AH183))),"Include","Exclude")</f>
        <v>Exclude</v>
      </c>
      <c r="AJ183" s="1" t="s">
        <v>2757</v>
      </c>
      <c r="AK183" s="1" t="str" cm="1">
        <f t="array" ref="AK183">IF(AND(SUM(COUNTIF(AJ183,{"*leaching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leached*"}))&gt;0,ISNUMBER(FIND("%",AJ183))),"Include","Exclude")</f>
        <v>Exclude</v>
      </c>
      <c r="AL183" s="1" t="s">
        <v>2758</v>
      </c>
      <c r="AM183" s="1" t="str" cm="1">
        <f t="array" ref="AM183">IF(AND(SUM(COUNTIF(AL183,{"*leaching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leached*"}))&gt;0,ISNUMBER(FIND("%",AL183))),"Include","Exclude")</f>
        <v>Exclude</v>
      </c>
      <c r="AN183" s="1"/>
      <c r="AO183" s="1" t="str" cm="1">
        <f t="array" ref="AO183">IF(AND(SUM(COUNTIF(AN183,{"*leaching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leached*"}))&gt;0,ISNUMBER(FIND("%",AN183))),"Include","Exclude")</f>
        <v>Exclude</v>
      </c>
      <c r="AP183" s="1"/>
      <c r="AQ183" s="1" t="str" cm="1">
        <f t="array" ref="AQ183">IF(AND(SUM(COUNTIF(AP183,{"*leaching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leached*"}))&gt;0,ISNUMBER(FIND("%",AP183))),"Include","Exclude")</f>
        <v>Exclude</v>
      </c>
      <c r="AR183" s="1"/>
      <c r="AS183" s="1" t="str" cm="1">
        <f t="array" ref="AS183">IF(AND(SUM(COUNTIF(AR183,{"*leaching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leached*"}))&gt;0,ISNUMBER(FIND("%",AR183))),"Include","Exclude")</f>
        <v>Exclude</v>
      </c>
      <c r="AT183" s="1"/>
      <c r="AU183" s="1" t="str" cm="1">
        <f t="array" ref="AU183">IF(AND(SUM(COUNTIF(AT183,{"*leaching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leached*"}))&gt;0,ISNUMBER(FIND("%",AT183))),"Include","Exclude")</f>
        <v>Exclude</v>
      </c>
      <c r="AV183" s="1"/>
      <c r="AW183" s="1" t="str" cm="1">
        <f t="array" ref="AW183">IF(AND(SUM(COUNTIF(AV183,{"*leaching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leached*"}))&gt;0,ISNUMBER(FIND("%",AV183))),"Include","Exclude")</f>
        <v>Exclude</v>
      </c>
      <c r="AX183" s="1"/>
      <c r="AY183" s="1" t="str" cm="1">
        <f t="array" ref="AY183">IF(AND(SUM(COUNTIF(AX183,{"*leaching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leached*"}))&gt;0,ISNUMBER(FIND("%",AX183))),"Include","Exclude")</f>
        <v>Exclude</v>
      </c>
      <c r="AZ183" s="1">
        <f t="shared" si="75"/>
        <v>0</v>
      </c>
      <c r="BA183" s="1" t="s">
        <v>677</v>
      </c>
      <c r="BG183" s="1"/>
      <c r="BH183" s="1"/>
      <c r="BI183" s="1"/>
      <c r="BJ183" s="1"/>
      <c r="BN183" s="1"/>
      <c r="BO183" s="1"/>
      <c r="BP183" s="1"/>
      <c r="BQ183" s="1"/>
      <c r="BX183" s="1"/>
      <c r="CE183" s="1"/>
      <c r="CG183"/>
      <c r="CH183"/>
      <c r="CI183"/>
      <c r="CL183"/>
      <c r="CM183"/>
      <c r="CN183"/>
    </row>
    <row r="184" spans="1:92" hidden="1" x14ac:dyDescent="0.3">
      <c r="A184" s="1">
        <v>183</v>
      </c>
      <c r="B184" s="1" t="s">
        <v>1114</v>
      </c>
      <c r="C184" s="2" t="s">
        <v>1115</v>
      </c>
      <c r="D184" s="1" t="s">
        <v>517</v>
      </c>
      <c r="E184" s="1" t="b">
        <v>1</v>
      </c>
      <c r="H184" s="1" t="s">
        <v>611</v>
      </c>
      <c r="I184" s="1" t="s">
        <v>10</v>
      </c>
      <c r="J184" s="1" t="s">
        <v>612</v>
      </c>
      <c r="K184" s="1" t="s">
        <v>518</v>
      </c>
      <c r="L184" s="1" t="s">
        <v>613</v>
      </c>
      <c r="M184" s="1" t="s">
        <v>519</v>
      </c>
      <c r="N184" s="1" t="s">
        <v>614</v>
      </c>
      <c r="O184" s="1" t="s">
        <v>677</v>
      </c>
      <c r="P184" s="1" t="b">
        <v>1</v>
      </c>
      <c r="Q184" s="1">
        <v>100</v>
      </c>
      <c r="R184" s="1" t="b">
        <v>1</v>
      </c>
      <c r="S184" s="1">
        <v>183</v>
      </c>
      <c r="T184" s="1" t="s">
        <v>2759</v>
      </c>
      <c r="U184" s="1" t="str" cm="1">
        <f t="array" ref="U184">IF(AND(SUM(COUNTIF(T184,{"*leaching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leached*"}))&gt;0,ISNUMBER(FIND("%",T184))),"Include","Exclude")</f>
        <v>Exclude</v>
      </c>
      <c r="V184" s="1" t="s">
        <v>2760</v>
      </c>
      <c r="W184" s="1" t="str" cm="1">
        <f t="array" ref="W184">IF(AND(SUM(COUNTIF(V184,{"*leaching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leached*"}))&gt;0,ISNUMBER(FIND("%",V184))),"Include","Exclude")</f>
        <v>Exclude</v>
      </c>
      <c r="X184" s="1" t="s">
        <v>2761</v>
      </c>
      <c r="Y184" s="1" t="str" cm="1">
        <f t="array" ref="Y184">IF(AND(SUM(COUNTIF(X184,{"*leaching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leached*"}))&gt;0,ISNUMBER(FIND("%",X184))),"Include","Exclude")</f>
        <v>Exclude</v>
      </c>
      <c r="Z184" s="1" t="s">
        <v>2762</v>
      </c>
      <c r="AA184" s="1" t="str" cm="1">
        <f t="array" ref="AA184">IF(AND(SUM(COUNTIF(Z184,{"*leaching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leached*"}))&gt;0,ISNUMBER(FIND("%",Z184))),"Include","Exclude")</f>
        <v>Exclude</v>
      </c>
      <c r="AB184" s="1" t="s">
        <v>2763</v>
      </c>
      <c r="AC184" s="1" t="str" cm="1">
        <f t="array" ref="AC184">IF(AND(SUM(COUNTIF(AB184,{"*leaching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leached*"}))&gt;0,ISNUMBER(FIND("%",AB184))),"Include","Exclude")</f>
        <v>Exclude</v>
      </c>
      <c r="AD184" s="1" t="s">
        <v>2764</v>
      </c>
      <c r="AE184" s="1" t="str" cm="1">
        <f t="array" ref="AE184">IF(AND(SUM(COUNTIF(AD184,{"*leaching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leached*"}))&gt;0,ISNUMBER(FIND("%",AD184))),"Include","Exclude")</f>
        <v>Exclude</v>
      </c>
      <c r="AF184" s="1" t="s">
        <v>2765</v>
      </c>
      <c r="AG184" s="1" t="str" cm="1">
        <f t="array" ref="AG184">IF(AND(SUM(COUNTIF(AF184,{"*leaching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leached*"}))&gt;0,ISNUMBER(FIND("%",AF184))),"Include","Exclude")</f>
        <v>Exclude</v>
      </c>
      <c r="AH184" s="1"/>
      <c r="AI184" s="1" t="str" cm="1">
        <f t="array" ref="AI184">IF(AND(SUM(COUNTIF(AH184,{"*leaching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leached*"}))&gt;0,ISNUMBER(FIND("%",AH184))),"Include","Exclude")</f>
        <v>Exclude</v>
      </c>
      <c r="AJ184" s="1"/>
      <c r="AK184" s="1" t="str" cm="1">
        <f t="array" ref="AK184">IF(AND(SUM(COUNTIF(AJ184,{"*leaching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leached*"}))&gt;0,ISNUMBER(FIND("%",AJ184))),"Include","Exclude")</f>
        <v>Exclude</v>
      </c>
      <c r="AL184" s="1"/>
      <c r="AM184" s="1" t="str" cm="1">
        <f t="array" ref="AM184">IF(AND(SUM(COUNTIF(AL184,{"*leaching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leached*"}))&gt;0,ISNUMBER(FIND("%",AL184))),"Include","Exclude")</f>
        <v>Exclude</v>
      </c>
      <c r="AN184" s="1"/>
      <c r="AO184" s="1" t="str" cm="1">
        <f t="array" ref="AO184">IF(AND(SUM(COUNTIF(AN184,{"*leaching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leached*"}))&gt;0,ISNUMBER(FIND("%",AN184))),"Include","Exclude")</f>
        <v>Exclude</v>
      </c>
      <c r="AP184" s="1"/>
      <c r="AQ184" s="1" t="str" cm="1">
        <f t="array" ref="AQ184">IF(AND(SUM(COUNTIF(AP184,{"*leaching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leached*"}))&gt;0,ISNUMBER(FIND("%",AP184))),"Include","Exclude")</f>
        <v>Exclude</v>
      </c>
      <c r="AR184" s="1"/>
      <c r="AS184" s="1" t="str" cm="1">
        <f t="array" ref="AS184">IF(AND(SUM(COUNTIF(AR184,{"*leaching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leached*"}))&gt;0,ISNUMBER(FIND("%",AR184))),"Include","Exclude")</f>
        <v>Exclude</v>
      </c>
      <c r="AT184" s="1"/>
      <c r="AU184" s="1" t="str" cm="1">
        <f t="array" ref="AU184">IF(AND(SUM(COUNTIF(AT184,{"*leaching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leached*"}))&gt;0,ISNUMBER(FIND("%",AT184))),"Include","Exclude")</f>
        <v>Exclude</v>
      </c>
      <c r="AV184" s="1"/>
      <c r="AW184" s="1" t="str" cm="1">
        <f t="array" ref="AW184">IF(AND(SUM(COUNTIF(AV184,{"*leaching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leached*"}))&gt;0,ISNUMBER(FIND("%",AV184))),"Include","Exclude")</f>
        <v>Exclude</v>
      </c>
      <c r="AX184" s="1"/>
      <c r="AY184" s="1" t="str" cm="1">
        <f t="array" ref="AY184">IF(AND(SUM(COUNTIF(AX184,{"*leaching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leached*"}))&gt;0,ISNUMBER(FIND("%",AX184))),"Include","Exclude")</f>
        <v>Exclude</v>
      </c>
      <c r="AZ184" s="1">
        <f t="shared" si="75"/>
        <v>0</v>
      </c>
      <c r="BA184" s="1" t="s">
        <v>677</v>
      </c>
      <c r="BG184" s="1"/>
      <c r="BH184" s="1"/>
      <c r="BI184" s="1"/>
      <c r="BJ184" s="1"/>
      <c r="BN184" s="1"/>
      <c r="BO184" s="1"/>
      <c r="BP184" s="1"/>
      <c r="BQ184" s="1"/>
      <c r="BX184" s="1"/>
      <c r="CE184" s="1"/>
      <c r="CG184"/>
      <c r="CH184"/>
      <c r="CI184"/>
      <c r="CL184"/>
      <c r="CM184"/>
      <c r="CN184"/>
    </row>
    <row r="185" spans="1:92" hidden="1" x14ac:dyDescent="0.3">
      <c r="A185" s="1">
        <v>184</v>
      </c>
      <c r="B185" s="1" t="s">
        <v>1116</v>
      </c>
      <c r="C185" s="2" t="s">
        <v>1117</v>
      </c>
      <c r="D185" s="1" t="s">
        <v>520</v>
      </c>
      <c r="E185" s="1" t="b">
        <v>1</v>
      </c>
      <c r="H185" s="1" t="s">
        <v>611</v>
      </c>
      <c r="I185" s="1" t="s">
        <v>10</v>
      </c>
      <c r="J185" s="1" t="s">
        <v>612</v>
      </c>
      <c r="K185" s="1" t="s">
        <v>521</v>
      </c>
      <c r="L185" s="1" t="s">
        <v>613</v>
      </c>
      <c r="M185" s="1" t="s">
        <v>522</v>
      </c>
      <c r="N185" s="1" t="s">
        <v>614</v>
      </c>
      <c r="O185" s="1" t="s">
        <v>677</v>
      </c>
      <c r="P185" s="1" t="b">
        <v>1</v>
      </c>
      <c r="Q185" s="1">
        <v>30</v>
      </c>
      <c r="R185" s="1" t="b">
        <v>1</v>
      </c>
      <c r="S185" s="1">
        <v>184</v>
      </c>
      <c r="T185" s="1" t="s">
        <v>2766</v>
      </c>
      <c r="U185" s="1" t="str" cm="1">
        <f t="array" ref="U185">IF(AND(SUM(COUNTIF(T185,{"*leaching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leached*"}))&gt;0,ISNUMBER(FIND("%",T185))),"Include","Exclude")</f>
        <v>Exclude</v>
      </c>
      <c r="V185" s="1" t="s">
        <v>2767</v>
      </c>
      <c r="W185" s="1" t="str" cm="1">
        <f t="array" ref="W185">IF(AND(SUM(COUNTIF(V185,{"*leaching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leached*"}))&gt;0,ISNUMBER(FIND("%",V185))),"Include","Exclude")</f>
        <v>Exclude</v>
      </c>
      <c r="X185" s="1" t="s">
        <v>2768</v>
      </c>
      <c r="Y185" s="1" t="str" cm="1">
        <f t="array" ref="Y185">IF(AND(SUM(COUNTIF(X185,{"*leaching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leached*"}))&gt;0,ISNUMBER(FIND("%",X185))),"Include","Exclude")</f>
        <v>Exclude</v>
      </c>
      <c r="Z185" s="1" t="s">
        <v>2769</v>
      </c>
      <c r="AA185" s="1" t="str" cm="1">
        <f t="array" ref="AA185">IF(AND(SUM(COUNTIF(Z185,{"*leaching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leached*"}))&gt;0,ISNUMBER(FIND("%",Z185))),"Include","Exclude")</f>
        <v>Exclude</v>
      </c>
      <c r="AB185" s="1" t="s">
        <v>2770</v>
      </c>
      <c r="AC185" s="1" t="str" cm="1">
        <f t="array" ref="AC185">IF(AND(SUM(COUNTIF(AB185,{"*leaching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leached*"}))&gt;0,ISNUMBER(FIND("%",AB185))),"Include","Exclude")</f>
        <v>Exclude</v>
      </c>
      <c r="AD185" s="1" t="s">
        <v>2771</v>
      </c>
      <c r="AE185" s="1" t="str" cm="1">
        <f t="array" ref="AE185">IF(AND(SUM(COUNTIF(AD185,{"*leaching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leached*"}))&gt;0,ISNUMBER(FIND("%",AD185))),"Include","Exclude")</f>
        <v>Exclude</v>
      </c>
      <c r="AF185" s="1" t="s">
        <v>2772</v>
      </c>
      <c r="AG185" s="1" t="str" cm="1">
        <f t="array" ref="AG185">IF(AND(SUM(COUNTIF(AF185,{"*leaching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leached*"}))&gt;0,ISNUMBER(FIND("%",AF185))),"Include","Exclude")</f>
        <v>Exclude</v>
      </c>
      <c r="AH185" s="1"/>
      <c r="AI185" s="1" t="str" cm="1">
        <f t="array" ref="AI185">IF(AND(SUM(COUNTIF(AH185,{"*leaching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leached*"}))&gt;0,ISNUMBER(FIND("%",AH185))),"Include","Exclude")</f>
        <v>Exclude</v>
      </c>
      <c r="AJ185" s="1"/>
      <c r="AK185" s="1" t="str" cm="1">
        <f t="array" ref="AK185">IF(AND(SUM(COUNTIF(AJ185,{"*leaching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leached*"}))&gt;0,ISNUMBER(FIND("%",AJ185))),"Include","Exclude")</f>
        <v>Exclude</v>
      </c>
      <c r="AL185" s="1"/>
      <c r="AM185" s="1" t="str" cm="1">
        <f t="array" ref="AM185">IF(AND(SUM(COUNTIF(AL185,{"*leaching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leached*"}))&gt;0,ISNUMBER(FIND("%",AL185))),"Include","Exclude")</f>
        <v>Exclude</v>
      </c>
      <c r="AN185" s="1"/>
      <c r="AO185" s="1" t="str" cm="1">
        <f t="array" ref="AO185">IF(AND(SUM(COUNTIF(AN185,{"*leaching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leached*"}))&gt;0,ISNUMBER(FIND("%",AN185))),"Include","Exclude")</f>
        <v>Exclude</v>
      </c>
      <c r="AP185" s="1"/>
      <c r="AQ185" s="1" t="str" cm="1">
        <f t="array" ref="AQ185">IF(AND(SUM(COUNTIF(AP185,{"*leaching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leached*"}))&gt;0,ISNUMBER(FIND("%",AP185))),"Include","Exclude")</f>
        <v>Exclude</v>
      </c>
      <c r="AR185" s="1"/>
      <c r="AS185" s="1" t="str" cm="1">
        <f t="array" ref="AS185">IF(AND(SUM(COUNTIF(AR185,{"*leaching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leached*"}))&gt;0,ISNUMBER(FIND("%",AR185))),"Include","Exclude")</f>
        <v>Exclude</v>
      </c>
      <c r="AT185" s="1"/>
      <c r="AU185" s="1" t="str" cm="1">
        <f t="array" ref="AU185">IF(AND(SUM(COUNTIF(AT185,{"*leaching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leached*"}))&gt;0,ISNUMBER(FIND("%",AT185))),"Include","Exclude")</f>
        <v>Exclude</v>
      </c>
      <c r="AV185" s="1"/>
      <c r="AW185" s="1" t="str" cm="1">
        <f t="array" ref="AW185">IF(AND(SUM(COUNTIF(AV185,{"*leaching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leached*"}))&gt;0,ISNUMBER(FIND("%",AV185))),"Include","Exclude")</f>
        <v>Exclude</v>
      </c>
      <c r="AX185" s="1"/>
      <c r="AY185" s="1" t="str" cm="1">
        <f t="array" ref="AY185">IF(AND(SUM(COUNTIF(AX185,{"*leaching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leached*"}))&gt;0,ISNUMBER(FIND("%",AX185))),"Include","Exclude")</f>
        <v>Exclude</v>
      </c>
      <c r="AZ185" s="1">
        <f t="shared" si="75"/>
        <v>0</v>
      </c>
      <c r="BA185" s="1" t="s">
        <v>677</v>
      </c>
      <c r="BG185" s="1"/>
      <c r="BH185" s="1"/>
      <c r="BI185" s="1"/>
      <c r="BJ185" s="1"/>
      <c r="BN185" s="1"/>
      <c r="BO185" s="1"/>
      <c r="BP185" s="1"/>
      <c r="BQ185" s="1"/>
      <c r="BX185" s="1"/>
      <c r="CE185" s="1"/>
      <c r="CG185"/>
      <c r="CH185"/>
      <c r="CI185"/>
      <c r="CL185"/>
      <c r="CM185"/>
      <c r="CN185"/>
    </row>
    <row r="186" spans="1:92" hidden="1" x14ac:dyDescent="0.3">
      <c r="A186" s="1">
        <v>185</v>
      </c>
      <c r="B186" s="1" t="s">
        <v>1118</v>
      </c>
      <c r="C186" s="2" t="s">
        <v>1119</v>
      </c>
      <c r="D186" s="1" t="s">
        <v>523</v>
      </c>
      <c r="E186" s="1" t="b">
        <v>1</v>
      </c>
      <c r="H186" s="1" t="s">
        <v>611</v>
      </c>
      <c r="I186" s="1" t="s">
        <v>524</v>
      </c>
      <c r="J186" s="1" t="s">
        <v>612</v>
      </c>
      <c r="K186" s="1" t="s">
        <v>525</v>
      </c>
      <c r="L186" s="1" t="s">
        <v>613</v>
      </c>
      <c r="M186" s="1" t="s">
        <v>526</v>
      </c>
      <c r="N186" s="1" t="s">
        <v>614</v>
      </c>
      <c r="O186" s="1" t="s">
        <v>1120</v>
      </c>
      <c r="P186" s="1" t="b">
        <v>1</v>
      </c>
      <c r="Q186" s="1">
        <v>75</v>
      </c>
      <c r="R186" s="1" t="b">
        <v>0</v>
      </c>
      <c r="S186" s="1">
        <v>185</v>
      </c>
      <c r="T186" s="1" t="s">
        <v>2773</v>
      </c>
      <c r="U186" s="1" t="str" cm="1">
        <f t="array" ref="U186">IF(AND(SUM(COUNTIF(T186,{"*leaching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leached*"}))&gt;0,ISNUMBER(FIND("%",T186))),"Include","Exclude")</f>
        <v>Exclude</v>
      </c>
      <c r="V186" s="1" t="s">
        <v>2774</v>
      </c>
      <c r="W186" s="1" t="str" cm="1">
        <f t="array" ref="W186">IF(AND(SUM(COUNTIF(V186,{"*leaching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leached*"}))&gt;0,ISNUMBER(FIND("%",V186))),"Include","Exclude")</f>
        <v>Exclude</v>
      </c>
      <c r="X186" s="1" t="s">
        <v>2775</v>
      </c>
      <c r="Y186" s="1" t="str" cm="1">
        <f t="array" ref="Y186">IF(AND(SUM(COUNTIF(X186,{"*leaching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leached*"}))&gt;0,ISNUMBER(FIND("%",X186))),"Include","Exclude")</f>
        <v>Exclude</v>
      </c>
      <c r="Z186" s="1" t="s">
        <v>2776</v>
      </c>
      <c r="AA186" s="1" t="str" cm="1">
        <f t="array" ref="AA186">IF(AND(SUM(COUNTIF(Z186,{"*leaching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leached*"}))&gt;0,ISNUMBER(FIND("%",Z186))),"Include","Exclude")</f>
        <v>Exclude</v>
      </c>
      <c r="AB186" s="1" t="s">
        <v>2777</v>
      </c>
      <c r="AC186" s="1" t="str" cm="1">
        <f t="array" ref="AC186">IF(AND(SUM(COUNTIF(AB186,{"*leaching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leached*"}))&gt;0,ISNUMBER(FIND("%",AB186))),"Include","Exclude")</f>
        <v>Exclude</v>
      </c>
      <c r="AD186" s="1" t="s">
        <v>2778</v>
      </c>
      <c r="AE186" s="1" t="str" cm="1">
        <f t="array" ref="AE186">IF(AND(SUM(COUNTIF(AD186,{"*leaching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leached*"}))&gt;0,ISNUMBER(FIND("%",AD186))),"Include","Exclude")</f>
        <v>Exclude</v>
      </c>
      <c r="AF186" s="1" t="s">
        <v>2779</v>
      </c>
      <c r="AG186" s="1" t="str" cm="1">
        <f t="array" ref="AG186">IF(AND(SUM(COUNTIF(AF186,{"*leaching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leached*"}))&gt;0,ISNUMBER(FIND("%",AF186))),"Include","Exclude")</f>
        <v>Exclude</v>
      </c>
      <c r="AH186" s="1" t="s">
        <v>2780</v>
      </c>
      <c r="AI186" s="1" t="str" cm="1">
        <f t="array" ref="AI186">IF(AND(SUM(COUNTIF(AH186,{"*leaching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leached*"}))&gt;0,ISNUMBER(FIND("%",AH186))),"Include","Exclude")</f>
        <v>Exclude</v>
      </c>
      <c r="AJ186" s="1" t="s">
        <v>2781</v>
      </c>
      <c r="AK186" s="1" t="str" cm="1">
        <f t="array" ref="AK186">IF(AND(SUM(COUNTIF(AJ186,{"*leaching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leached*"}))&gt;0,ISNUMBER(FIND("%",AJ186))),"Include","Exclude")</f>
        <v>Include</v>
      </c>
      <c r="AL186" s="1" t="s">
        <v>2782</v>
      </c>
      <c r="AM186" s="1" t="str" cm="1">
        <f t="array" ref="AM186">IF(AND(SUM(COUNTIF(AL186,{"*leaching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leached*"}))&gt;0,ISNUMBER(FIND("%",AL186))),"Include","Exclude")</f>
        <v>Exclude</v>
      </c>
      <c r="AN186" s="1" t="s">
        <v>2783</v>
      </c>
      <c r="AO186" s="1" t="str" cm="1">
        <f t="array" ref="AO186">IF(AND(SUM(COUNTIF(AN186,{"*leaching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leached*"}))&gt;0,ISNUMBER(FIND("%",AN186))),"Include","Exclude")</f>
        <v>Exclude</v>
      </c>
      <c r="AP186" s="1" t="s">
        <v>2784</v>
      </c>
      <c r="AQ186" s="1" t="str" cm="1">
        <f t="array" ref="AQ186">IF(AND(SUM(COUNTIF(AP186,{"*leaching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leached*"}))&gt;0,ISNUMBER(FIND("%",AP186))),"Include","Exclude")</f>
        <v>Exclude</v>
      </c>
      <c r="AR186" s="1" t="s">
        <v>2785</v>
      </c>
      <c r="AS186" s="1" t="str" cm="1">
        <f t="array" ref="AS186">IF(AND(SUM(COUNTIF(AR186,{"*leaching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leached*"}))&gt;0,ISNUMBER(FIND("%",AR186))),"Include","Exclude")</f>
        <v>Exclude</v>
      </c>
      <c r="AT186" s="1" t="s">
        <v>2786</v>
      </c>
      <c r="AU186" s="1" t="str" cm="1">
        <f t="array" ref="AU186">IF(AND(SUM(COUNTIF(AT186,{"*leaching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leached*"}))&gt;0,ISNUMBER(FIND("%",AT186))),"Include","Exclude")</f>
        <v>Exclude</v>
      </c>
      <c r="AV186" s="1"/>
      <c r="AW186" s="1" t="str" cm="1">
        <f t="array" ref="AW186">IF(AND(SUM(COUNTIF(AV186,{"*leaching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leached*"}))&gt;0,ISNUMBER(FIND("%",AV186))),"Include","Exclude")</f>
        <v>Exclude</v>
      </c>
      <c r="AX186" s="1"/>
      <c r="AY186" s="1" t="str" cm="1">
        <f t="array" ref="AY186">IF(AND(SUM(COUNTIF(AX186,{"*leaching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leached*"}))&gt;0,ISNUMBER(FIND("%",AX186))),"Include","Exclude")</f>
        <v>Exclude</v>
      </c>
      <c r="AZ186" s="1">
        <f t="shared" si="75"/>
        <v>1</v>
      </c>
      <c r="BA186" s="1" t="s">
        <v>2781</v>
      </c>
      <c r="BB186" s="1">
        <f t="shared" ref="BB186:BB191" si="93">LEN(BA186) - LEN(SUBSTITUTE(BA186, "%", ""))</f>
        <v>1</v>
      </c>
      <c r="BC186" s="1" t="s">
        <v>2996</v>
      </c>
      <c r="BG186" s="1"/>
      <c r="BH186" s="1"/>
      <c r="BI186" s="1"/>
      <c r="BJ186" s="1"/>
      <c r="BN186" s="1"/>
      <c r="BO186" s="1"/>
      <c r="BP186" s="1"/>
      <c r="BQ186" s="1"/>
      <c r="BX186" s="1"/>
      <c r="CE186" s="1"/>
      <c r="CG186"/>
      <c r="CH186"/>
      <c r="CI186"/>
      <c r="CL186"/>
      <c r="CM186"/>
      <c r="CN186"/>
    </row>
    <row r="187" spans="1:92" s="23" customFormat="1" x14ac:dyDescent="0.3">
      <c r="A187" s="21">
        <v>190</v>
      </c>
      <c r="B187" s="21" t="s">
        <v>1131</v>
      </c>
      <c r="C187" s="21" t="s">
        <v>1132</v>
      </c>
      <c r="D187" s="21" t="s">
        <v>537</v>
      </c>
      <c r="E187" s="21" t="b">
        <v>1</v>
      </c>
      <c r="F187" s="21"/>
      <c r="G187" s="21"/>
      <c r="H187" s="21" t="s">
        <v>611</v>
      </c>
      <c r="I187" s="21" t="s">
        <v>10</v>
      </c>
      <c r="J187" s="21" t="s">
        <v>612</v>
      </c>
      <c r="K187" s="21" t="s">
        <v>538</v>
      </c>
      <c r="L187" s="21" t="s">
        <v>613</v>
      </c>
      <c r="M187" s="21" t="s">
        <v>539</v>
      </c>
      <c r="N187" s="21" t="s">
        <v>614</v>
      </c>
      <c r="O187" s="21" t="s">
        <v>677</v>
      </c>
      <c r="P187" s="21" t="b">
        <v>1</v>
      </c>
      <c r="Q187" s="21">
        <v>180</v>
      </c>
      <c r="R187" s="39" t="b">
        <v>0</v>
      </c>
      <c r="S187" s="21">
        <v>190</v>
      </c>
      <c r="T187" s="6" t="s">
        <v>2820</v>
      </c>
      <c r="U187" s="1" t="str" cm="1">
        <f t="array" ref="U187">IF(AND(SUM(COUNTIF(T187,{"*leaching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leached*"}))&gt;0,ISNUMBER(FIND("%",T187))),"Include","Exclude")</f>
        <v>Exclude</v>
      </c>
      <c r="V187" s="1" t="s">
        <v>2821</v>
      </c>
      <c r="W187" s="1" t="str" cm="1">
        <f t="array" ref="W187">IF(AND(SUM(COUNTIF(V187,{"*leaching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leached*"}))&gt;0,ISNUMBER(FIND("%",V187))),"Include","Exclude")</f>
        <v>Exclude</v>
      </c>
      <c r="X187" s="1" t="s">
        <v>2822</v>
      </c>
      <c r="Y187" s="1" t="str" cm="1">
        <f t="array" ref="Y187">IF(AND(SUM(COUNTIF(X187,{"*leaching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leached*"}))&gt;0,ISNUMBER(FIND("%",X187))),"Include","Exclude")</f>
        <v>Exclude</v>
      </c>
      <c r="Z187" s="1" t="s">
        <v>2823</v>
      </c>
      <c r="AA187" s="1" t="str" cm="1">
        <f t="array" ref="AA187">IF(AND(SUM(COUNTIF(Z187,{"*leaching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leached*"}))&gt;0,ISNUMBER(FIND("%",Z187))),"Include","Exclude")</f>
        <v>Exclude</v>
      </c>
      <c r="AB187" s="1" t="s">
        <v>2824</v>
      </c>
      <c r="AC187" s="1" t="str" cm="1">
        <f t="array" ref="AC187">IF(AND(SUM(COUNTIF(AB187,{"*leaching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leached*"}))&gt;0,ISNUMBER(FIND("%",AB187))),"Include","Exclude")</f>
        <v>Exclude</v>
      </c>
      <c r="AD187" s="1" t="s">
        <v>2825</v>
      </c>
      <c r="AE187" s="1" t="str" cm="1">
        <f t="array" ref="AE187">IF(AND(SUM(COUNTIF(AD187,{"*leaching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leached*"}))&gt;0,ISNUMBER(FIND("%",AD187))),"Include","Exclude")</f>
        <v>Exclude</v>
      </c>
      <c r="AF187" s="1" t="s">
        <v>2826</v>
      </c>
      <c r="AG187" s="1" t="str" cm="1">
        <f t="array" ref="AG187">IF(AND(SUM(COUNTIF(AF187,{"*leaching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leached*"}))&gt;0,ISNUMBER(FIND("%",AF187))),"Include","Exclude")</f>
        <v>Exclude</v>
      </c>
      <c r="AH187" s="1" t="s">
        <v>2827</v>
      </c>
      <c r="AI187" s="1" t="str" cm="1">
        <f t="array" ref="AI187">IF(AND(SUM(COUNTIF(AH187,{"*leaching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leached*"}))&gt;0,ISNUMBER(FIND("%",AH187))),"Include","Exclude")</f>
        <v>Include</v>
      </c>
      <c r="AJ187" s="1" t="s">
        <v>2828</v>
      </c>
      <c r="AK187" s="1" t="str" cm="1">
        <f t="array" ref="AK187">IF(AND(SUM(COUNTIF(AJ187,{"*leaching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leached*"}))&gt;0,ISNUMBER(FIND("%",AJ187))),"Include","Exclude")</f>
        <v>Exclude</v>
      </c>
      <c r="AL187" s="1" t="s">
        <v>2829</v>
      </c>
      <c r="AM187" s="1" t="str" cm="1">
        <f t="array" ref="AM187">IF(AND(SUM(COUNTIF(AL187,{"*leaching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leached*"}))&gt;0,ISNUMBER(FIND("%",AL187))),"Include","Exclude")</f>
        <v>Exclude</v>
      </c>
      <c r="AN187" s="1"/>
      <c r="AO187" s="1" t="str" cm="1">
        <f t="array" ref="AO187">IF(AND(SUM(COUNTIF(AN187,{"*leaching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leached*"}))&gt;0,ISNUMBER(FIND("%",AN187))),"Include","Exclude")</f>
        <v>Exclude</v>
      </c>
      <c r="AP187" s="1"/>
      <c r="AQ187" s="1" t="str" cm="1">
        <f t="array" ref="AQ187">IF(AND(SUM(COUNTIF(AP187,{"*leaching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leached*"}))&gt;0,ISNUMBER(FIND("%",AP187))),"Include","Exclude")</f>
        <v>Exclude</v>
      </c>
      <c r="AR187" s="1"/>
      <c r="AS187" s="1" t="str" cm="1">
        <f t="array" ref="AS187">IF(AND(SUM(COUNTIF(AR187,{"*leaching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leached*"}))&gt;0,ISNUMBER(FIND("%",AR187))),"Include","Exclude")</f>
        <v>Exclude</v>
      </c>
      <c r="AT187" s="1"/>
      <c r="AU187" s="1" t="str" cm="1">
        <f t="array" ref="AU187">IF(AND(SUM(COUNTIF(AT187,{"*leaching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leached*"}))&gt;0,ISNUMBER(FIND("%",AT187))),"Include","Exclude")</f>
        <v>Exclude</v>
      </c>
      <c r="AV187" s="1"/>
      <c r="AW187" s="1" t="str" cm="1">
        <f t="array" ref="AW187">IF(AND(SUM(COUNTIF(AV187,{"*leaching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leached*"}))&gt;0,ISNUMBER(FIND("%",AV187))),"Include","Exclude")</f>
        <v>Exclude</v>
      </c>
      <c r="AX187" s="1"/>
      <c r="AY187" s="36" t="str" cm="1">
        <f t="array" ref="AY187">IF(AND(SUM(COUNTIF(AX187,{"*leaching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leached*"}))&gt;0,ISNUMBER(FIND("%",AX187))),"Include","Exclude")</f>
        <v>Exclude</v>
      </c>
      <c r="AZ187" s="21">
        <f t="shared" si="75"/>
        <v>1</v>
      </c>
      <c r="BA187" s="21" t="s">
        <v>2827</v>
      </c>
      <c r="BB187" s="21">
        <f t="shared" si="93"/>
        <v>1</v>
      </c>
      <c r="BC187" s="21" t="s">
        <v>3002</v>
      </c>
      <c r="BD187" s="21" t="s">
        <v>709</v>
      </c>
      <c r="BE187" s="24">
        <v>0.92</v>
      </c>
      <c r="BF187" s="22">
        <v>0.2</v>
      </c>
      <c r="BG187" s="44">
        <f>VLOOKUP(BD187,'[1]To do list'!$A$2:$B$18,2,FALSE)</f>
        <v>32.799999999999997</v>
      </c>
      <c r="BH187" s="44">
        <v>0.42</v>
      </c>
      <c r="BI187" s="44">
        <f>BE187*BF187*BH187*(Q187-20)*1000</f>
        <v>12364.800000000001</v>
      </c>
      <c r="BJ187" s="59">
        <f>BF187*(1-BE187)*BG187*100</f>
        <v>52.479999999999968</v>
      </c>
      <c r="BK187" s="21"/>
      <c r="BL187" s="21"/>
      <c r="BM187" s="21"/>
      <c r="BN187" s="44"/>
      <c r="BO187" s="44"/>
      <c r="BP187" s="44"/>
      <c r="BQ187" s="49"/>
      <c r="BR187" s="21"/>
      <c r="BS187" s="21"/>
      <c r="BT187" s="22"/>
      <c r="BU187" s="21"/>
      <c r="BV187" s="21"/>
      <c r="BW187" s="21"/>
      <c r="BX187" s="51"/>
      <c r="BY187" s="21"/>
      <c r="BZ187" s="21"/>
      <c r="CA187" s="21"/>
      <c r="CB187" s="21"/>
      <c r="CC187" s="21"/>
      <c r="CD187" s="21"/>
      <c r="CE187" s="51"/>
      <c r="CF187" s="21"/>
      <c r="CG187" s="21"/>
      <c r="CH187" s="21"/>
      <c r="CI187" s="21"/>
      <c r="CJ187" s="21"/>
      <c r="CK187" s="21"/>
      <c r="CL187" s="51"/>
      <c r="CM187" s="63">
        <f>SUM(BJ187,BQ187,BX187,CE187,CL187)/SUM(BF187,BM187,BT187,CA187,CH187)</f>
        <v>262.39999999999981</v>
      </c>
      <c r="CN187" s="70">
        <f>(BI187+BP187+BW187+CD187+CK187)/(BF187+BM187+BT187+CA187+CH187)</f>
        <v>61824</v>
      </c>
    </row>
    <row r="188" spans="1:92" s="20" customFormat="1" x14ac:dyDescent="0.3">
      <c r="A188" s="18">
        <v>201</v>
      </c>
      <c r="B188" s="18" t="s">
        <v>1155</v>
      </c>
      <c r="C188" s="18" t="s">
        <v>1156</v>
      </c>
      <c r="D188" s="18" t="s">
        <v>566</v>
      </c>
      <c r="E188" s="18" t="b">
        <v>1</v>
      </c>
      <c r="F188" s="18" t="s">
        <v>1157</v>
      </c>
      <c r="G188" s="18">
        <v>91.59</v>
      </c>
      <c r="H188" s="18" t="s">
        <v>611</v>
      </c>
      <c r="I188" s="18" t="s">
        <v>524</v>
      </c>
      <c r="J188" s="18" t="s">
        <v>612</v>
      </c>
      <c r="K188" s="18" t="s">
        <v>567</v>
      </c>
      <c r="L188" s="18" t="s">
        <v>613</v>
      </c>
      <c r="M188" s="18" t="s">
        <v>568</v>
      </c>
      <c r="N188" s="18" t="s">
        <v>614</v>
      </c>
      <c r="O188" s="18" t="s">
        <v>1158</v>
      </c>
      <c r="P188" s="18" t="b">
        <v>1</v>
      </c>
      <c r="Q188" s="18">
        <v>150</v>
      </c>
      <c r="R188" s="39" t="b">
        <v>1</v>
      </c>
      <c r="S188" s="18">
        <v>201</v>
      </c>
      <c r="T188" s="6" t="s">
        <v>2910</v>
      </c>
      <c r="U188" s="1" t="str" cm="1">
        <f t="array" ref="U188">IF(AND(SUM(COUNTIF(T188,{"*leaching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leached*"}))&gt;0,ISNUMBER(FIND("%",T188))),"Include","Exclude")</f>
        <v>Exclude</v>
      </c>
      <c r="V188" s="1" t="s">
        <v>2911</v>
      </c>
      <c r="W188" s="1" t="str" cm="1">
        <f t="array" ref="W188">IF(AND(SUM(COUNTIF(V188,{"*leaching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leached*"}))&gt;0,ISNUMBER(FIND("%",V188))),"Include","Exclude")</f>
        <v>Exclude</v>
      </c>
      <c r="X188" s="1" t="s">
        <v>2912</v>
      </c>
      <c r="Y188" s="1" t="str" cm="1">
        <f t="array" ref="Y188">IF(AND(SUM(COUNTIF(X188,{"*leaching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leached*"}))&gt;0,ISNUMBER(FIND("%",X188))),"Include","Exclude")</f>
        <v>Exclude</v>
      </c>
      <c r="Z188" s="1" t="s">
        <v>2913</v>
      </c>
      <c r="AA188" s="1" t="str" cm="1">
        <f t="array" ref="AA188">IF(AND(SUM(COUNTIF(Z188,{"*leaching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leached*"}))&gt;0,ISNUMBER(FIND("%",Z188))),"Include","Exclude")</f>
        <v>Exclude</v>
      </c>
      <c r="AB188" s="1" t="s">
        <v>2914</v>
      </c>
      <c r="AC188" s="1" t="str" cm="1">
        <f t="array" ref="AC188">IF(AND(SUM(COUNTIF(AB188,{"*leaching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leached*"}))&gt;0,ISNUMBER(FIND("%",AB188))),"Include","Exclude")</f>
        <v>Include</v>
      </c>
      <c r="AD188" s="1" t="s">
        <v>2915</v>
      </c>
      <c r="AE188" s="1" t="str" cm="1">
        <f t="array" ref="AE188">IF(AND(SUM(COUNTIF(AD188,{"*leaching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leached*"}))&gt;0,ISNUMBER(FIND("%",AD188))),"Include","Exclude")</f>
        <v>Exclude</v>
      </c>
      <c r="AF188" s="1" t="s">
        <v>2916</v>
      </c>
      <c r="AG188" s="1" t="str" cm="1">
        <f t="array" ref="AG188">IF(AND(SUM(COUNTIF(AF188,{"*leaching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leached*"}))&gt;0,ISNUMBER(FIND("%",AF188))),"Include","Exclude")</f>
        <v>Exclude</v>
      </c>
      <c r="AH188" s="1" t="s">
        <v>2917</v>
      </c>
      <c r="AI188" s="1" t="str" cm="1">
        <f t="array" ref="AI188">IF(AND(SUM(COUNTIF(AH188,{"*leaching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leached*"}))&gt;0,ISNUMBER(FIND("%",AH188))),"Include","Exclude")</f>
        <v>Exclude</v>
      </c>
      <c r="AJ188" s="1"/>
      <c r="AK188" s="1" t="str" cm="1">
        <f t="array" ref="AK188">IF(AND(SUM(COUNTIF(AJ188,{"*leaching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leached*"}))&gt;0,ISNUMBER(FIND("%",AJ188))),"Include","Exclude")</f>
        <v>Exclude</v>
      </c>
      <c r="AL188" s="1"/>
      <c r="AM188" s="1" t="str" cm="1">
        <f t="array" ref="AM188">IF(AND(SUM(COUNTIF(AL188,{"*leaching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leached*"}))&gt;0,ISNUMBER(FIND("%",AL188))),"Include","Exclude")</f>
        <v>Exclude</v>
      </c>
      <c r="AN188" s="1"/>
      <c r="AO188" s="1" t="str" cm="1">
        <f t="array" ref="AO188">IF(AND(SUM(COUNTIF(AN188,{"*leaching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leached*"}))&gt;0,ISNUMBER(FIND("%",AN188))),"Include","Exclude")</f>
        <v>Exclude</v>
      </c>
      <c r="AP188" s="1"/>
      <c r="AQ188" s="1" t="str" cm="1">
        <f t="array" ref="AQ188">IF(AND(SUM(COUNTIF(AP188,{"*leaching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leached*"}))&gt;0,ISNUMBER(FIND("%",AP188))),"Include","Exclude")</f>
        <v>Exclude</v>
      </c>
      <c r="AR188" s="1"/>
      <c r="AS188" s="1" t="str" cm="1">
        <f t="array" ref="AS188">IF(AND(SUM(COUNTIF(AR188,{"*leaching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leached*"}))&gt;0,ISNUMBER(FIND("%",AR188))),"Include","Exclude")</f>
        <v>Exclude</v>
      </c>
      <c r="AT188" s="1"/>
      <c r="AU188" s="1" t="str" cm="1">
        <f t="array" ref="AU188">IF(AND(SUM(COUNTIF(AT188,{"*leaching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leached*"}))&gt;0,ISNUMBER(FIND("%",AT188))),"Include","Exclude")</f>
        <v>Exclude</v>
      </c>
      <c r="AV188" s="1"/>
      <c r="AW188" s="1" t="str" cm="1">
        <f t="array" ref="AW188">IF(AND(SUM(COUNTIF(AV188,{"*leaching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leached*"}))&gt;0,ISNUMBER(FIND("%",AV188))),"Include","Exclude")</f>
        <v>Exclude</v>
      </c>
      <c r="AX188" s="1"/>
      <c r="AY188" s="36" t="str" cm="1">
        <f t="array" ref="AY188">IF(AND(SUM(COUNTIF(AX188,{"*leaching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leached*"}))&gt;0,ISNUMBER(FIND("%",AX188))),"Include","Exclude")</f>
        <v>Exclude</v>
      </c>
      <c r="AZ188" s="18">
        <f t="shared" si="75"/>
        <v>1</v>
      </c>
      <c r="BA188" s="18" t="s">
        <v>2914</v>
      </c>
      <c r="BB188" s="18">
        <f t="shared" si="93"/>
        <v>5</v>
      </c>
      <c r="BC188" s="18" t="s">
        <v>3048</v>
      </c>
      <c r="BD188" s="18" t="s">
        <v>3011</v>
      </c>
      <c r="BE188" s="19">
        <v>0.99850000000000005</v>
      </c>
      <c r="BF188" s="19">
        <v>0.4</v>
      </c>
      <c r="BG188" s="64">
        <f>VLOOKUP(BD188,'[1]To do list'!$A$2:$B$18,2,FALSE)</f>
        <v>13.9</v>
      </c>
      <c r="BH188" s="64"/>
      <c r="BI188" s="64"/>
      <c r="BJ188" s="59">
        <f>BF188*(1-BE188)*BG188*100</f>
        <v>0.83399999999996999</v>
      </c>
      <c r="BK188" s="18" t="s">
        <v>709</v>
      </c>
      <c r="BL188" s="19">
        <v>0.91720000000000002</v>
      </c>
      <c r="BM188" s="19">
        <v>0.1</v>
      </c>
      <c r="BN188" s="64">
        <f>VLOOKUP(BK188,'[1]To do list'!$A$2:$B$18,2,FALSE)</f>
        <v>32.799999999999997</v>
      </c>
      <c r="BO188" s="64"/>
      <c r="BP188" s="64"/>
      <c r="BQ188" s="59">
        <f>BM188*(1-BL188)*BN188*100</f>
        <v>27.158399999999993</v>
      </c>
      <c r="BR188" s="18" t="s">
        <v>3021</v>
      </c>
      <c r="BS188" s="19">
        <v>0.96260000000000001</v>
      </c>
      <c r="BT188" s="19">
        <v>0.15</v>
      </c>
      <c r="BU188" s="64">
        <f>VLOOKUP(BR188,'[1]To do list'!$A$2:$B$18,2,FALSE)</f>
        <v>4.8499999999999996</v>
      </c>
      <c r="BV188" s="64"/>
      <c r="BW188" s="64"/>
      <c r="BX188" s="59">
        <f>BT188*(1-BS188)*BU188*100</f>
        <v>2.7208499999999987</v>
      </c>
      <c r="BY188" s="18" t="s">
        <v>3022</v>
      </c>
      <c r="BZ188" s="19">
        <v>0.85750000000000004</v>
      </c>
      <c r="CA188" s="19">
        <v>0</v>
      </c>
      <c r="CB188" s="64">
        <f>VLOOKUP(BY188,'[1]To do list'!$A$2:$B$18,2,FALSE)</f>
        <v>57.5</v>
      </c>
      <c r="CC188" s="64"/>
      <c r="CD188" s="64"/>
      <c r="CE188" s="59">
        <f>CA188*(1-BZ188)*CB188*100</f>
        <v>0</v>
      </c>
      <c r="CF188" s="18" t="s">
        <v>3023</v>
      </c>
      <c r="CG188" s="19">
        <v>0.84370000000000001</v>
      </c>
      <c r="CH188" s="19">
        <v>0</v>
      </c>
      <c r="CI188" s="64">
        <f>VLOOKUP(CF188,'[1]To do list'!$A$2:$B$18,2,FALSE)</f>
        <v>4.6400000000000006</v>
      </c>
      <c r="CJ188" s="64"/>
      <c r="CK188" s="64"/>
      <c r="CL188" s="59">
        <f>CH188*(1-CG188)*CI188*100</f>
        <v>0</v>
      </c>
      <c r="CM188" s="63">
        <f>SUM(BJ188,BQ188,BX188,CE188,CL188)/SUM(BF188,BM188,BT188,CA188,CH188)</f>
        <v>47.251153846153791</v>
      </c>
      <c r="CN188" s="70"/>
    </row>
    <row r="189" spans="1:92" hidden="1" x14ac:dyDescent="0.3">
      <c r="A189" s="40">
        <v>188</v>
      </c>
      <c r="B189" s="40" t="s">
        <v>1127</v>
      </c>
      <c r="C189" s="61" t="s">
        <v>1128</v>
      </c>
      <c r="D189" s="40" t="s">
        <v>532</v>
      </c>
      <c r="E189" s="40" t="b">
        <v>1</v>
      </c>
      <c r="F189" s="40"/>
      <c r="G189" s="40"/>
      <c r="H189" s="40" t="s">
        <v>611</v>
      </c>
      <c r="I189" s="40" t="s">
        <v>10</v>
      </c>
      <c r="J189" s="40" t="s">
        <v>612</v>
      </c>
      <c r="K189" s="40" t="s">
        <v>533</v>
      </c>
      <c r="L189" s="40" t="s">
        <v>613</v>
      </c>
      <c r="M189" s="40" t="s">
        <v>534</v>
      </c>
      <c r="N189" s="40" t="s">
        <v>614</v>
      </c>
      <c r="O189" s="40" t="s">
        <v>677</v>
      </c>
      <c r="P189" s="40" t="b">
        <v>1</v>
      </c>
      <c r="Q189" s="40">
        <v>100</v>
      </c>
      <c r="R189" s="1" t="b">
        <v>1</v>
      </c>
      <c r="S189" s="40">
        <v>188</v>
      </c>
      <c r="T189" s="1" t="s">
        <v>2803</v>
      </c>
      <c r="U189" s="1" t="str" cm="1">
        <f t="array" ref="U189">IF(AND(SUM(COUNTIF(T189,{"*leaching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leached*"}))&gt;0,ISNUMBER(FIND("%",T189))),"Include","Exclude")</f>
        <v>Exclude</v>
      </c>
      <c r="V189" s="1" t="s">
        <v>2804</v>
      </c>
      <c r="W189" s="1" t="str" cm="1">
        <f t="array" ref="W189">IF(AND(SUM(COUNTIF(V189,{"*leaching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leached*"}))&gt;0,ISNUMBER(FIND("%",V189))),"Include","Exclude")</f>
        <v>Exclude</v>
      </c>
      <c r="X189" s="1" t="s">
        <v>2805</v>
      </c>
      <c r="Y189" s="1" t="str" cm="1">
        <f t="array" ref="Y189">IF(AND(SUM(COUNTIF(X189,{"*leaching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leached*"}))&gt;0,ISNUMBER(FIND("%",X189))),"Include","Exclude")</f>
        <v>Exclude</v>
      </c>
      <c r="Z189" s="1" t="s">
        <v>2806</v>
      </c>
      <c r="AA189" s="1" t="str" cm="1">
        <f t="array" ref="AA189">IF(AND(SUM(COUNTIF(Z189,{"*leaching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leached*"}))&gt;0,ISNUMBER(FIND("%",Z189))),"Include","Exclude")</f>
        <v>Exclude</v>
      </c>
      <c r="AB189" s="1" t="s">
        <v>2807</v>
      </c>
      <c r="AC189" s="1" t="str" cm="1">
        <f t="array" ref="AC189">IF(AND(SUM(COUNTIF(AB189,{"*leaching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leached*"}))&gt;0,ISNUMBER(FIND("%",AB189))),"Include","Exclude")</f>
        <v>Exclude</v>
      </c>
      <c r="AD189" s="1" t="s">
        <v>2808</v>
      </c>
      <c r="AE189" s="1" t="str" cm="1">
        <f t="array" ref="AE189">IF(AND(SUM(COUNTIF(AD189,{"*leaching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leached*"}))&gt;0,ISNUMBER(FIND("%",AD189))),"Include","Exclude")</f>
        <v>Include</v>
      </c>
      <c r="AF189" s="1" t="s">
        <v>2809</v>
      </c>
      <c r="AG189" s="1" t="str" cm="1">
        <f t="array" ref="AG189">IF(AND(SUM(COUNTIF(AF189,{"*leaching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leached*"}))&gt;0,ISNUMBER(FIND("%",AF189))),"Include","Exclude")</f>
        <v>Exclude</v>
      </c>
      <c r="AH189" s="1" t="s">
        <v>2810</v>
      </c>
      <c r="AI189" s="1" t="str" cm="1">
        <f t="array" ref="AI189">IF(AND(SUM(COUNTIF(AH189,{"*leaching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leached*"}))&gt;0,ISNUMBER(FIND("%",AH189))),"Include","Exclude")</f>
        <v>Exclude</v>
      </c>
      <c r="AJ189" s="1" t="s">
        <v>2811</v>
      </c>
      <c r="AK189" s="1" t="str" cm="1">
        <f t="array" ref="AK189">IF(AND(SUM(COUNTIF(AJ189,{"*leaching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leached*"}))&gt;0,ISNUMBER(FIND("%",AJ189))),"Include","Exclude")</f>
        <v>Exclude</v>
      </c>
      <c r="AL189" s="1"/>
      <c r="AM189" s="1" t="str" cm="1">
        <f t="array" ref="AM189">IF(AND(SUM(COUNTIF(AL189,{"*leaching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leached*"}))&gt;0,ISNUMBER(FIND("%",AL189))),"Include","Exclude")</f>
        <v>Exclude</v>
      </c>
      <c r="AN189" s="1"/>
      <c r="AO189" s="1" t="str" cm="1">
        <f t="array" ref="AO189">IF(AND(SUM(COUNTIF(AN189,{"*leaching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leached*"}))&gt;0,ISNUMBER(FIND("%",AN189))),"Include","Exclude")</f>
        <v>Exclude</v>
      </c>
      <c r="AP189" s="1"/>
      <c r="AQ189" s="1" t="str" cm="1">
        <f t="array" ref="AQ189">IF(AND(SUM(COUNTIF(AP189,{"*leaching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leached*"}))&gt;0,ISNUMBER(FIND("%",AP189))),"Include","Exclude")</f>
        <v>Exclude</v>
      </c>
      <c r="AR189" s="1"/>
      <c r="AS189" s="1" t="str" cm="1">
        <f t="array" ref="AS189">IF(AND(SUM(COUNTIF(AR189,{"*leaching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leached*"}))&gt;0,ISNUMBER(FIND("%",AR189))),"Include","Exclude")</f>
        <v>Exclude</v>
      </c>
      <c r="AT189" s="1"/>
      <c r="AU189" s="1" t="str" cm="1">
        <f t="array" ref="AU189">IF(AND(SUM(COUNTIF(AT189,{"*leaching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leached*"}))&gt;0,ISNUMBER(FIND("%",AT189))),"Include","Exclude")</f>
        <v>Exclude</v>
      </c>
      <c r="AV189" s="1"/>
      <c r="AW189" s="1" t="str" cm="1">
        <f t="array" ref="AW189">IF(AND(SUM(COUNTIF(AV189,{"*leaching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leached*"}))&gt;0,ISNUMBER(FIND("%",AV189))),"Include","Exclude")</f>
        <v>Exclude</v>
      </c>
      <c r="AX189" s="1"/>
      <c r="AY189" s="1" t="str" cm="1">
        <f t="array" ref="AY189">IF(AND(SUM(COUNTIF(AX189,{"*leaching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leached*"}))&gt;0,ISNUMBER(FIND("%",AX189))),"Include","Exclude")</f>
        <v>Exclude</v>
      </c>
      <c r="AZ189" s="40">
        <f t="shared" si="75"/>
        <v>1</v>
      </c>
      <c r="BA189" s="40" t="s">
        <v>2808</v>
      </c>
      <c r="BB189" s="40">
        <f t="shared" si="93"/>
        <v>1</v>
      </c>
      <c r="BC189" s="40" t="s">
        <v>3001</v>
      </c>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c r="CH189"/>
      <c r="CI189"/>
      <c r="CL189"/>
      <c r="CM189"/>
      <c r="CN189"/>
    </row>
    <row r="190" spans="1:92" hidden="1" x14ac:dyDescent="0.3">
      <c r="A190" s="1">
        <v>189</v>
      </c>
      <c r="B190" s="1" t="s">
        <v>1129</v>
      </c>
      <c r="C190" s="2" t="s">
        <v>1130</v>
      </c>
      <c r="D190" s="1" t="s">
        <v>535</v>
      </c>
      <c r="E190" s="1" t="b">
        <v>1</v>
      </c>
      <c r="H190" s="1" t="s">
        <v>611</v>
      </c>
      <c r="I190" s="1" t="s">
        <v>10</v>
      </c>
      <c r="J190" s="1" t="s">
        <v>612</v>
      </c>
      <c r="K190" s="1" t="s">
        <v>151</v>
      </c>
      <c r="L190" s="1" t="s">
        <v>613</v>
      </c>
      <c r="M190" s="1" t="s">
        <v>536</v>
      </c>
      <c r="N190" s="1" t="s">
        <v>614</v>
      </c>
      <c r="O190" s="1" t="s">
        <v>677</v>
      </c>
      <c r="P190" s="1" t="b">
        <v>1</v>
      </c>
      <c r="Q190" s="1">
        <v>25</v>
      </c>
      <c r="R190" s="1" t="b">
        <v>1</v>
      </c>
      <c r="S190" s="1">
        <v>189</v>
      </c>
      <c r="T190" s="1" t="s">
        <v>2812</v>
      </c>
      <c r="U190" s="1" t="str" cm="1">
        <f t="array" ref="U190">IF(AND(SUM(COUNTIF(T190,{"*leaching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leached*"}))&gt;0,ISNUMBER(FIND("%",T190))),"Include","Exclude")</f>
        <v>Exclude</v>
      </c>
      <c r="V190" s="1" t="s">
        <v>2813</v>
      </c>
      <c r="W190" s="1" t="str" cm="1">
        <f t="array" ref="W190">IF(AND(SUM(COUNTIF(V190,{"*leaching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leached*"}))&gt;0,ISNUMBER(FIND("%",V190))),"Include","Exclude")</f>
        <v>Exclude</v>
      </c>
      <c r="X190" s="1" t="s">
        <v>2814</v>
      </c>
      <c r="Y190" s="1" t="str" cm="1">
        <f t="array" ref="Y190">IF(AND(SUM(COUNTIF(X190,{"*leaching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leached*"}))&gt;0,ISNUMBER(FIND("%",X190))),"Include","Exclude")</f>
        <v>Exclude</v>
      </c>
      <c r="Z190" s="1" t="s">
        <v>2815</v>
      </c>
      <c r="AA190" s="1" t="str" cm="1">
        <f t="array" ref="AA190">IF(AND(SUM(COUNTIF(Z190,{"*leaching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leached*"}))&gt;0,ISNUMBER(FIND("%",Z190))),"Include","Exclude")</f>
        <v>Include</v>
      </c>
      <c r="AB190" s="1" t="s">
        <v>2816</v>
      </c>
      <c r="AC190" s="1" t="str" cm="1">
        <f t="array" ref="AC190">IF(AND(SUM(COUNTIF(AB190,{"*leaching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leached*"}))&gt;0,ISNUMBER(FIND("%",AB190))),"Include","Exclude")</f>
        <v>Exclude</v>
      </c>
      <c r="AD190" s="1" t="s">
        <v>2817</v>
      </c>
      <c r="AE190" s="1" t="str" cm="1">
        <f t="array" ref="AE190">IF(AND(SUM(COUNTIF(AD190,{"*leaching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leached*"}))&gt;0,ISNUMBER(FIND("%",AD190))),"Include","Exclude")</f>
        <v>Exclude</v>
      </c>
      <c r="AF190" s="1" t="s">
        <v>2818</v>
      </c>
      <c r="AG190" s="1" t="str" cm="1">
        <f t="array" ref="AG190">IF(AND(SUM(COUNTIF(AF190,{"*leaching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leached*"}))&gt;0,ISNUMBER(FIND("%",AF190))),"Include","Exclude")</f>
        <v>Exclude</v>
      </c>
      <c r="AH190" s="1" t="s">
        <v>2819</v>
      </c>
      <c r="AI190" s="1" t="str" cm="1">
        <f t="array" ref="AI190">IF(AND(SUM(COUNTIF(AH190,{"*leaching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leached*"}))&gt;0,ISNUMBER(FIND("%",AH190))),"Include","Exclude")</f>
        <v>Exclude</v>
      </c>
      <c r="AJ190" s="1"/>
      <c r="AK190" s="1" t="str" cm="1">
        <f t="array" ref="AK190">IF(AND(SUM(COUNTIF(AJ190,{"*leaching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leached*"}))&gt;0,ISNUMBER(FIND("%",AJ190))),"Include","Exclude")</f>
        <v>Exclude</v>
      </c>
      <c r="AL190" s="1"/>
      <c r="AM190" s="1" t="str" cm="1">
        <f t="array" ref="AM190">IF(AND(SUM(COUNTIF(AL190,{"*leaching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leached*"}))&gt;0,ISNUMBER(FIND("%",AL190))),"Include","Exclude")</f>
        <v>Exclude</v>
      </c>
      <c r="AN190" s="1"/>
      <c r="AO190" s="1" t="str" cm="1">
        <f t="array" ref="AO190">IF(AND(SUM(COUNTIF(AN190,{"*leaching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leached*"}))&gt;0,ISNUMBER(FIND("%",AN190))),"Include","Exclude")</f>
        <v>Exclude</v>
      </c>
      <c r="AP190" s="1"/>
      <c r="AQ190" s="1" t="str" cm="1">
        <f t="array" ref="AQ190">IF(AND(SUM(COUNTIF(AP190,{"*leaching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leached*"}))&gt;0,ISNUMBER(FIND("%",AP190))),"Include","Exclude")</f>
        <v>Exclude</v>
      </c>
      <c r="AR190" s="1"/>
      <c r="AS190" s="1" t="str" cm="1">
        <f t="array" ref="AS190">IF(AND(SUM(COUNTIF(AR190,{"*leaching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leached*"}))&gt;0,ISNUMBER(FIND("%",AR190))),"Include","Exclude")</f>
        <v>Exclude</v>
      </c>
      <c r="AT190" s="1"/>
      <c r="AU190" s="1" t="str" cm="1">
        <f t="array" ref="AU190">IF(AND(SUM(COUNTIF(AT190,{"*leaching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leached*"}))&gt;0,ISNUMBER(FIND("%",AT190))),"Include","Exclude")</f>
        <v>Exclude</v>
      </c>
      <c r="AV190" s="1"/>
      <c r="AW190" s="1" t="str" cm="1">
        <f t="array" ref="AW190">IF(AND(SUM(COUNTIF(AV190,{"*leaching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leached*"}))&gt;0,ISNUMBER(FIND("%",AV190))),"Include","Exclude")</f>
        <v>Exclude</v>
      </c>
      <c r="AX190" s="1"/>
      <c r="AY190" s="1" t="str" cm="1">
        <f t="array" ref="AY190">IF(AND(SUM(COUNTIF(AX190,{"*leaching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leached*"}))&gt;0,ISNUMBER(FIND("%",AX190))),"Include","Exclude")</f>
        <v>Exclude</v>
      </c>
      <c r="AZ190" s="1">
        <f t="shared" si="75"/>
        <v>1</v>
      </c>
      <c r="BA190" s="1" t="s">
        <v>2815</v>
      </c>
      <c r="BB190" s="1">
        <f t="shared" si="93"/>
        <v>1</v>
      </c>
      <c r="BC190" s="1" t="s">
        <v>2991</v>
      </c>
      <c r="BG190" s="1"/>
      <c r="BH190" s="1"/>
      <c r="BI190" s="1"/>
      <c r="BJ190" s="1"/>
      <c r="BN190" s="1"/>
      <c r="BO190" s="1"/>
      <c r="BP190" s="1"/>
      <c r="BQ190" s="1"/>
      <c r="BX190" s="1"/>
      <c r="CE190" s="1"/>
      <c r="CG190"/>
      <c r="CH190"/>
      <c r="CI190"/>
      <c r="CL190"/>
      <c r="CM190"/>
      <c r="CN190"/>
    </row>
    <row r="191" spans="1:92" s="20" customFormat="1" x14ac:dyDescent="0.3">
      <c r="A191" s="18">
        <v>194</v>
      </c>
      <c r="B191" s="18" t="s">
        <v>1139</v>
      </c>
      <c r="C191" s="18" t="s">
        <v>1140</v>
      </c>
      <c r="D191" s="18" t="s">
        <v>548</v>
      </c>
      <c r="E191" s="18" t="b">
        <v>1</v>
      </c>
      <c r="F191" s="18" t="s">
        <v>1141</v>
      </c>
      <c r="G191" s="18">
        <v>22.36</v>
      </c>
      <c r="H191" s="18" t="s">
        <v>611</v>
      </c>
      <c r="I191" s="18" t="s">
        <v>524</v>
      </c>
      <c r="J191" s="18" t="s">
        <v>612</v>
      </c>
      <c r="K191" s="18" t="s">
        <v>549</v>
      </c>
      <c r="L191" s="18" t="s">
        <v>613</v>
      </c>
      <c r="M191" s="18" t="s">
        <v>550</v>
      </c>
      <c r="N191" s="18" t="s">
        <v>614</v>
      </c>
      <c r="O191" s="18" t="s">
        <v>1142</v>
      </c>
      <c r="P191" s="18" t="b">
        <v>1</v>
      </c>
      <c r="Q191" s="18">
        <v>150</v>
      </c>
      <c r="R191" s="39" t="b">
        <v>1</v>
      </c>
      <c r="S191" s="18">
        <v>194</v>
      </c>
      <c r="T191" s="6" t="s">
        <v>2852</v>
      </c>
      <c r="U191" s="1" t="str" cm="1">
        <f t="array" ref="U191">IF(AND(SUM(COUNTIF(T191,{"*leaching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leached*"}))&gt;0,ISNUMBER(FIND("%",T191))),"Include","Exclude")</f>
        <v>Exclude</v>
      </c>
      <c r="V191" s="1" t="s">
        <v>2853</v>
      </c>
      <c r="W191" s="1" t="str" cm="1">
        <f t="array" ref="W191">IF(AND(SUM(COUNTIF(V191,{"*leaching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leached*"}))&gt;0,ISNUMBER(FIND("%",V191))),"Include","Exclude")</f>
        <v>Exclude</v>
      </c>
      <c r="X191" s="1" t="s">
        <v>2854</v>
      </c>
      <c r="Y191" s="1" t="str" cm="1">
        <f t="array" ref="Y191">IF(AND(SUM(COUNTIF(X191,{"*leaching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leached*"}))&gt;0,ISNUMBER(FIND("%",X191))),"Include","Exclude")</f>
        <v>Exclude</v>
      </c>
      <c r="Z191" s="1" t="s">
        <v>2855</v>
      </c>
      <c r="AA191" s="1" t="str" cm="1">
        <f t="array" ref="AA191">IF(AND(SUM(COUNTIF(Z191,{"*leaching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leached*"}))&gt;0,ISNUMBER(FIND("%",Z191))),"Include","Exclude")</f>
        <v>Exclude</v>
      </c>
      <c r="AB191" s="1" t="s">
        <v>2856</v>
      </c>
      <c r="AC191" s="1" t="str" cm="1">
        <f t="array" ref="AC191">IF(AND(SUM(COUNTIF(AB191,{"*leaching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leached*"}))&gt;0,ISNUMBER(FIND("%",AB191))),"Include","Exclude")</f>
        <v>Include</v>
      </c>
      <c r="AD191" s="1" t="s">
        <v>2857</v>
      </c>
      <c r="AE191" s="1" t="str" cm="1">
        <f t="array" ref="AE191">IF(AND(SUM(COUNTIF(AD191,{"*leaching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leached*"}))&gt;0,ISNUMBER(FIND("%",AD191))),"Include","Exclude")</f>
        <v>Exclude</v>
      </c>
      <c r="AF191" s="1" t="s">
        <v>2858</v>
      </c>
      <c r="AG191" s="1" t="str" cm="1">
        <f t="array" ref="AG191">IF(AND(SUM(COUNTIF(AF191,{"*leaching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leached*"}))&gt;0,ISNUMBER(FIND("%",AF191))),"Include","Exclude")</f>
        <v>Exclude</v>
      </c>
      <c r="AH191" s="1" t="s">
        <v>2859</v>
      </c>
      <c r="AI191" s="1" t="str" cm="1">
        <f t="array" ref="AI191">IF(AND(SUM(COUNTIF(AH191,{"*leaching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leached*"}))&gt;0,ISNUMBER(FIND("%",AH191))),"Include","Exclude")</f>
        <v>Exclude</v>
      </c>
      <c r="AJ191" s="1" t="s">
        <v>2860</v>
      </c>
      <c r="AK191" s="1" t="str" cm="1">
        <f t="array" ref="AK191">IF(AND(SUM(COUNTIF(AJ191,{"*leaching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leached*"}))&gt;0,ISNUMBER(FIND("%",AJ191))),"Include","Exclude")</f>
        <v>Exclude</v>
      </c>
      <c r="AL191" s="1" t="s">
        <v>2861</v>
      </c>
      <c r="AM191" s="1" t="str" cm="1">
        <f t="array" ref="AM191">IF(AND(SUM(COUNTIF(AL191,{"*leaching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leached*"}))&gt;0,ISNUMBER(FIND("%",AL191))),"Include","Exclude")</f>
        <v>Exclude</v>
      </c>
      <c r="AN191" s="1"/>
      <c r="AO191" s="1" t="str" cm="1">
        <f t="array" ref="AO191">IF(AND(SUM(COUNTIF(AN191,{"*leaching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leached*"}))&gt;0,ISNUMBER(FIND("%",AN191))),"Include","Exclude")</f>
        <v>Exclude</v>
      </c>
      <c r="AP191" s="1"/>
      <c r="AQ191" s="1" t="str" cm="1">
        <f t="array" ref="AQ191">IF(AND(SUM(COUNTIF(AP191,{"*leaching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leached*"}))&gt;0,ISNUMBER(FIND("%",AP191))),"Include","Exclude")</f>
        <v>Exclude</v>
      </c>
      <c r="AR191" s="1"/>
      <c r="AS191" s="1" t="str" cm="1">
        <f t="array" ref="AS191">IF(AND(SUM(COUNTIF(AR191,{"*leaching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leached*"}))&gt;0,ISNUMBER(FIND("%",AR191))),"Include","Exclude")</f>
        <v>Exclude</v>
      </c>
      <c r="AT191" s="1"/>
      <c r="AU191" s="1" t="str" cm="1">
        <f t="array" ref="AU191">IF(AND(SUM(COUNTIF(AT191,{"*leaching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leached*"}))&gt;0,ISNUMBER(FIND("%",AT191))),"Include","Exclude")</f>
        <v>Exclude</v>
      </c>
      <c r="AV191" s="1"/>
      <c r="AW191" s="1" t="str" cm="1">
        <f t="array" ref="AW191">IF(AND(SUM(COUNTIF(AV191,{"*leaching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leached*"}))&gt;0,ISNUMBER(FIND("%",AV191))),"Include","Exclude")</f>
        <v>Exclude</v>
      </c>
      <c r="AX191" s="1"/>
      <c r="AY191" s="36" t="str" cm="1">
        <f t="array" ref="AY191">IF(AND(SUM(COUNTIF(AX191,{"*leaching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leached*"}))&gt;0,ISNUMBER(FIND("%",AX191))),"Include","Exclude")</f>
        <v>Exclude</v>
      </c>
      <c r="AZ191" s="18">
        <f t="shared" si="75"/>
        <v>1</v>
      </c>
      <c r="BA191" s="18" t="s">
        <v>2856</v>
      </c>
      <c r="BB191" s="18">
        <f t="shared" si="93"/>
        <v>3</v>
      </c>
      <c r="BC191" s="18" t="s">
        <v>3048</v>
      </c>
      <c r="BD191" s="18" t="s">
        <v>3011</v>
      </c>
      <c r="BE191" s="19">
        <v>0.25600000000000001</v>
      </c>
      <c r="BF191" s="19">
        <v>0.4</v>
      </c>
      <c r="BG191" s="64">
        <f>VLOOKUP(BD191,'[1]To do list'!$A$2:$B$18,2,FALSE)</f>
        <v>13.9</v>
      </c>
      <c r="BH191" s="64"/>
      <c r="BI191" s="64"/>
      <c r="BJ191" s="59">
        <f>BF191*(1-BE191)*BG191*100</f>
        <v>413.6640000000001</v>
      </c>
      <c r="BK191" s="18" t="s">
        <v>709</v>
      </c>
      <c r="BL191" s="19">
        <v>0.23200000000000001</v>
      </c>
      <c r="BM191" s="19">
        <v>0.1</v>
      </c>
      <c r="BN191" s="64">
        <f>VLOOKUP(BK191,'[1]To do list'!$A$2:$B$18,2,FALSE)</f>
        <v>32.799999999999997</v>
      </c>
      <c r="BO191" s="64"/>
      <c r="BP191" s="64"/>
      <c r="BQ191" s="59">
        <f>BM191*(1-BL191)*BN191*100</f>
        <v>251.904</v>
      </c>
      <c r="BR191" s="18" t="s">
        <v>3012</v>
      </c>
      <c r="BS191" s="19">
        <v>0.183</v>
      </c>
      <c r="BT191" s="19">
        <v>0</v>
      </c>
      <c r="BU191" s="64">
        <f>VLOOKUP(BR191,'[1]To do list'!$A$2:$B$18,2,FALSE)</f>
        <v>1.82</v>
      </c>
      <c r="BV191" s="64"/>
      <c r="BW191" s="64"/>
      <c r="BX191" s="59">
        <f>BT191*(1-BS191)*BU191*100</f>
        <v>0</v>
      </c>
      <c r="BY191" s="18"/>
      <c r="BZ191" s="18"/>
      <c r="CA191" s="18"/>
      <c r="CB191" s="18"/>
      <c r="CC191" s="18"/>
      <c r="CD191" s="18"/>
      <c r="CE191" s="51"/>
      <c r="CF191" s="18"/>
      <c r="CG191" s="18"/>
      <c r="CH191" s="18"/>
      <c r="CI191" s="18"/>
      <c r="CJ191" s="18"/>
      <c r="CK191" s="18"/>
      <c r="CL191" s="51"/>
      <c r="CM191" s="63">
        <f>SUM(BJ191,BQ191,BX191,CE191,CL191)/SUM(BF191,BM191,BT191,CA191,CH191)</f>
        <v>1331.1360000000002</v>
      </c>
      <c r="CN191" s="70"/>
    </row>
    <row r="192" spans="1:92" hidden="1" x14ac:dyDescent="0.3">
      <c r="A192" s="40">
        <v>191</v>
      </c>
      <c r="B192" s="40" t="s">
        <v>1133</v>
      </c>
      <c r="C192" s="61" t="s">
        <v>1134</v>
      </c>
      <c r="D192" s="40" t="s">
        <v>540</v>
      </c>
      <c r="E192" s="40" t="b">
        <v>1</v>
      </c>
      <c r="F192" s="40"/>
      <c r="G192" s="40"/>
      <c r="H192" s="40" t="s">
        <v>611</v>
      </c>
      <c r="I192" s="40" t="s">
        <v>10</v>
      </c>
      <c r="J192" s="40" t="s">
        <v>612</v>
      </c>
      <c r="K192" s="40" t="s">
        <v>353</v>
      </c>
      <c r="L192" s="40" t="s">
        <v>613</v>
      </c>
      <c r="M192" s="40" t="s">
        <v>541</v>
      </c>
      <c r="N192" s="40" t="s">
        <v>614</v>
      </c>
      <c r="O192" s="40" t="s">
        <v>677</v>
      </c>
      <c r="P192" s="40" t="b">
        <v>1</v>
      </c>
      <c r="Q192" s="40">
        <v>80</v>
      </c>
      <c r="R192" s="1" t="b">
        <v>1</v>
      </c>
      <c r="S192" s="40">
        <v>191</v>
      </c>
      <c r="T192" s="1" t="s">
        <v>2830</v>
      </c>
      <c r="U192" s="1" t="str" cm="1">
        <f t="array" ref="U192">IF(AND(SUM(COUNTIF(T192,{"*leaching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leached*"}))&gt;0,ISNUMBER(FIND("%",T192))),"Include","Exclude")</f>
        <v>Exclude</v>
      </c>
      <c r="V192" s="1" t="s">
        <v>2831</v>
      </c>
      <c r="W192" s="1" t="str" cm="1">
        <f t="array" ref="W192">IF(AND(SUM(COUNTIF(V192,{"*leaching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leached*"}))&gt;0,ISNUMBER(FIND("%",V192))),"Include","Exclude")</f>
        <v>Exclude</v>
      </c>
      <c r="X192" s="1" t="s">
        <v>2832</v>
      </c>
      <c r="Y192" s="1" t="str" cm="1">
        <f t="array" ref="Y192">IF(AND(SUM(COUNTIF(X192,{"*leaching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leached*"}))&gt;0,ISNUMBER(FIND("%",X192))),"Include","Exclude")</f>
        <v>Exclude</v>
      </c>
      <c r="Z192" s="1" t="s">
        <v>2833</v>
      </c>
      <c r="AA192" s="1" t="str" cm="1">
        <f t="array" ref="AA192">IF(AND(SUM(COUNTIF(Z192,{"*leaching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leached*"}))&gt;0,ISNUMBER(FIND("%",Z192))),"Include","Exclude")</f>
        <v>Exclude</v>
      </c>
      <c r="AB192" s="1" t="s">
        <v>2834</v>
      </c>
      <c r="AC192" s="1" t="str" cm="1">
        <f t="array" ref="AC192">IF(AND(SUM(COUNTIF(AB192,{"*leaching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leached*"}))&gt;0,ISNUMBER(FIND("%",AB192))),"Include","Exclude")</f>
        <v>Exclude</v>
      </c>
      <c r="AD192" s="1" t="s">
        <v>2835</v>
      </c>
      <c r="AE192" s="1" t="str" cm="1">
        <f t="array" ref="AE192">IF(AND(SUM(COUNTIF(AD192,{"*leaching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leached*"}))&gt;0,ISNUMBER(FIND("%",AD192))),"Include","Exclude")</f>
        <v>Exclude</v>
      </c>
      <c r="AF192" s="1" t="s">
        <v>2836</v>
      </c>
      <c r="AG192" s="1" t="str" cm="1">
        <f t="array" ref="AG192">IF(AND(SUM(COUNTIF(AF192,{"*leaching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leached*"}))&gt;0,ISNUMBER(FIND("%",AF192))),"Include","Exclude")</f>
        <v>Exclude</v>
      </c>
      <c r="AH192" s="1" t="s">
        <v>2837</v>
      </c>
      <c r="AI192" s="1" t="str" cm="1">
        <f t="array" ref="AI192">IF(AND(SUM(COUNTIF(AH192,{"*leaching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leached*"}))&gt;0,ISNUMBER(FIND("%",AH192))),"Include","Exclude")</f>
        <v>Exclude</v>
      </c>
      <c r="AJ192" s="1"/>
      <c r="AK192" s="1" t="str" cm="1">
        <f t="array" ref="AK192">IF(AND(SUM(COUNTIF(AJ192,{"*leaching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leached*"}))&gt;0,ISNUMBER(FIND("%",AJ192))),"Include","Exclude")</f>
        <v>Exclude</v>
      </c>
      <c r="AL192" s="1"/>
      <c r="AM192" s="1" t="str" cm="1">
        <f t="array" ref="AM192">IF(AND(SUM(COUNTIF(AL192,{"*leaching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leached*"}))&gt;0,ISNUMBER(FIND("%",AL192))),"Include","Exclude")</f>
        <v>Exclude</v>
      </c>
      <c r="AN192" s="1"/>
      <c r="AO192" s="1" t="str" cm="1">
        <f t="array" ref="AO192">IF(AND(SUM(COUNTIF(AN192,{"*leaching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leached*"}))&gt;0,ISNUMBER(FIND("%",AN192))),"Include","Exclude")</f>
        <v>Exclude</v>
      </c>
      <c r="AP192" s="1"/>
      <c r="AQ192" s="1" t="str" cm="1">
        <f t="array" ref="AQ192">IF(AND(SUM(COUNTIF(AP192,{"*leaching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leached*"}))&gt;0,ISNUMBER(FIND("%",AP192))),"Include","Exclude")</f>
        <v>Exclude</v>
      </c>
      <c r="AR192" s="1"/>
      <c r="AS192" s="1" t="str" cm="1">
        <f t="array" ref="AS192">IF(AND(SUM(COUNTIF(AR192,{"*leaching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leached*"}))&gt;0,ISNUMBER(FIND("%",AR192))),"Include","Exclude")</f>
        <v>Exclude</v>
      </c>
      <c r="AT192" s="1"/>
      <c r="AU192" s="1" t="str" cm="1">
        <f t="array" ref="AU192">IF(AND(SUM(COUNTIF(AT192,{"*leaching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leached*"}))&gt;0,ISNUMBER(FIND("%",AT192))),"Include","Exclude")</f>
        <v>Exclude</v>
      </c>
      <c r="AV192" s="1"/>
      <c r="AW192" s="1" t="str" cm="1">
        <f t="array" ref="AW192">IF(AND(SUM(COUNTIF(AV192,{"*leaching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leached*"}))&gt;0,ISNUMBER(FIND("%",AV192))),"Include","Exclude")</f>
        <v>Exclude</v>
      </c>
      <c r="AX192" s="1"/>
      <c r="AY192" s="1" t="str" cm="1">
        <f t="array" ref="AY192">IF(AND(SUM(COUNTIF(AX192,{"*leaching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leached*"}))&gt;0,ISNUMBER(FIND("%",AX192))),"Include","Exclude")</f>
        <v>Exclude</v>
      </c>
      <c r="AZ192" s="40">
        <f t="shared" si="75"/>
        <v>0</v>
      </c>
      <c r="BA192" s="40" t="s">
        <v>677</v>
      </c>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c r="CH192"/>
      <c r="CI192"/>
      <c r="CL192"/>
      <c r="CM192"/>
      <c r="CN192"/>
    </row>
    <row r="193" spans="1:92" hidden="1" x14ac:dyDescent="0.3">
      <c r="A193" s="1">
        <v>192</v>
      </c>
      <c r="B193" s="1" t="s">
        <v>1135</v>
      </c>
      <c r="C193" s="2" t="s">
        <v>1136</v>
      </c>
      <c r="D193" s="1" t="s">
        <v>542</v>
      </c>
      <c r="E193" s="1" t="b">
        <v>1</v>
      </c>
      <c r="H193" s="1" t="s">
        <v>611</v>
      </c>
      <c r="I193" s="1" t="s">
        <v>10</v>
      </c>
      <c r="J193" s="1" t="s">
        <v>612</v>
      </c>
      <c r="K193" s="1" t="s">
        <v>543</v>
      </c>
      <c r="L193" s="1" t="s">
        <v>613</v>
      </c>
      <c r="M193" s="1" t="s">
        <v>544</v>
      </c>
      <c r="N193" s="1" t="s">
        <v>614</v>
      </c>
      <c r="O193" s="1" t="s">
        <v>677</v>
      </c>
      <c r="P193" s="1" t="b">
        <v>1</v>
      </c>
      <c r="Q193" s="1">
        <v>100</v>
      </c>
      <c r="R193" s="1" t="b">
        <v>1</v>
      </c>
      <c r="S193" s="1">
        <v>192</v>
      </c>
      <c r="T193" s="1" t="s">
        <v>2838</v>
      </c>
      <c r="U193" s="1" t="str" cm="1">
        <f t="array" ref="U193">IF(AND(SUM(COUNTIF(T193,{"*leaching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leached*"}))&gt;0,ISNUMBER(FIND("%",T193))),"Include","Exclude")</f>
        <v>Exclude</v>
      </c>
      <c r="V193" s="1" t="s">
        <v>2839</v>
      </c>
      <c r="W193" s="1" t="str" cm="1">
        <f t="array" ref="W193">IF(AND(SUM(COUNTIF(V193,{"*leaching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leached*"}))&gt;0,ISNUMBER(FIND("%",V193))),"Include","Exclude")</f>
        <v>Exclude</v>
      </c>
      <c r="X193" s="1" t="s">
        <v>2840</v>
      </c>
      <c r="Y193" s="1" t="str" cm="1">
        <f t="array" ref="Y193">IF(AND(SUM(COUNTIF(X193,{"*leaching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leached*"}))&gt;0,ISNUMBER(FIND("%",X193))),"Include","Exclude")</f>
        <v>Exclude</v>
      </c>
      <c r="Z193" s="1" t="s">
        <v>2841</v>
      </c>
      <c r="AA193" s="1" t="str" cm="1">
        <f t="array" ref="AA193">IF(AND(SUM(COUNTIF(Z193,{"*leaching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leached*"}))&gt;0,ISNUMBER(FIND("%",Z193))),"Include","Exclude")</f>
        <v>Exclude</v>
      </c>
      <c r="AB193" s="1" t="s">
        <v>2842</v>
      </c>
      <c r="AC193" s="1" t="str" cm="1">
        <f t="array" ref="AC193">IF(AND(SUM(COUNTIF(AB193,{"*leaching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leached*"}))&gt;0,ISNUMBER(FIND("%",AB193))),"Include","Exclude")</f>
        <v>Exclude</v>
      </c>
      <c r="AD193" s="1" t="s">
        <v>2843</v>
      </c>
      <c r="AE193" s="1" t="str" cm="1">
        <f t="array" ref="AE193">IF(AND(SUM(COUNTIF(AD193,{"*leaching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leached*"}))&gt;0,ISNUMBER(FIND("%",AD193))),"Include","Exclude")</f>
        <v>Exclude</v>
      </c>
      <c r="AF193" s="1"/>
      <c r="AG193" s="1" t="str" cm="1">
        <f t="array" ref="AG193">IF(AND(SUM(COUNTIF(AF193,{"*leaching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leached*"}))&gt;0,ISNUMBER(FIND("%",AF193))),"Include","Exclude")</f>
        <v>Exclude</v>
      </c>
      <c r="AH193" s="1"/>
      <c r="AI193" s="1" t="str" cm="1">
        <f t="array" ref="AI193">IF(AND(SUM(COUNTIF(AH193,{"*leaching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leached*"}))&gt;0,ISNUMBER(FIND("%",AH193))),"Include","Exclude")</f>
        <v>Exclude</v>
      </c>
      <c r="AJ193" s="1"/>
      <c r="AK193" s="1" t="str" cm="1">
        <f t="array" ref="AK193">IF(AND(SUM(COUNTIF(AJ193,{"*leaching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leached*"}))&gt;0,ISNUMBER(FIND("%",AJ193))),"Include","Exclude")</f>
        <v>Exclude</v>
      </c>
      <c r="AL193" s="1"/>
      <c r="AM193" s="1" t="str" cm="1">
        <f t="array" ref="AM193">IF(AND(SUM(COUNTIF(AL193,{"*leaching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leached*"}))&gt;0,ISNUMBER(FIND("%",AL193))),"Include","Exclude")</f>
        <v>Exclude</v>
      </c>
      <c r="AN193" s="1"/>
      <c r="AO193" s="1" t="str" cm="1">
        <f t="array" ref="AO193">IF(AND(SUM(COUNTIF(AN193,{"*leaching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leached*"}))&gt;0,ISNUMBER(FIND("%",AN193))),"Include","Exclude")</f>
        <v>Exclude</v>
      </c>
      <c r="AP193" s="1"/>
      <c r="AQ193" s="1" t="str" cm="1">
        <f t="array" ref="AQ193">IF(AND(SUM(COUNTIF(AP193,{"*leaching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leached*"}))&gt;0,ISNUMBER(FIND("%",AP193))),"Include","Exclude")</f>
        <v>Exclude</v>
      </c>
      <c r="AR193" s="1"/>
      <c r="AS193" s="1" t="str" cm="1">
        <f t="array" ref="AS193">IF(AND(SUM(COUNTIF(AR193,{"*leaching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leached*"}))&gt;0,ISNUMBER(FIND("%",AR193))),"Include","Exclude")</f>
        <v>Exclude</v>
      </c>
      <c r="AT193" s="1"/>
      <c r="AU193" s="1" t="str" cm="1">
        <f t="array" ref="AU193">IF(AND(SUM(COUNTIF(AT193,{"*leaching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leached*"}))&gt;0,ISNUMBER(FIND("%",AT193))),"Include","Exclude")</f>
        <v>Exclude</v>
      </c>
      <c r="AV193" s="1"/>
      <c r="AW193" s="1" t="str" cm="1">
        <f t="array" ref="AW193">IF(AND(SUM(COUNTIF(AV193,{"*leaching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leached*"}))&gt;0,ISNUMBER(FIND("%",AV193))),"Include","Exclude")</f>
        <v>Exclude</v>
      </c>
      <c r="AX193" s="1"/>
      <c r="AY193" s="1" t="str" cm="1">
        <f t="array" ref="AY193">IF(AND(SUM(COUNTIF(AX193,{"*leaching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leached*"}))&gt;0,ISNUMBER(FIND("%",AX193))),"Include","Exclude")</f>
        <v>Exclude</v>
      </c>
      <c r="AZ193" s="1">
        <f t="shared" si="75"/>
        <v>0</v>
      </c>
      <c r="BA193" s="1" t="s">
        <v>677</v>
      </c>
      <c r="BG193" s="1"/>
      <c r="BH193" s="1"/>
      <c r="BI193" s="1"/>
      <c r="BJ193" s="1"/>
      <c r="BN193" s="1"/>
      <c r="BO193" s="1"/>
      <c r="BP193" s="1"/>
      <c r="BQ193" s="1"/>
      <c r="BX193" s="1"/>
      <c r="CE193" s="1"/>
      <c r="CG193"/>
      <c r="CH193"/>
      <c r="CI193"/>
      <c r="CL193"/>
      <c r="CM193"/>
      <c r="CN193"/>
    </row>
    <row r="194" spans="1:92" hidden="1" x14ac:dyDescent="0.3">
      <c r="A194" s="1">
        <v>193</v>
      </c>
      <c r="B194" s="1" t="s">
        <v>1137</v>
      </c>
      <c r="C194" s="2" t="s">
        <v>1138</v>
      </c>
      <c r="D194" s="1" t="s">
        <v>545</v>
      </c>
      <c r="E194" s="1" t="b">
        <v>1</v>
      </c>
      <c r="H194" s="1" t="s">
        <v>611</v>
      </c>
      <c r="I194" s="1" t="s">
        <v>10</v>
      </c>
      <c r="J194" s="1" t="s">
        <v>612</v>
      </c>
      <c r="K194" s="1" t="s">
        <v>546</v>
      </c>
      <c r="L194" s="1" t="s">
        <v>613</v>
      </c>
      <c r="M194" s="1" t="s">
        <v>547</v>
      </c>
      <c r="N194" s="1" t="s">
        <v>614</v>
      </c>
      <c r="O194" s="1" t="s">
        <v>677</v>
      </c>
      <c r="P194" s="1" t="b">
        <v>1</v>
      </c>
      <c r="Q194" s="1">
        <v>30</v>
      </c>
      <c r="R194" s="1" t="b">
        <v>1</v>
      </c>
      <c r="S194" s="1">
        <v>193</v>
      </c>
      <c r="T194" s="1" t="s">
        <v>2844</v>
      </c>
      <c r="U194" s="1" t="str" cm="1">
        <f t="array" ref="U194">IF(AND(SUM(COUNTIF(T194,{"*leaching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leached*"}))&gt;0,ISNUMBER(FIND("%",T194))),"Include","Exclude")</f>
        <v>Exclude</v>
      </c>
      <c r="V194" s="1" t="s">
        <v>2845</v>
      </c>
      <c r="W194" s="1" t="str" cm="1">
        <f t="array" ref="W194">IF(AND(SUM(COUNTIF(V194,{"*leaching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leached*"}))&gt;0,ISNUMBER(FIND("%",V194))),"Include","Exclude")</f>
        <v>Exclude</v>
      </c>
      <c r="X194" s="1" t="s">
        <v>2846</v>
      </c>
      <c r="Y194" s="1" t="str" cm="1">
        <f t="array" ref="Y194">IF(AND(SUM(COUNTIF(X194,{"*leaching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leached*"}))&gt;0,ISNUMBER(FIND("%",X194))),"Include","Exclude")</f>
        <v>Exclude</v>
      </c>
      <c r="Z194" s="1" t="s">
        <v>2847</v>
      </c>
      <c r="AA194" s="1" t="str" cm="1">
        <f t="array" ref="AA194">IF(AND(SUM(COUNTIF(Z194,{"*leaching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leached*"}))&gt;0,ISNUMBER(FIND("%",Z194))),"Include","Exclude")</f>
        <v>Exclude</v>
      </c>
      <c r="AB194" s="1" t="s">
        <v>2848</v>
      </c>
      <c r="AC194" s="1" t="str" cm="1">
        <f t="array" ref="AC194">IF(AND(SUM(COUNTIF(AB194,{"*leaching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leached*"}))&gt;0,ISNUMBER(FIND("%",AB194))),"Include","Exclude")</f>
        <v>Exclude</v>
      </c>
      <c r="AD194" s="1" t="s">
        <v>2849</v>
      </c>
      <c r="AE194" s="1" t="str" cm="1">
        <f t="array" ref="AE194">IF(AND(SUM(COUNTIF(AD194,{"*leaching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leached*"}))&gt;0,ISNUMBER(FIND("%",AD194))),"Include","Exclude")</f>
        <v>Exclude</v>
      </c>
      <c r="AF194" s="1" t="s">
        <v>2850</v>
      </c>
      <c r="AG194" s="1" t="str" cm="1">
        <f t="array" ref="AG194">IF(AND(SUM(COUNTIF(AF194,{"*leaching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leached*"}))&gt;0,ISNUMBER(FIND("%",AF194))),"Include","Exclude")</f>
        <v>Exclude</v>
      </c>
      <c r="AH194" s="1" t="s">
        <v>2851</v>
      </c>
      <c r="AI194" s="1" t="str" cm="1">
        <f t="array" ref="AI194">IF(AND(SUM(COUNTIF(AH194,{"*leaching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leached*"}))&gt;0,ISNUMBER(FIND("%",AH194))),"Include","Exclude")</f>
        <v>Exclude</v>
      </c>
      <c r="AJ194" s="1"/>
      <c r="AK194" s="1" t="str" cm="1">
        <f t="array" ref="AK194">IF(AND(SUM(COUNTIF(AJ194,{"*leaching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leached*"}))&gt;0,ISNUMBER(FIND("%",AJ194))),"Include","Exclude")</f>
        <v>Exclude</v>
      </c>
      <c r="AL194" s="1"/>
      <c r="AM194" s="1" t="str" cm="1">
        <f t="array" ref="AM194">IF(AND(SUM(COUNTIF(AL194,{"*leaching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leached*"}))&gt;0,ISNUMBER(FIND("%",AL194))),"Include","Exclude")</f>
        <v>Exclude</v>
      </c>
      <c r="AN194" s="1"/>
      <c r="AO194" s="1" t="str" cm="1">
        <f t="array" ref="AO194">IF(AND(SUM(COUNTIF(AN194,{"*leaching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leached*"}))&gt;0,ISNUMBER(FIND("%",AN194))),"Include","Exclude")</f>
        <v>Exclude</v>
      </c>
      <c r="AP194" s="1"/>
      <c r="AQ194" s="1" t="str" cm="1">
        <f t="array" ref="AQ194">IF(AND(SUM(COUNTIF(AP194,{"*leaching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leached*"}))&gt;0,ISNUMBER(FIND("%",AP194))),"Include","Exclude")</f>
        <v>Exclude</v>
      </c>
      <c r="AR194" s="1"/>
      <c r="AS194" s="1" t="str" cm="1">
        <f t="array" ref="AS194">IF(AND(SUM(COUNTIF(AR194,{"*leaching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leached*"}))&gt;0,ISNUMBER(FIND("%",AR194))),"Include","Exclude")</f>
        <v>Exclude</v>
      </c>
      <c r="AT194" s="1"/>
      <c r="AU194" s="1" t="str" cm="1">
        <f t="array" ref="AU194">IF(AND(SUM(COUNTIF(AT194,{"*leaching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leached*"}))&gt;0,ISNUMBER(FIND("%",AT194))),"Include","Exclude")</f>
        <v>Exclude</v>
      </c>
      <c r="AV194" s="1"/>
      <c r="AW194" s="1" t="str" cm="1">
        <f t="array" ref="AW194">IF(AND(SUM(COUNTIF(AV194,{"*leaching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leached*"}))&gt;0,ISNUMBER(FIND("%",AV194))),"Include","Exclude")</f>
        <v>Exclude</v>
      </c>
      <c r="AX194" s="1"/>
      <c r="AY194" s="1" t="str" cm="1">
        <f t="array" ref="AY194">IF(AND(SUM(COUNTIF(AX194,{"*leaching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leached*"}))&gt;0,ISNUMBER(FIND("%",AX194))),"Include","Exclude")</f>
        <v>Exclude</v>
      </c>
      <c r="AZ194" s="1">
        <f t="shared" ref="AZ194:AZ212" si="94">COUNTIF(T194:AY194,"Include")</f>
        <v>0</v>
      </c>
      <c r="BA194" s="1" t="s">
        <v>677</v>
      </c>
      <c r="BG194" s="1"/>
      <c r="BH194" s="1"/>
      <c r="BI194" s="1"/>
      <c r="BJ194" s="1"/>
      <c r="BN194" s="1"/>
      <c r="BO194" s="1"/>
      <c r="BP194" s="1"/>
      <c r="BQ194" s="1"/>
      <c r="BX194" s="1"/>
      <c r="CE194" s="1"/>
      <c r="CG194"/>
      <c r="CH194"/>
      <c r="CI194"/>
      <c r="CL194"/>
      <c r="CM194"/>
      <c r="CN194"/>
    </row>
    <row r="195" spans="1:92" s="20" customFormat="1" x14ac:dyDescent="0.3">
      <c r="A195" s="18">
        <v>186</v>
      </c>
      <c r="B195" s="18" t="s">
        <v>1121</v>
      </c>
      <c r="C195" s="18" t="s">
        <v>1122</v>
      </c>
      <c r="D195" s="18" t="s">
        <v>527</v>
      </c>
      <c r="E195" s="18" t="b">
        <v>1</v>
      </c>
      <c r="F195" s="18" t="s">
        <v>1123</v>
      </c>
      <c r="G195" s="18">
        <v>98.62</v>
      </c>
      <c r="H195" s="18" t="s">
        <v>611</v>
      </c>
      <c r="I195" s="18" t="s">
        <v>524</v>
      </c>
      <c r="J195" s="18" t="s">
        <v>612</v>
      </c>
      <c r="K195" s="18" t="s">
        <v>160</v>
      </c>
      <c r="L195" s="18" t="s">
        <v>613</v>
      </c>
      <c r="M195" s="18" t="s">
        <v>528</v>
      </c>
      <c r="N195" s="18" t="s">
        <v>614</v>
      </c>
      <c r="O195" s="18" t="s">
        <v>1124</v>
      </c>
      <c r="P195" s="18" t="b">
        <v>1</v>
      </c>
      <c r="Q195" s="18">
        <v>1000</v>
      </c>
      <c r="R195" s="39" t="b">
        <v>0</v>
      </c>
      <c r="S195" s="18">
        <v>186</v>
      </c>
      <c r="T195" s="6" t="s">
        <v>2787</v>
      </c>
      <c r="U195" s="1" t="str" cm="1">
        <f t="array" ref="U195">IF(AND(SUM(COUNTIF(T195,{"*leaching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leached*"}))&gt;0,ISNUMBER(FIND("%",T195))),"Include","Exclude")</f>
        <v>Exclude</v>
      </c>
      <c r="V195" s="1" t="s">
        <v>2788</v>
      </c>
      <c r="W195" s="1" t="str" cm="1">
        <f t="array" ref="W195">IF(AND(SUM(COUNTIF(V195,{"*leaching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leached*"}))&gt;0,ISNUMBER(FIND("%",V195))),"Include","Exclude")</f>
        <v>Exclude</v>
      </c>
      <c r="X195" s="1" t="s">
        <v>2789</v>
      </c>
      <c r="Y195" s="1" t="str" cm="1">
        <f t="array" ref="Y195">IF(AND(SUM(COUNTIF(X195,{"*leaching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leached*"}))&gt;0,ISNUMBER(FIND("%",X195))),"Include","Exclude")</f>
        <v>Exclude</v>
      </c>
      <c r="Z195" s="1" t="s">
        <v>2790</v>
      </c>
      <c r="AA195" s="1" t="str" cm="1">
        <f t="array" ref="AA195">IF(AND(SUM(COUNTIF(Z195,{"*leaching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leached*"}))&gt;0,ISNUMBER(FIND("%",Z195))),"Include","Exclude")</f>
        <v>Exclude</v>
      </c>
      <c r="AB195" s="1" t="s">
        <v>2791</v>
      </c>
      <c r="AC195" s="1" t="str" cm="1">
        <f t="array" ref="AC195">IF(AND(SUM(COUNTIF(AB195,{"*leaching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leached*"}))&gt;0,ISNUMBER(FIND("%",AB195))),"Include","Exclude")</f>
        <v>Exclude</v>
      </c>
      <c r="AD195" s="1" t="s">
        <v>2792</v>
      </c>
      <c r="AE195" s="1" t="str" cm="1">
        <f t="array" ref="AE195">IF(AND(SUM(COUNTIF(AD195,{"*leaching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leached*"}))&gt;0,ISNUMBER(FIND("%",AD195))),"Include","Exclude")</f>
        <v>Exclude</v>
      </c>
      <c r="AF195" s="1" t="s">
        <v>2793</v>
      </c>
      <c r="AG195" s="1" t="str" cm="1">
        <f t="array" ref="AG195">IF(AND(SUM(COUNTIF(AF195,{"*leaching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leached*"}))&gt;0,ISNUMBER(FIND("%",AF195))),"Include","Exclude")</f>
        <v>Include</v>
      </c>
      <c r="AH195" s="1" t="s">
        <v>2794</v>
      </c>
      <c r="AI195" s="1" t="str" cm="1">
        <f t="array" ref="AI195">IF(AND(SUM(COUNTIF(AH195,{"*leaching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leached*"}))&gt;0,ISNUMBER(FIND("%",AH195))),"Include","Exclude")</f>
        <v>Exclude</v>
      </c>
      <c r="AJ195" s="1" t="s">
        <v>2795</v>
      </c>
      <c r="AK195" s="1" t="str" cm="1">
        <f t="array" ref="AK195">IF(AND(SUM(COUNTIF(AJ195,{"*leaching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leached*"}))&gt;0,ISNUMBER(FIND("%",AJ195))),"Include","Exclude")</f>
        <v>Exclude</v>
      </c>
      <c r="AL195" s="1"/>
      <c r="AM195" s="1" t="str" cm="1">
        <f t="array" ref="AM195">IF(AND(SUM(COUNTIF(AL195,{"*leaching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leached*"}))&gt;0,ISNUMBER(FIND("%",AL195))),"Include","Exclude")</f>
        <v>Exclude</v>
      </c>
      <c r="AN195" s="1"/>
      <c r="AO195" s="1" t="str" cm="1">
        <f t="array" ref="AO195">IF(AND(SUM(COUNTIF(AN195,{"*leaching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leached*"}))&gt;0,ISNUMBER(FIND("%",AN195))),"Include","Exclude")</f>
        <v>Exclude</v>
      </c>
      <c r="AP195" s="1"/>
      <c r="AQ195" s="1" t="str" cm="1">
        <f t="array" ref="AQ195">IF(AND(SUM(COUNTIF(AP195,{"*leaching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leached*"}))&gt;0,ISNUMBER(FIND("%",AP195))),"Include","Exclude")</f>
        <v>Exclude</v>
      </c>
      <c r="AR195" s="1"/>
      <c r="AS195" s="1" t="str" cm="1">
        <f t="array" ref="AS195">IF(AND(SUM(COUNTIF(AR195,{"*leaching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leached*"}))&gt;0,ISNUMBER(FIND("%",AR195))),"Include","Exclude")</f>
        <v>Exclude</v>
      </c>
      <c r="AT195" s="1"/>
      <c r="AU195" s="1" t="str" cm="1">
        <f t="array" ref="AU195">IF(AND(SUM(COUNTIF(AT195,{"*leaching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leached*"}))&gt;0,ISNUMBER(FIND("%",AT195))),"Include","Exclude")</f>
        <v>Exclude</v>
      </c>
      <c r="AV195" s="1"/>
      <c r="AW195" s="1" t="str" cm="1">
        <f t="array" ref="AW195">IF(AND(SUM(COUNTIF(AV195,{"*leaching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leached*"}))&gt;0,ISNUMBER(FIND("%",AV195))),"Include","Exclude")</f>
        <v>Exclude</v>
      </c>
      <c r="AX195" s="1"/>
      <c r="AY195" s="36" t="str" cm="1">
        <f t="array" ref="AY195">IF(AND(SUM(COUNTIF(AX195,{"*leaching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leached*"}))&gt;0,ISNUMBER(FIND("%",AX195))),"Include","Exclude")</f>
        <v>Exclude</v>
      </c>
      <c r="AZ195" s="18">
        <f t="shared" si="94"/>
        <v>1</v>
      </c>
      <c r="BA195" s="18" t="s">
        <v>2793</v>
      </c>
      <c r="BB195" s="18">
        <f>LEN(BA195) - LEN(SUBSTITUTE(BA195, "%", ""))</f>
        <v>3</v>
      </c>
      <c r="BC195" s="18" t="s">
        <v>3048</v>
      </c>
      <c r="BD195" s="18" t="s">
        <v>709</v>
      </c>
      <c r="BE195" s="19">
        <v>0.94630000000000003</v>
      </c>
      <c r="BF195" s="19">
        <v>0.1</v>
      </c>
      <c r="BG195" s="64">
        <f>VLOOKUP(BD195,'[1]To do list'!$A$2:$B$18,2,FALSE)</f>
        <v>32.799999999999997</v>
      </c>
      <c r="BH195" s="64"/>
      <c r="BI195" s="64"/>
      <c r="BJ195" s="59">
        <f>BF195*(1-BE195)*BG195*100</f>
        <v>17.613599999999991</v>
      </c>
      <c r="BK195" s="18" t="s">
        <v>3013</v>
      </c>
      <c r="BL195" s="19">
        <v>0.98619999999999997</v>
      </c>
      <c r="BM195" s="19">
        <v>0</v>
      </c>
      <c r="BN195" s="64">
        <f>VLOOKUP(BK195,'[1]To do list'!$A$2:$B$18,2,FALSE)</f>
        <v>83.5</v>
      </c>
      <c r="BO195" s="64"/>
      <c r="BP195" s="64"/>
      <c r="BQ195" s="59">
        <f>BM195*(1-BL195)*BN195*100</f>
        <v>0</v>
      </c>
      <c r="BR195" s="18"/>
      <c r="BS195" s="18"/>
      <c r="BT195" s="18"/>
      <c r="BU195" s="18"/>
      <c r="BV195" s="18"/>
      <c r="BW195" s="18"/>
      <c r="BX195" s="51"/>
      <c r="BY195" s="18"/>
      <c r="BZ195" s="18"/>
      <c r="CA195" s="18"/>
      <c r="CB195" s="18"/>
      <c r="CC195" s="18"/>
      <c r="CD195" s="18"/>
      <c r="CE195" s="51"/>
      <c r="CF195" s="18"/>
      <c r="CG195" s="18"/>
      <c r="CH195" s="18"/>
      <c r="CI195" s="18"/>
      <c r="CJ195" s="18"/>
      <c r="CK195" s="18"/>
      <c r="CL195" s="51"/>
      <c r="CM195" s="63">
        <f>SUM(BJ195,BQ195,BX195,CE195,CL195)/SUM(BF195,BM195,BT195,CA195,CH195)</f>
        <v>176.13599999999991</v>
      </c>
      <c r="CN195" s="70"/>
    </row>
    <row r="196" spans="1:92" hidden="1" x14ac:dyDescent="0.3">
      <c r="A196" s="40">
        <v>195</v>
      </c>
      <c r="B196" s="40" t="s">
        <v>1143</v>
      </c>
      <c r="C196" s="61" t="s">
        <v>1144</v>
      </c>
      <c r="D196" s="40" t="s">
        <v>551</v>
      </c>
      <c r="E196" s="40" t="b">
        <v>1</v>
      </c>
      <c r="F196" s="40"/>
      <c r="G196" s="40"/>
      <c r="H196" s="40" t="s">
        <v>611</v>
      </c>
      <c r="I196" s="40" t="s">
        <v>10</v>
      </c>
      <c r="J196" s="40" t="s">
        <v>612</v>
      </c>
      <c r="K196" s="40" t="s">
        <v>552</v>
      </c>
      <c r="L196" s="40" t="s">
        <v>613</v>
      </c>
      <c r="M196" s="40" t="s">
        <v>553</v>
      </c>
      <c r="N196" s="40" t="s">
        <v>614</v>
      </c>
      <c r="O196" s="40" t="s">
        <v>677</v>
      </c>
      <c r="P196" s="40" t="b">
        <v>1</v>
      </c>
      <c r="Q196" s="40">
        <v>350</v>
      </c>
      <c r="R196" s="1" t="b">
        <v>0</v>
      </c>
      <c r="S196" s="40">
        <v>195</v>
      </c>
      <c r="T196" s="1" t="s">
        <v>2862</v>
      </c>
      <c r="U196" s="1" t="str" cm="1">
        <f t="array" ref="U196">IF(AND(SUM(COUNTIF(T196,{"*leaching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leached*"}))&gt;0,ISNUMBER(FIND("%",T196))),"Include","Exclude")</f>
        <v>Exclude</v>
      </c>
      <c r="V196" s="1" t="s">
        <v>2863</v>
      </c>
      <c r="W196" s="1" t="str" cm="1">
        <f t="array" ref="W196">IF(AND(SUM(COUNTIF(V196,{"*leaching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leached*"}))&gt;0,ISNUMBER(FIND("%",V196))),"Include","Exclude")</f>
        <v>Exclude</v>
      </c>
      <c r="X196" s="1" t="s">
        <v>2864</v>
      </c>
      <c r="Y196" s="1" t="str" cm="1">
        <f t="array" ref="Y196">IF(AND(SUM(COUNTIF(X196,{"*leaching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leached*"}))&gt;0,ISNUMBER(FIND("%",X196))),"Include","Exclude")</f>
        <v>Exclude</v>
      </c>
      <c r="Z196" s="1" t="s">
        <v>2865</v>
      </c>
      <c r="AA196" s="1" t="str" cm="1">
        <f t="array" ref="AA196">IF(AND(SUM(COUNTIF(Z196,{"*leaching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leached*"}))&gt;0,ISNUMBER(FIND("%",Z196))),"Include","Exclude")</f>
        <v>Exclude</v>
      </c>
      <c r="AB196" s="1" t="s">
        <v>2866</v>
      </c>
      <c r="AC196" s="1" t="str" cm="1">
        <f t="array" ref="AC196">IF(AND(SUM(COUNTIF(AB196,{"*leaching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leached*"}))&gt;0,ISNUMBER(FIND("%",AB196))),"Include","Exclude")</f>
        <v>Exclude</v>
      </c>
      <c r="AD196" s="1" t="s">
        <v>2867</v>
      </c>
      <c r="AE196" s="1" t="str" cm="1">
        <f t="array" ref="AE196">IF(AND(SUM(COUNTIF(AD196,{"*leaching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leached*"}))&gt;0,ISNUMBER(FIND("%",AD196))),"Include","Exclude")</f>
        <v>Exclude</v>
      </c>
      <c r="AF196" s="1" t="s">
        <v>2868</v>
      </c>
      <c r="AG196" s="1" t="str" cm="1">
        <f t="array" ref="AG196">IF(AND(SUM(COUNTIF(AF196,{"*leaching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leached*"}))&gt;0,ISNUMBER(FIND("%",AF196))),"Include","Exclude")</f>
        <v>Exclude</v>
      </c>
      <c r="AH196" s="1" t="s">
        <v>2869</v>
      </c>
      <c r="AI196" s="1" t="str" cm="1">
        <f t="array" ref="AI196">IF(AND(SUM(COUNTIF(AH196,{"*leaching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leached*"}))&gt;0,ISNUMBER(FIND("%",AH196))),"Include","Exclude")</f>
        <v>Exclude</v>
      </c>
      <c r="AJ196" s="1"/>
      <c r="AK196" s="1" t="str" cm="1">
        <f t="array" ref="AK196">IF(AND(SUM(COUNTIF(AJ196,{"*leaching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leached*"}))&gt;0,ISNUMBER(FIND("%",AJ196))),"Include","Exclude")</f>
        <v>Exclude</v>
      </c>
      <c r="AL196" s="1"/>
      <c r="AM196" s="1" t="str" cm="1">
        <f t="array" ref="AM196">IF(AND(SUM(COUNTIF(AL196,{"*leaching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leached*"}))&gt;0,ISNUMBER(FIND("%",AL196))),"Include","Exclude")</f>
        <v>Exclude</v>
      </c>
      <c r="AN196" s="1"/>
      <c r="AO196" s="1" t="str" cm="1">
        <f t="array" ref="AO196">IF(AND(SUM(COUNTIF(AN196,{"*leaching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leached*"}))&gt;0,ISNUMBER(FIND("%",AN196))),"Include","Exclude")</f>
        <v>Exclude</v>
      </c>
      <c r="AP196" s="1"/>
      <c r="AQ196" s="1" t="str" cm="1">
        <f t="array" ref="AQ196">IF(AND(SUM(COUNTIF(AP196,{"*leaching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leached*"}))&gt;0,ISNUMBER(FIND("%",AP196))),"Include","Exclude")</f>
        <v>Exclude</v>
      </c>
      <c r="AR196" s="1"/>
      <c r="AS196" s="1" t="str" cm="1">
        <f t="array" ref="AS196">IF(AND(SUM(COUNTIF(AR196,{"*leaching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leached*"}))&gt;0,ISNUMBER(FIND("%",AR196))),"Include","Exclude")</f>
        <v>Exclude</v>
      </c>
      <c r="AT196" s="1"/>
      <c r="AU196" s="1" t="str" cm="1">
        <f t="array" ref="AU196">IF(AND(SUM(COUNTIF(AT196,{"*leaching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leached*"}))&gt;0,ISNUMBER(FIND("%",AT196))),"Include","Exclude")</f>
        <v>Exclude</v>
      </c>
      <c r="AV196" s="1"/>
      <c r="AW196" s="1" t="str" cm="1">
        <f t="array" ref="AW196">IF(AND(SUM(COUNTIF(AV196,{"*leaching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leached*"}))&gt;0,ISNUMBER(FIND("%",AV196))),"Include","Exclude")</f>
        <v>Exclude</v>
      </c>
      <c r="AX196" s="1"/>
      <c r="AY196" s="1" t="str" cm="1">
        <f t="array" ref="AY196">IF(AND(SUM(COUNTIF(AX196,{"*leaching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leached*"}))&gt;0,ISNUMBER(FIND("%",AX196))),"Include","Exclude")</f>
        <v>Exclude</v>
      </c>
      <c r="AZ196" s="40">
        <f t="shared" si="94"/>
        <v>0</v>
      </c>
      <c r="BA196" s="40" t="s">
        <v>677</v>
      </c>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c r="CH196"/>
      <c r="CI196"/>
      <c r="CL196"/>
      <c r="CM196"/>
      <c r="CN196"/>
    </row>
    <row r="197" spans="1:92" hidden="1" x14ac:dyDescent="0.3">
      <c r="A197" s="1">
        <v>196</v>
      </c>
      <c r="B197" s="1" t="s">
        <v>1145</v>
      </c>
      <c r="C197" s="2" t="s">
        <v>1146</v>
      </c>
      <c r="D197" s="1" t="s">
        <v>554</v>
      </c>
      <c r="E197" s="1" t="b">
        <v>1</v>
      </c>
      <c r="H197" s="1" t="s">
        <v>611</v>
      </c>
      <c r="I197" s="1" t="s">
        <v>10</v>
      </c>
      <c r="J197" s="1" t="s">
        <v>612</v>
      </c>
      <c r="K197" s="1" t="s">
        <v>24</v>
      </c>
      <c r="L197" s="1" t="s">
        <v>613</v>
      </c>
      <c r="M197" s="1" t="s">
        <v>555</v>
      </c>
      <c r="N197" s="1" t="s">
        <v>614</v>
      </c>
      <c r="O197" s="1" t="s">
        <v>677</v>
      </c>
      <c r="P197" s="1" t="b">
        <v>1</v>
      </c>
      <c r="Q197" s="1">
        <v>80</v>
      </c>
      <c r="R197" s="1" t="b">
        <v>0</v>
      </c>
      <c r="S197" s="1">
        <v>196</v>
      </c>
      <c r="T197" s="1" t="s">
        <v>2870</v>
      </c>
      <c r="U197" s="1" t="str" cm="1">
        <f t="array" ref="U197">IF(AND(SUM(COUNTIF(T197,{"*leaching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leached*"}))&gt;0,ISNUMBER(FIND("%",T197))),"Include","Exclude")</f>
        <v>Exclude</v>
      </c>
      <c r="V197" s="1" t="s">
        <v>2871</v>
      </c>
      <c r="W197" s="1" t="str" cm="1">
        <f t="array" ref="W197">IF(AND(SUM(COUNTIF(V197,{"*leaching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leached*"}))&gt;0,ISNUMBER(FIND("%",V197))),"Include","Exclude")</f>
        <v>Exclude</v>
      </c>
      <c r="X197" s="1" t="s">
        <v>2872</v>
      </c>
      <c r="Y197" s="1" t="str" cm="1">
        <f t="array" ref="Y197">IF(AND(SUM(COUNTIF(X197,{"*leaching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leached*"}))&gt;0,ISNUMBER(FIND("%",X197))),"Include","Exclude")</f>
        <v>Exclude</v>
      </c>
      <c r="Z197" s="1" t="s">
        <v>2873</v>
      </c>
      <c r="AA197" s="1" t="str" cm="1">
        <f t="array" ref="AA197">IF(AND(SUM(COUNTIF(Z197,{"*leaching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leached*"}))&gt;0,ISNUMBER(FIND("%",Z197))),"Include","Exclude")</f>
        <v>Exclude</v>
      </c>
      <c r="AB197" s="1" t="s">
        <v>2874</v>
      </c>
      <c r="AC197" s="1" t="str" cm="1">
        <f t="array" ref="AC197">IF(AND(SUM(COUNTIF(AB197,{"*leaching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leached*"}))&gt;0,ISNUMBER(FIND("%",AB197))),"Include","Exclude")</f>
        <v>Exclude</v>
      </c>
      <c r="AD197" s="1" t="s">
        <v>2875</v>
      </c>
      <c r="AE197" s="1" t="str" cm="1">
        <f t="array" ref="AE197">IF(AND(SUM(COUNTIF(AD197,{"*leaching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leached*"}))&gt;0,ISNUMBER(FIND("%",AD197))),"Include","Exclude")</f>
        <v>Exclude</v>
      </c>
      <c r="AF197" s="1"/>
      <c r="AG197" s="1" t="str" cm="1">
        <f t="array" ref="AG197">IF(AND(SUM(COUNTIF(AF197,{"*leaching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leached*"}))&gt;0,ISNUMBER(FIND("%",AF197))),"Include","Exclude")</f>
        <v>Exclude</v>
      </c>
      <c r="AH197" s="1"/>
      <c r="AI197" s="1" t="str" cm="1">
        <f t="array" ref="AI197">IF(AND(SUM(COUNTIF(AH197,{"*leaching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leached*"}))&gt;0,ISNUMBER(FIND("%",AH197))),"Include","Exclude")</f>
        <v>Exclude</v>
      </c>
      <c r="AJ197" s="1"/>
      <c r="AK197" s="1" t="str" cm="1">
        <f t="array" ref="AK197">IF(AND(SUM(COUNTIF(AJ197,{"*leaching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leached*"}))&gt;0,ISNUMBER(FIND("%",AJ197))),"Include","Exclude")</f>
        <v>Exclude</v>
      </c>
      <c r="AL197" s="1"/>
      <c r="AM197" s="1" t="str" cm="1">
        <f t="array" ref="AM197">IF(AND(SUM(COUNTIF(AL197,{"*leaching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leached*"}))&gt;0,ISNUMBER(FIND("%",AL197))),"Include","Exclude")</f>
        <v>Exclude</v>
      </c>
      <c r="AN197" s="1"/>
      <c r="AO197" s="1" t="str" cm="1">
        <f t="array" ref="AO197">IF(AND(SUM(COUNTIF(AN197,{"*leaching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leached*"}))&gt;0,ISNUMBER(FIND("%",AN197))),"Include","Exclude")</f>
        <v>Exclude</v>
      </c>
      <c r="AP197" s="1"/>
      <c r="AQ197" s="1" t="str" cm="1">
        <f t="array" ref="AQ197">IF(AND(SUM(COUNTIF(AP197,{"*leaching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leached*"}))&gt;0,ISNUMBER(FIND("%",AP197))),"Include","Exclude")</f>
        <v>Exclude</v>
      </c>
      <c r="AR197" s="1"/>
      <c r="AS197" s="1" t="str" cm="1">
        <f t="array" ref="AS197">IF(AND(SUM(COUNTIF(AR197,{"*leaching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leached*"}))&gt;0,ISNUMBER(FIND("%",AR197))),"Include","Exclude")</f>
        <v>Exclude</v>
      </c>
      <c r="AT197" s="1"/>
      <c r="AU197" s="1" t="str" cm="1">
        <f t="array" ref="AU197">IF(AND(SUM(COUNTIF(AT197,{"*leaching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leached*"}))&gt;0,ISNUMBER(FIND("%",AT197))),"Include","Exclude")</f>
        <v>Exclude</v>
      </c>
      <c r="AV197" s="1"/>
      <c r="AW197" s="1" t="str" cm="1">
        <f t="array" ref="AW197">IF(AND(SUM(COUNTIF(AV197,{"*leaching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leached*"}))&gt;0,ISNUMBER(FIND("%",AV197))),"Include","Exclude")</f>
        <v>Exclude</v>
      </c>
      <c r="AX197" s="1"/>
      <c r="AY197" s="1" t="str" cm="1">
        <f t="array" ref="AY197">IF(AND(SUM(COUNTIF(AX197,{"*leaching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leached*"}))&gt;0,ISNUMBER(FIND("%",AX197))),"Include","Exclude")</f>
        <v>Exclude</v>
      </c>
      <c r="AZ197" s="1">
        <f t="shared" si="94"/>
        <v>0</v>
      </c>
      <c r="BA197" s="1" t="s">
        <v>677</v>
      </c>
      <c r="BG197" s="1"/>
      <c r="BH197" s="1"/>
      <c r="BI197" s="1"/>
      <c r="BJ197" s="1"/>
      <c r="BN197" s="1"/>
      <c r="BO197" s="1"/>
      <c r="BP197" s="1"/>
      <c r="BQ197" s="1"/>
      <c r="BX197" s="1"/>
      <c r="CE197" s="1"/>
      <c r="CG197"/>
      <c r="CH197"/>
      <c r="CI197"/>
      <c r="CL197"/>
      <c r="CM197"/>
      <c r="CN197"/>
    </row>
    <row r="198" spans="1:92" hidden="1" x14ac:dyDescent="0.3">
      <c r="A198" s="1">
        <v>197</v>
      </c>
      <c r="B198" s="1" t="s">
        <v>1147</v>
      </c>
      <c r="C198" s="2" t="s">
        <v>1148</v>
      </c>
      <c r="D198" s="1" t="s">
        <v>556</v>
      </c>
      <c r="E198" s="1" t="b">
        <v>1</v>
      </c>
      <c r="H198" s="1" t="s">
        <v>611</v>
      </c>
      <c r="I198" s="1" t="s">
        <v>10</v>
      </c>
      <c r="J198" s="1" t="s">
        <v>612</v>
      </c>
      <c r="K198" s="1" t="s">
        <v>160</v>
      </c>
      <c r="L198" s="1" t="s">
        <v>613</v>
      </c>
      <c r="M198" s="1" t="s">
        <v>557</v>
      </c>
      <c r="N198" s="1" t="s">
        <v>614</v>
      </c>
      <c r="O198" s="1" t="s">
        <v>677</v>
      </c>
      <c r="P198" s="1" t="b">
        <v>1</v>
      </c>
      <c r="Q198" s="1">
        <v>1000</v>
      </c>
      <c r="R198" s="1" t="b">
        <v>0</v>
      </c>
      <c r="S198" s="1">
        <v>197</v>
      </c>
      <c r="T198" s="1" t="s">
        <v>2876</v>
      </c>
      <c r="U198" s="1" t="str" cm="1">
        <f t="array" ref="U198">IF(AND(SUM(COUNTIF(T198,{"*leaching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leached*"}))&gt;0,ISNUMBER(FIND("%",T198))),"Include","Exclude")</f>
        <v>Exclude</v>
      </c>
      <c r="V198" s="1" t="s">
        <v>2877</v>
      </c>
      <c r="W198" s="1" t="str" cm="1">
        <f t="array" ref="W198">IF(AND(SUM(COUNTIF(V198,{"*leaching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leached*"}))&gt;0,ISNUMBER(FIND("%",V198))),"Include","Exclude")</f>
        <v>Exclude</v>
      </c>
      <c r="X198" s="1" t="s">
        <v>2878</v>
      </c>
      <c r="Y198" s="1" t="str" cm="1">
        <f t="array" ref="Y198">IF(AND(SUM(COUNTIF(X198,{"*leaching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leached*"}))&gt;0,ISNUMBER(FIND("%",X198))),"Include","Exclude")</f>
        <v>Exclude</v>
      </c>
      <c r="Z198" s="1" t="s">
        <v>2879</v>
      </c>
      <c r="AA198" s="1" t="str" cm="1">
        <f t="array" ref="AA198">IF(AND(SUM(COUNTIF(Z198,{"*leaching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leached*"}))&gt;0,ISNUMBER(FIND("%",Z198))),"Include","Exclude")</f>
        <v>Exclude</v>
      </c>
      <c r="AB198" s="1" t="s">
        <v>2880</v>
      </c>
      <c r="AC198" s="1" t="str" cm="1">
        <f t="array" ref="AC198">IF(AND(SUM(COUNTIF(AB198,{"*leaching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leached*"}))&gt;0,ISNUMBER(FIND("%",AB198))),"Include","Exclude")</f>
        <v>Exclude</v>
      </c>
      <c r="AD198" s="1" t="s">
        <v>2881</v>
      </c>
      <c r="AE198" s="1" t="str" cm="1">
        <f t="array" ref="AE198">IF(AND(SUM(COUNTIF(AD198,{"*leaching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leached*"}))&gt;0,ISNUMBER(FIND("%",AD198))),"Include","Exclude")</f>
        <v>Exclude</v>
      </c>
      <c r="AF198" s="1" t="s">
        <v>2882</v>
      </c>
      <c r="AG198" s="1" t="str" cm="1">
        <f t="array" ref="AG198">IF(AND(SUM(COUNTIF(AF198,{"*leaching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leached*"}))&gt;0,ISNUMBER(FIND("%",AF198))),"Include","Exclude")</f>
        <v>Exclude</v>
      </c>
      <c r="AH198" s="1" t="s">
        <v>2883</v>
      </c>
      <c r="AI198" s="1" t="str" cm="1">
        <f t="array" ref="AI198">IF(AND(SUM(COUNTIF(AH198,{"*leaching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leached*"}))&gt;0,ISNUMBER(FIND("%",AH198))),"Include","Exclude")</f>
        <v>Exclude</v>
      </c>
      <c r="AJ198" s="1" t="s">
        <v>2884</v>
      </c>
      <c r="AK198" s="1" t="str" cm="1">
        <f t="array" ref="AK198">IF(AND(SUM(COUNTIF(AJ198,{"*leaching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leached*"}))&gt;0,ISNUMBER(FIND("%",AJ198))),"Include","Exclude")</f>
        <v>Exclude</v>
      </c>
      <c r="AL198" s="1"/>
      <c r="AM198" s="1" t="str" cm="1">
        <f t="array" ref="AM198">IF(AND(SUM(COUNTIF(AL198,{"*leaching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leached*"}))&gt;0,ISNUMBER(FIND("%",AL198))),"Include","Exclude")</f>
        <v>Exclude</v>
      </c>
      <c r="AN198" s="1"/>
      <c r="AO198" s="1" t="str" cm="1">
        <f t="array" ref="AO198">IF(AND(SUM(COUNTIF(AN198,{"*leaching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leached*"}))&gt;0,ISNUMBER(FIND("%",AN198))),"Include","Exclude")</f>
        <v>Exclude</v>
      </c>
      <c r="AP198" s="1"/>
      <c r="AQ198" s="1" t="str" cm="1">
        <f t="array" ref="AQ198">IF(AND(SUM(COUNTIF(AP198,{"*leaching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leached*"}))&gt;0,ISNUMBER(FIND("%",AP198))),"Include","Exclude")</f>
        <v>Exclude</v>
      </c>
      <c r="AR198" s="1"/>
      <c r="AS198" s="1" t="str" cm="1">
        <f t="array" ref="AS198">IF(AND(SUM(COUNTIF(AR198,{"*leaching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leached*"}))&gt;0,ISNUMBER(FIND("%",AR198))),"Include","Exclude")</f>
        <v>Exclude</v>
      </c>
      <c r="AT198" s="1"/>
      <c r="AU198" s="1" t="str" cm="1">
        <f t="array" ref="AU198">IF(AND(SUM(COUNTIF(AT198,{"*leaching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leached*"}))&gt;0,ISNUMBER(FIND("%",AT198))),"Include","Exclude")</f>
        <v>Exclude</v>
      </c>
      <c r="AV198" s="1"/>
      <c r="AW198" s="1" t="str" cm="1">
        <f t="array" ref="AW198">IF(AND(SUM(COUNTIF(AV198,{"*leaching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leached*"}))&gt;0,ISNUMBER(FIND("%",AV198))),"Include","Exclude")</f>
        <v>Exclude</v>
      </c>
      <c r="AX198" s="1"/>
      <c r="AY198" s="1" t="str" cm="1">
        <f t="array" ref="AY198">IF(AND(SUM(COUNTIF(AX198,{"*leaching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leached*"}))&gt;0,ISNUMBER(FIND("%",AX198))),"Include","Exclude")</f>
        <v>Exclude</v>
      </c>
      <c r="AZ198" s="1">
        <f t="shared" si="94"/>
        <v>0</v>
      </c>
      <c r="BA198" s="1" t="s">
        <v>677</v>
      </c>
      <c r="BG198" s="1"/>
      <c r="BH198" s="1"/>
      <c r="BI198" s="1"/>
      <c r="BJ198" s="1"/>
      <c r="BN198" s="1"/>
      <c r="BO198" s="1"/>
      <c r="BP198" s="1"/>
      <c r="BQ198" s="1"/>
      <c r="BX198" s="1"/>
      <c r="CE198" s="1"/>
      <c r="CG198"/>
      <c r="CH198"/>
      <c r="CI198"/>
      <c r="CL198"/>
      <c r="CM198"/>
      <c r="CN198"/>
    </row>
    <row r="199" spans="1:92" hidden="1" x14ac:dyDescent="0.3">
      <c r="A199" s="1">
        <v>198</v>
      </c>
      <c r="B199" s="1" t="s">
        <v>1149</v>
      </c>
      <c r="C199" s="2" t="s">
        <v>1150</v>
      </c>
      <c r="D199" s="1" t="s">
        <v>558</v>
      </c>
      <c r="E199" s="1" t="b">
        <v>1</v>
      </c>
      <c r="H199" s="1" t="s">
        <v>611</v>
      </c>
      <c r="I199" s="1" t="s">
        <v>10</v>
      </c>
      <c r="J199" s="1" t="s">
        <v>612</v>
      </c>
      <c r="K199" s="1" t="s">
        <v>559</v>
      </c>
      <c r="L199" s="1" t="s">
        <v>613</v>
      </c>
      <c r="M199" s="1" t="s">
        <v>560</v>
      </c>
      <c r="N199" s="1" t="s">
        <v>614</v>
      </c>
      <c r="O199" s="1" t="s">
        <v>677</v>
      </c>
      <c r="P199" s="1" t="b">
        <v>1</v>
      </c>
      <c r="Q199" s="1">
        <v>140</v>
      </c>
      <c r="R199" s="1" t="b">
        <v>0</v>
      </c>
      <c r="S199" s="1">
        <v>198</v>
      </c>
      <c r="T199" s="1" t="s">
        <v>2885</v>
      </c>
      <c r="U199" s="1" t="str" cm="1">
        <f t="array" ref="U199">IF(AND(SUM(COUNTIF(T199,{"*leaching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leached*"}))&gt;0,ISNUMBER(FIND("%",T199))),"Include","Exclude")</f>
        <v>Exclude</v>
      </c>
      <c r="V199" s="1" t="s">
        <v>2886</v>
      </c>
      <c r="W199" s="1" t="str" cm="1">
        <f t="array" ref="W199">IF(AND(SUM(COUNTIF(V199,{"*leaching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leached*"}))&gt;0,ISNUMBER(FIND("%",V199))),"Include","Exclude")</f>
        <v>Exclude</v>
      </c>
      <c r="X199" s="1" t="s">
        <v>2887</v>
      </c>
      <c r="Y199" s="1" t="str" cm="1">
        <f t="array" ref="Y199">IF(AND(SUM(COUNTIF(X199,{"*leaching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leached*"}))&gt;0,ISNUMBER(FIND("%",X199))),"Include","Exclude")</f>
        <v>Exclude</v>
      </c>
      <c r="Z199" s="1" t="s">
        <v>2888</v>
      </c>
      <c r="AA199" s="1" t="str" cm="1">
        <f t="array" ref="AA199">IF(AND(SUM(COUNTIF(Z199,{"*leaching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leached*"}))&gt;0,ISNUMBER(FIND("%",Z199))),"Include","Exclude")</f>
        <v>Include</v>
      </c>
      <c r="AB199" s="1" t="s">
        <v>2889</v>
      </c>
      <c r="AC199" s="1" t="str" cm="1">
        <f t="array" ref="AC199">IF(AND(SUM(COUNTIF(AB199,{"*leaching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leached*"}))&gt;0,ISNUMBER(FIND("%",AB199))),"Include","Exclude")</f>
        <v>Exclude</v>
      </c>
      <c r="AD199" s="1" t="s">
        <v>2890</v>
      </c>
      <c r="AE199" s="1" t="str" cm="1">
        <f t="array" ref="AE199">IF(AND(SUM(COUNTIF(AD199,{"*leaching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leached*"}))&gt;0,ISNUMBER(FIND("%",AD199))),"Include","Exclude")</f>
        <v>Exclude</v>
      </c>
      <c r="AF199" s="1" t="s">
        <v>2891</v>
      </c>
      <c r="AG199" s="1" t="str" cm="1">
        <f t="array" ref="AG199">IF(AND(SUM(COUNTIF(AF199,{"*leaching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leached*"}))&gt;0,ISNUMBER(FIND("%",AF199))),"Include","Exclude")</f>
        <v>Exclude</v>
      </c>
      <c r="AH199" s="1"/>
      <c r="AI199" s="1" t="str" cm="1">
        <f t="array" ref="AI199">IF(AND(SUM(COUNTIF(AH199,{"*leaching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leached*"}))&gt;0,ISNUMBER(FIND("%",AH199))),"Include","Exclude")</f>
        <v>Exclude</v>
      </c>
      <c r="AJ199" s="1"/>
      <c r="AK199" s="1" t="str" cm="1">
        <f t="array" ref="AK199">IF(AND(SUM(COUNTIF(AJ199,{"*leaching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leached*"}))&gt;0,ISNUMBER(FIND("%",AJ199))),"Include","Exclude")</f>
        <v>Exclude</v>
      </c>
      <c r="AL199" s="1"/>
      <c r="AM199" s="1" t="str" cm="1">
        <f t="array" ref="AM199">IF(AND(SUM(COUNTIF(AL199,{"*leaching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leached*"}))&gt;0,ISNUMBER(FIND("%",AL199))),"Include","Exclude")</f>
        <v>Exclude</v>
      </c>
      <c r="AN199" s="1"/>
      <c r="AO199" s="1" t="str" cm="1">
        <f t="array" ref="AO199">IF(AND(SUM(COUNTIF(AN199,{"*leaching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leached*"}))&gt;0,ISNUMBER(FIND("%",AN199))),"Include","Exclude")</f>
        <v>Exclude</v>
      </c>
      <c r="AP199" s="1"/>
      <c r="AQ199" s="1" t="str" cm="1">
        <f t="array" ref="AQ199">IF(AND(SUM(COUNTIF(AP199,{"*leaching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leached*"}))&gt;0,ISNUMBER(FIND("%",AP199))),"Include","Exclude")</f>
        <v>Exclude</v>
      </c>
      <c r="AR199" s="1"/>
      <c r="AS199" s="1" t="str" cm="1">
        <f t="array" ref="AS199">IF(AND(SUM(COUNTIF(AR199,{"*leaching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leached*"}))&gt;0,ISNUMBER(FIND("%",AR199))),"Include","Exclude")</f>
        <v>Exclude</v>
      </c>
      <c r="AT199" s="1"/>
      <c r="AU199" s="1" t="str" cm="1">
        <f t="array" ref="AU199">IF(AND(SUM(COUNTIF(AT199,{"*leaching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leached*"}))&gt;0,ISNUMBER(FIND("%",AT199))),"Include","Exclude")</f>
        <v>Exclude</v>
      </c>
      <c r="AV199" s="1"/>
      <c r="AW199" s="1" t="str" cm="1">
        <f t="array" ref="AW199">IF(AND(SUM(COUNTIF(AV199,{"*leaching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leached*"}))&gt;0,ISNUMBER(FIND("%",AV199))),"Include","Exclude")</f>
        <v>Exclude</v>
      </c>
      <c r="AX199" s="1"/>
      <c r="AY199" s="1" t="str" cm="1">
        <f t="array" ref="AY199">IF(AND(SUM(COUNTIF(AX199,{"*leaching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leached*"}))&gt;0,ISNUMBER(FIND("%",AX199))),"Include","Exclude")</f>
        <v>Exclude</v>
      </c>
      <c r="AZ199" s="1">
        <f t="shared" si="94"/>
        <v>1</v>
      </c>
      <c r="BA199" s="1" t="s">
        <v>2888</v>
      </c>
      <c r="BB199" s="1">
        <f>LEN(BA199) - LEN(SUBSTITUTE(BA199, "%", ""))</f>
        <v>1</v>
      </c>
      <c r="BC199" s="1" t="s">
        <v>2998</v>
      </c>
      <c r="BG199" s="1"/>
      <c r="BH199" s="1"/>
      <c r="BI199" s="1"/>
      <c r="BJ199" s="1"/>
      <c r="BN199" s="1"/>
      <c r="BO199" s="1"/>
      <c r="BP199" s="1"/>
      <c r="BQ199" s="1"/>
      <c r="BX199" s="1"/>
      <c r="CE199" s="1"/>
      <c r="CG199"/>
      <c r="CH199"/>
      <c r="CI199"/>
      <c r="CL199"/>
      <c r="CM199"/>
      <c r="CN199"/>
    </row>
    <row r="200" spans="1:92" hidden="1" x14ac:dyDescent="0.3">
      <c r="A200" s="1">
        <v>199</v>
      </c>
      <c r="B200" s="1" t="s">
        <v>1151</v>
      </c>
      <c r="C200" s="2" t="s">
        <v>1152</v>
      </c>
      <c r="D200" s="1" t="s">
        <v>561</v>
      </c>
      <c r="E200" s="1" t="b">
        <v>1</v>
      </c>
      <c r="H200" s="1" t="s">
        <v>611</v>
      </c>
      <c r="I200" s="1" t="s">
        <v>10</v>
      </c>
      <c r="J200" s="1" t="s">
        <v>612</v>
      </c>
      <c r="K200" s="1" t="s">
        <v>562</v>
      </c>
      <c r="L200" s="1" t="s">
        <v>613</v>
      </c>
      <c r="M200" s="1" t="s">
        <v>563</v>
      </c>
      <c r="N200" s="1" t="s">
        <v>614</v>
      </c>
      <c r="O200" s="1" t="s">
        <v>677</v>
      </c>
      <c r="P200" s="1" t="b">
        <v>1</v>
      </c>
      <c r="Q200" s="1">
        <v>500</v>
      </c>
      <c r="R200" s="1" t="b">
        <v>0</v>
      </c>
      <c r="S200" s="1">
        <v>199</v>
      </c>
      <c r="T200" s="1" t="s">
        <v>2892</v>
      </c>
      <c r="U200" s="1" t="str" cm="1">
        <f t="array" ref="U200">IF(AND(SUM(COUNTIF(T200,{"*leaching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leached*"}))&gt;0,ISNUMBER(FIND("%",T200))),"Include","Exclude")</f>
        <v>Exclude</v>
      </c>
      <c r="V200" s="1" t="s">
        <v>2893</v>
      </c>
      <c r="W200" s="1" t="str" cm="1">
        <f t="array" ref="W200">IF(AND(SUM(COUNTIF(V200,{"*leaching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leached*"}))&gt;0,ISNUMBER(FIND("%",V200))),"Include","Exclude")</f>
        <v>Exclude</v>
      </c>
      <c r="X200" s="1" t="s">
        <v>2894</v>
      </c>
      <c r="Y200" s="1" t="str" cm="1">
        <f t="array" ref="Y200">IF(AND(SUM(COUNTIF(X200,{"*leaching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leached*"}))&gt;0,ISNUMBER(FIND("%",X200))),"Include","Exclude")</f>
        <v>Exclude</v>
      </c>
      <c r="Z200" s="1" t="s">
        <v>2895</v>
      </c>
      <c r="AA200" s="1" t="str" cm="1">
        <f t="array" ref="AA200">IF(AND(SUM(COUNTIF(Z200,{"*leaching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leached*"}))&gt;0,ISNUMBER(FIND("%",Z200))),"Include","Exclude")</f>
        <v>Exclude</v>
      </c>
      <c r="AB200" s="1" t="s">
        <v>2896</v>
      </c>
      <c r="AC200" s="1" t="str" cm="1">
        <f t="array" ref="AC200">IF(AND(SUM(COUNTIF(AB200,{"*leaching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leached*"}))&gt;0,ISNUMBER(FIND("%",AB200))),"Include","Exclude")</f>
        <v>Exclude</v>
      </c>
      <c r="AD200" s="1" t="s">
        <v>2897</v>
      </c>
      <c r="AE200" s="1" t="str" cm="1">
        <f t="array" ref="AE200">IF(AND(SUM(COUNTIF(AD200,{"*leaching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leached*"}))&gt;0,ISNUMBER(FIND("%",AD200))),"Include","Exclude")</f>
        <v>Exclude</v>
      </c>
      <c r="AF200" s="1" t="s">
        <v>2898</v>
      </c>
      <c r="AG200" s="1" t="str" cm="1">
        <f t="array" ref="AG200">IF(AND(SUM(COUNTIF(AF200,{"*leaching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leached*"}))&gt;0,ISNUMBER(FIND("%",AF200))),"Include","Exclude")</f>
        <v>Exclude</v>
      </c>
      <c r="AH200" s="1" t="s">
        <v>2899</v>
      </c>
      <c r="AI200" s="1" t="str" cm="1">
        <f t="array" ref="AI200">IF(AND(SUM(COUNTIF(AH200,{"*leaching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leached*"}))&gt;0,ISNUMBER(FIND("%",AH200))),"Include","Exclude")</f>
        <v>Exclude</v>
      </c>
      <c r="AJ200" s="1" t="s">
        <v>2900</v>
      </c>
      <c r="AK200" s="1" t="str" cm="1">
        <f t="array" ref="AK200">IF(AND(SUM(COUNTIF(AJ200,{"*leaching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leached*"}))&gt;0,ISNUMBER(FIND("%",AJ200))),"Include","Exclude")</f>
        <v>Exclude</v>
      </c>
      <c r="AL200" s="1" t="s">
        <v>2901</v>
      </c>
      <c r="AM200" s="1" t="str" cm="1">
        <f t="array" ref="AM200">IF(AND(SUM(COUNTIF(AL200,{"*leaching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leached*"}))&gt;0,ISNUMBER(FIND("%",AL200))),"Include","Exclude")</f>
        <v>Exclude</v>
      </c>
      <c r="AN200" s="1"/>
      <c r="AO200" s="1" t="str" cm="1">
        <f t="array" ref="AO200">IF(AND(SUM(COUNTIF(AN200,{"*leaching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leached*"}))&gt;0,ISNUMBER(FIND("%",AN200))),"Include","Exclude")</f>
        <v>Exclude</v>
      </c>
      <c r="AP200" s="1"/>
      <c r="AQ200" s="1" t="str" cm="1">
        <f t="array" ref="AQ200">IF(AND(SUM(COUNTIF(AP200,{"*leaching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leached*"}))&gt;0,ISNUMBER(FIND("%",AP200))),"Include","Exclude")</f>
        <v>Exclude</v>
      </c>
      <c r="AR200" s="1"/>
      <c r="AS200" s="1" t="str" cm="1">
        <f t="array" ref="AS200">IF(AND(SUM(COUNTIF(AR200,{"*leaching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leached*"}))&gt;0,ISNUMBER(FIND("%",AR200))),"Include","Exclude")</f>
        <v>Exclude</v>
      </c>
      <c r="AT200" s="1"/>
      <c r="AU200" s="1" t="str" cm="1">
        <f t="array" ref="AU200">IF(AND(SUM(COUNTIF(AT200,{"*leaching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leached*"}))&gt;0,ISNUMBER(FIND("%",AT200))),"Include","Exclude")</f>
        <v>Exclude</v>
      </c>
      <c r="AV200" s="1"/>
      <c r="AW200" s="1" t="str" cm="1">
        <f t="array" ref="AW200">IF(AND(SUM(COUNTIF(AV200,{"*leaching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leached*"}))&gt;0,ISNUMBER(FIND("%",AV200))),"Include","Exclude")</f>
        <v>Exclude</v>
      </c>
      <c r="AX200" s="1"/>
      <c r="AY200" s="1" t="str" cm="1">
        <f t="array" ref="AY200">IF(AND(SUM(COUNTIF(AX200,{"*leaching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leached*"}))&gt;0,ISNUMBER(FIND("%",AX200))),"Include","Exclude")</f>
        <v>Exclude</v>
      </c>
      <c r="AZ200" s="1">
        <f t="shared" si="94"/>
        <v>0</v>
      </c>
      <c r="BA200" s="1" t="s">
        <v>677</v>
      </c>
      <c r="BG200" s="1"/>
      <c r="BH200" s="1"/>
      <c r="BI200" s="1"/>
      <c r="BJ200" s="1"/>
      <c r="BN200" s="1"/>
      <c r="BO200" s="1"/>
      <c r="BP200" s="1"/>
      <c r="BQ200" s="1"/>
      <c r="BX200" s="1"/>
      <c r="CE200" s="1"/>
      <c r="CG200"/>
      <c r="CH200"/>
      <c r="CI200"/>
      <c r="CL200"/>
      <c r="CM200"/>
      <c r="CN200"/>
    </row>
    <row r="201" spans="1:92" hidden="1" x14ac:dyDescent="0.3">
      <c r="A201" s="1">
        <v>200</v>
      </c>
      <c r="B201" s="1" t="s">
        <v>1153</v>
      </c>
      <c r="C201" s="2" t="s">
        <v>1154</v>
      </c>
      <c r="D201" s="1" t="s">
        <v>564</v>
      </c>
      <c r="E201" s="1" t="b">
        <v>1</v>
      </c>
      <c r="H201" s="1" t="s">
        <v>611</v>
      </c>
      <c r="I201" s="1" t="s">
        <v>10</v>
      </c>
      <c r="J201" s="1" t="s">
        <v>612</v>
      </c>
      <c r="K201" s="1" t="s">
        <v>173</v>
      </c>
      <c r="L201" s="1" t="s">
        <v>613</v>
      </c>
      <c r="M201" s="1" t="s">
        <v>565</v>
      </c>
      <c r="N201" s="1" t="s">
        <v>614</v>
      </c>
      <c r="O201" s="1" t="s">
        <v>677</v>
      </c>
      <c r="P201" s="1" t="b">
        <v>1</v>
      </c>
      <c r="Q201" s="1">
        <v>400</v>
      </c>
      <c r="R201" s="1" t="b">
        <v>0</v>
      </c>
      <c r="S201" s="1">
        <v>200</v>
      </c>
      <c r="T201" s="1" t="s">
        <v>2902</v>
      </c>
      <c r="U201" s="1" t="str" cm="1">
        <f t="array" ref="U201">IF(AND(SUM(COUNTIF(T201,{"*leaching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leached*"}))&gt;0,ISNUMBER(FIND("%",T201))),"Include","Exclude")</f>
        <v>Exclude</v>
      </c>
      <c r="V201" s="1" t="s">
        <v>2903</v>
      </c>
      <c r="W201" s="1" t="str" cm="1">
        <f t="array" ref="W201">IF(AND(SUM(COUNTIF(V201,{"*leaching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leached*"}))&gt;0,ISNUMBER(FIND("%",V201))),"Include","Exclude")</f>
        <v>Exclude</v>
      </c>
      <c r="X201" s="1" t="s">
        <v>2904</v>
      </c>
      <c r="Y201" s="1" t="str" cm="1">
        <f t="array" ref="Y201">IF(AND(SUM(COUNTIF(X201,{"*leaching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leached*"}))&gt;0,ISNUMBER(FIND("%",X201))),"Include","Exclude")</f>
        <v>Exclude</v>
      </c>
      <c r="Z201" s="1" t="s">
        <v>2905</v>
      </c>
      <c r="AA201" s="1" t="str" cm="1">
        <f t="array" ref="AA201">IF(AND(SUM(COUNTIF(Z201,{"*leaching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leached*"}))&gt;0,ISNUMBER(FIND("%",Z201))),"Include","Exclude")</f>
        <v>Exclude</v>
      </c>
      <c r="AB201" s="1" t="s">
        <v>2906</v>
      </c>
      <c r="AC201" s="1" t="str" cm="1">
        <f t="array" ref="AC201">IF(AND(SUM(COUNTIF(AB201,{"*leaching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leached*"}))&gt;0,ISNUMBER(FIND("%",AB201))),"Include","Exclude")</f>
        <v>Exclude</v>
      </c>
      <c r="AD201" s="1" t="s">
        <v>2907</v>
      </c>
      <c r="AE201" s="1" t="str" cm="1">
        <f t="array" ref="AE201">IF(AND(SUM(COUNTIF(AD201,{"*leaching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leached*"}))&gt;0,ISNUMBER(FIND("%",AD201))),"Include","Exclude")</f>
        <v>Exclude</v>
      </c>
      <c r="AF201" s="1" t="s">
        <v>2908</v>
      </c>
      <c r="AG201" s="1" t="str" cm="1">
        <f t="array" ref="AG201">IF(AND(SUM(COUNTIF(AF201,{"*leaching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leached*"}))&gt;0,ISNUMBER(FIND("%",AF201))),"Include","Exclude")</f>
        <v>Exclude</v>
      </c>
      <c r="AH201" s="1" t="s">
        <v>2909</v>
      </c>
      <c r="AI201" s="1" t="str" cm="1">
        <f t="array" ref="AI201">IF(AND(SUM(COUNTIF(AH201,{"*leaching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leached*"}))&gt;0,ISNUMBER(FIND("%",AH201))),"Include","Exclude")</f>
        <v>Exclude</v>
      </c>
      <c r="AJ201" s="1"/>
      <c r="AK201" s="1" t="str" cm="1">
        <f t="array" ref="AK201">IF(AND(SUM(COUNTIF(AJ201,{"*leaching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leached*"}))&gt;0,ISNUMBER(FIND("%",AJ201))),"Include","Exclude")</f>
        <v>Exclude</v>
      </c>
      <c r="AL201" s="1"/>
      <c r="AM201" s="1" t="str" cm="1">
        <f t="array" ref="AM201">IF(AND(SUM(COUNTIF(AL201,{"*leaching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leached*"}))&gt;0,ISNUMBER(FIND("%",AL201))),"Include","Exclude")</f>
        <v>Exclude</v>
      </c>
      <c r="AN201" s="1"/>
      <c r="AO201" s="1" t="str" cm="1">
        <f t="array" ref="AO201">IF(AND(SUM(COUNTIF(AN201,{"*leaching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leached*"}))&gt;0,ISNUMBER(FIND("%",AN201))),"Include","Exclude")</f>
        <v>Exclude</v>
      </c>
      <c r="AP201" s="1"/>
      <c r="AQ201" s="1" t="str" cm="1">
        <f t="array" ref="AQ201">IF(AND(SUM(COUNTIF(AP201,{"*leaching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leached*"}))&gt;0,ISNUMBER(FIND("%",AP201))),"Include","Exclude")</f>
        <v>Exclude</v>
      </c>
      <c r="AR201" s="1"/>
      <c r="AS201" s="1" t="str" cm="1">
        <f t="array" ref="AS201">IF(AND(SUM(COUNTIF(AR201,{"*leaching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leached*"}))&gt;0,ISNUMBER(FIND("%",AR201))),"Include","Exclude")</f>
        <v>Exclude</v>
      </c>
      <c r="AT201" s="1"/>
      <c r="AU201" s="1" t="str" cm="1">
        <f t="array" ref="AU201">IF(AND(SUM(COUNTIF(AT201,{"*leaching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leached*"}))&gt;0,ISNUMBER(FIND("%",AT201))),"Include","Exclude")</f>
        <v>Exclude</v>
      </c>
      <c r="AV201" s="1"/>
      <c r="AW201" s="1" t="str" cm="1">
        <f t="array" ref="AW201">IF(AND(SUM(COUNTIF(AV201,{"*leaching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leached*"}))&gt;0,ISNUMBER(FIND("%",AV201))),"Include","Exclude")</f>
        <v>Exclude</v>
      </c>
      <c r="AX201" s="1"/>
      <c r="AY201" s="1" t="str" cm="1">
        <f t="array" ref="AY201">IF(AND(SUM(COUNTIF(AX201,{"*leaching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leached*"}))&gt;0,ISNUMBER(FIND("%",AX201))),"Include","Exclude")</f>
        <v>Exclude</v>
      </c>
      <c r="AZ201" s="1">
        <f t="shared" si="94"/>
        <v>0</v>
      </c>
      <c r="BA201" s="1" t="s">
        <v>677</v>
      </c>
      <c r="BG201" s="1"/>
      <c r="BH201" s="1"/>
      <c r="BI201" s="1"/>
      <c r="BJ201" s="1"/>
      <c r="BN201" s="1"/>
      <c r="BO201" s="1"/>
      <c r="BP201" s="1"/>
      <c r="BQ201" s="1"/>
      <c r="BX201" s="1"/>
      <c r="CE201" s="1"/>
      <c r="CG201"/>
      <c r="CH201"/>
      <c r="CI201"/>
      <c r="CL201"/>
      <c r="CM201"/>
      <c r="CN201"/>
    </row>
    <row r="202" spans="1:92" s="29" customFormat="1" x14ac:dyDescent="0.3">
      <c r="A202" s="27">
        <v>9</v>
      </c>
      <c r="B202" s="27" t="s">
        <v>643</v>
      </c>
      <c r="C202" s="27" t="s">
        <v>644</v>
      </c>
      <c r="D202" s="27" t="s">
        <v>33</v>
      </c>
      <c r="E202" s="27" t="b">
        <v>1</v>
      </c>
      <c r="F202" s="27"/>
      <c r="G202" s="27"/>
      <c r="H202" s="27" t="s">
        <v>611</v>
      </c>
      <c r="I202" s="27" t="s">
        <v>34</v>
      </c>
      <c r="J202" s="27" t="s">
        <v>612</v>
      </c>
      <c r="K202" s="27" t="s">
        <v>24</v>
      </c>
      <c r="L202" s="27" t="s">
        <v>613</v>
      </c>
      <c r="M202" s="27" t="s">
        <v>35</v>
      </c>
      <c r="N202" s="27" t="s">
        <v>614</v>
      </c>
      <c r="O202" s="27" t="s">
        <v>645</v>
      </c>
      <c r="P202" s="27" t="b">
        <v>1</v>
      </c>
      <c r="Q202" s="27">
        <v>80</v>
      </c>
      <c r="R202" s="39" t="b">
        <v>0</v>
      </c>
      <c r="S202" s="27">
        <v>9</v>
      </c>
      <c r="T202" s="6" t="s">
        <v>1286</v>
      </c>
      <c r="U202" s="1" t="str" cm="1">
        <f t="array" ref="U202">IF(AND(SUM(COUNTIF(T202,{"*leaching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leached*"}))&gt;0,ISNUMBER(FIND("%",T202))),"Include","Exclude")</f>
        <v>Exclude</v>
      </c>
      <c r="V202" s="1" t="s">
        <v>1287</v>
      </c>
      <c r="W202" s="1" t="str" cm="1">
        <f t="array" ref="W202">IF(AND(SUM(COUNTIF(V202,{"*leaching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leached*"}))&gt;0,ISNUMBER(FIND("%",V202))),"Include","Exclude")</f>
        <v>Exclude</v>
      </c>
      <c r="X202" s="1" t="s">
        <v>1288</v>
      </c>
      <c r="Y202" s="1" t="str" cm="1">
        <f t="array" ref="Y202">IF(AND(SUM(COUNTIF(X202,{"*leaching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leached*"}))&gt;0,ISNUMBER(FIND("%",X202))),"Include","Exclude")</f>
        <v>Exclude</v>
      </c>
      <c r="Z202" s="1" t="s">
        <v>1289</v>
      </c>
      <c r="AA202" s="1" t="str" cm="1">
        <f t="array" ref="AA202">IF(AND(SUM(COUNTIF(Z202,{"*leaching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leached*"}))&gt;0,ISNUMBER(FIND("%",Z202))),"Include","Exclude")</f>
        <v>Include</v>
      </c>
      <c r="AB202" s="1" t="s">
        <v>1290</v>
      </c>
      <c r="AC202" s="1" t="str" cm="1">
        <f t="array" ref="AC202">IF(AND(SUM(COUNTIF(AB202,{"*leaching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leached*"}))&gt;0,ISNUMBER(FIND("%",AB202))),"Include","Exclude")</f>
        <v>Exclude</v>
      </c>
      <c r="AD202" s="1" t="s">
        <v>1291</v>
      </c>
      <c r="AE202" s="1" t="str" cm="1">
        <f t="array" ref="AE202">IF(AND(SUM(COUNTIF(AD202,{"*leaching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leached*"}))&gt;0,ISNUMBER(FIND("%",AD202))),"Include","Exclude")</f>
        <v>Exclude</v>
      </c>
      <c r="AF202" s="1" t="s">
        <v>1292</v>
      </c>
      <c r="AG202" s="1" t="str" cm="1">
        <f t="array" ref="AG202">IF(AND(SUM(COUNTIF(AF202,{"*leaching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leached*"}))&gt;0,ISNUMBER(FIND("%",AF202))),"Include","Exclude")</f>
        <v>Exclude</v>
      </c>
      <c r="AH202" s="1" t="s">
        <v>1293</v>
      </c>
      <c r="AI202" s="1" t="str" cm="1">
        <f t="array" ref="AI202">IF(AND(SUM(COUNTIF(AH202,{"*leaching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leached*"}))&gt;0,ISNUMBER(FIND("%",AH202))),"Include","Exclude")</f>
        <v>Exclude</v>
      </c>
      <c r="AJ202" s="1"/>
      <c r="AK202" s="1" t="str" cm="1">
        <f t="array" ref="AK202">IF(AND(SUM(COUNTIF(AJ202,{"*leaching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leached*"}))&gt;0,ISNUMBER(FIND("%",AJ202))),"Include","Exclude")</f>
        <v>Exclude</v>
      </c>
      <c r="AL202" s="1"/>
      <c r="AM202" s="1" t="str" cm="1">
        <f t="array" ref="AM202">IF(AND(SUM(COUNTIF(AL202,{"*leaching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leached*"}))&gt;0,ISNUMBER(FIND("%",AL202))),"Include","Exclude")</f>
        <v>Exclude</v>
      </c>
      <c r="AN202" s="1"/>
      <c r="AO202" s="1" t="str" cm="1">
        <f t="array" ref="AO202">IF(AND(SUM(COUNTIF(AN202,{"*leaching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leached*"}))&gt;0,ISNUMBER(FIND("%",AN202))),"Include","Exclude")</f>
        <v>Exclude</v>
      </c>
      <c r="AP202" s="1"/>
      <c r="AQ202" s="1" t="str" cm="1">
        <f t="array" ref="AQ202">IF(AND(SUM(COUNTIF(AP202,{"*leaching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leached*"}))&gt;0,ISNUMBER(FIND("%",AP202))),"Include","Exclude")</f>
        <v>Exclude</v>
      </c>
      <c r="AR202" s="1"/>
      <c r="AS202" s="1" t="str" cm="1">
        <f t="array" ref="AS202">IF(AND(SUM(COUNTIF(AR202,{"*leaching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leached*"}))&gt;0,ISNUMBER(FIND("%",AR202))),"Include","Exclude")</f>
        <v>Exclude</v>
      </c>
      <c r="AT202" s="1"/>
      <c r="AU202" s="1" t="str" cm="1">
        <f t="array" ref="AU202">IF(AND(SUM(COUNTIF(AT202,{"*leaching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leached*"}))&gt;0,ISNUMBER(FIND("%",AT202))),"Include","Exclude")</f>
        <v>Exclude</v>
      </c>
      <c r="AV202" s="1"/>
      <c r="AW202" s="1" t="str" cm="1">
        <f t="array" ref="AW202">IF(AND(SUM(COUNTIF(AV202,{"*leaching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leached*"}))&gt;0,ISNUMBER(FIND("%",AV202))),"Include","Exclude")</f>
        <v>Exclude</v>
      </c>
      <c r="AX202" s="1"/>
      <c r="AY202" s="36" t="str" cm="1">
        <f t="array" ref="AY202">IF(AND(SUM(COUNTIF(AX202,{"*leaching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leached*"}))&gt;0,ISNUMBER(FIND("%",AX202))),"Include","Exclude")</f>
        <v>Exclude</v>
      </c>
      <c r="AZ202" s="27">
        <f t="shared" si="94"/>
        <v>1</v>
      </c>
      <c r="BA202" s="27" t="s">
        <v>1289</v>
      </c>
      <c r="BB202" s="27">
        <f>LEN(BA202) - LEN(SUBSTITUTE(BA202, "%", ""))</f>
        <v>4</v>
      </c>
      <c r="BC202" s="27" t="s">
        <v>3004</v>
      </c>
      <c r="BD202" s="27" t="s">
        <v>3013</v>
      </c>
      <c r="BE202" s="28">
        <v>0.99299999999999999</v>
      </c>
      <c r="BF202" s="28">
        <v>0.15</v>
      </c>
      <c r="BG202" s="45">
        <f>VLOOKUP(BD202,'[1]To do list'!$A$2:$B$18,2,FALSE)</f>
        <v>83.5</v>
      </c>
      <c r="BH202" s="45"/>
      <c r="BI202" s="45"/>
      <c r="BJ202" s="59">
        <f>BF202*(1-BE202)*BG202*100</f>
        <v>8.7675000000000072</v>
      </c>
      <c r="BK202" s="27" t="s">
        <v>3012</v>
      </c>
      <c r="BL202" s="28">
        <v>1E-4</v>
      </c>
      <c r="BM202" s="28">
        <v>0</v>
      </c>
      <c r="BN202" s="45">
        <f>VLOOKUP(BK202,'[1]To do list'!$A$2:$B$18,2,FALSE)</f>
        <v>1.82</v>
      </c>
      <c r="BO202" s="45"/>
      <c r="BP202" s="45"/>
      <c r="BQ202" s="59">
        <f>BM202*(1-BL202)*BN202*100</f>
        <v>0</v>
      </c>
      <c r="BR202" s="27" t="s">
        <v>709</v>
      </c>
      <c r="BS202" s="28">
        <v>3.6900000000000002E-2</v>
      </c>
      <c r="BT202" s="28">
        <v>0</v>
      </c>
      <c r="BU202" s="45">
        <f>VLOOKUP(BR202,'[1]To do list'!$A$2:$B$18,2,FALSE)</f>
        <v>32.799999999999997</v>
      </c>
      <c r="BV202" s="45"/>
      <c r="BW202" s="45"/>
      <c r="BX202" s="59">
        <f>BT202*(1-BS202)*BU202*100</f>
        <v>0</v>
      </c>
      <c r="BY202" s="27" t="s">
        <v>3011</v>
      </c>
      <c r="BZ202" s="28">
        <v>3.9E-2</v>
      </c>
      <c r="CA202" s="28">
        <v>0</v>
      </c>
      <c r="CB202" s="45">
        <f>VLOOKUP(BY202,'[1]To do list'!$A$2:$B$18,2,FALSE)</f>
        <v>13.9</v>
      </c>
      <c r="CC202" s="45"/>
      <c r="CD202" s="45"/>
      <c r="CE202" s="59">
        <f>CA202*(1-BZ202)*CB202*100</f>
        <v>0</v>
      </c>
      <c r="CF202" s="27"/>
      <c r="CG202" s="27"/>
      <c r="CH202" s="27"/>
      <c r="CI202" s="27"/>
      <c r="CJ202" s="27"/>
      <c r="CK202" s="27"/>
      <c r="CL202" s="51"/>
      <c r="CM202" s="63">
        <f>SUM(BJ202,BQ202,BX202,CE202,CL202)/SUM(BF202,BM202,BT202,CA202,CH202)</f>
        <v>58.450000000000053</v>
      </c>
      <c r="CN202" s="70"/>
    </row>
    <row r="203" spans="1:92" hidden="1" x14ac:dyDescent="0.3">
      <c r="A203" s="40">
        <v>202</v>
      </c>
      <c r="B203" s="40" t="s">
        <v>1159</v>
      </c>
      <c r="C203" s="61" t="s">
        <v>1160</v>
      </c>
      <c r="D203" s="40" t="s">
        <v>569</v>
      </c>
      <c r="E203" s="40" t="b">
        <v>1</v>
      </c>
      <c r="F203" s="40"/>
      <c r="G203" s="40"/>
      <c r="H203" s="40" t="s">
        <v>611</v>
      </c>
      <c r="I203" s="40" t="s">
        <v>10</v>
      </c>
      <c r="J203" s="40" t="s">
        <v>612</v>
      </c>
      <c r="K203" s="40" t="s">
        <v>570</v>
      </c>
      <c r="L203" s="40" t="s">
        <v>613</v>
      </c>
      <c r="M203" s="40" t="s">
        <v>571</v>
      </c>
      <c r="N203" s="40" t="s">
        <v>614</v>
      </c>
      <c r="O203" s="40" t="s">
        <v>677</v>
      </c>
      <c r="P203" s="40" t="b">
        <v>1</v>
      </c>
      <c r="Q203" s="40">
        <v>100</v>
      </c>
      <c r="R203" s="1" t="b">
        <v>0</v>
      </c>
      <c r="S203" s="40">
        <v>202</v>
      </c>
      <c r="T203" s="1" t="s">
        <v>2918</v>
      </c>
      <c r="U203" s="1" t="str" cm="1">
        <f t="array" ref="U203">IF(AND(SUM(COUNTIF(T203,{"*leaching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leached*"}))&gt;0,ISNUMBER(FIND("%",T203))),"Include","Exclude")</f>
        <v>Exclude</v>
      </c>
      <c r="V203" s="1" t="s">
        <v>2919</v>
      </c>
      <c r="W203" s="1" t="str" cm="1">
        <f t="array" ref="W203">IF(AND(SUM(COUNTIF(V203,{"*leaching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leached*"}))&gt;0,ISNUMBER(FIND("%",V203))),"Include","Exclude")</f>
        <v>Exclude</v>
      </c>
      <c r="X203" s="1" t="s">
        <v>2920</v>
      </c>
      <c r="Y203" s="1" t="str" cm="1">
        <f t="array" ref="Y203">IF(AND(SUM(COUNTIF(X203,{"*leaching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leached*"}))&gt;0,ISNUMBER(FIND("%",X203))),"Include","Exclude")</f>
        <v>Exclude</v>
      </c>
      <c r="Z203" s="1" t="s">
        <v>2921</v>
      </c>
      <c r="AA203" s="1" t="str" cm="1">
        <f t="array" ref="AA203">IF(AND(SUM(COUNTIF(Z203,{"*leaching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leached*"}))&gt;0,ISNUMBER(FIND("%",Z203))),"Include","Exclude")</f>
        <v>Exclude</v>
      </c>
      <c r="AB203" s="1" t="s">
        <v>2922</v>
      </c>
      <c r="AC203" s="1" t="str" cm="1">
        <f t="array" ref="AC203">IF(AND(SUM(COUNTIF(AB203,{"*leaching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leached*"}))&gt;0,ISNUMBER(FIND("%",AB203))),"Include","Exclude")</f>
        <v>Exclude</v>
      </c>
      <c r="AD203" s="1" t="s">
        <v>2923</v>
      </c>
      <c r="AE203" s="1" t="str" cm="1">
        <f t="array" ref="AE203">IF(AND(SUM(COUNTIF(AD203,{"*leaching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leached*"}))&gt;0,ISNUMBER(FIND("%",AD203))),"Include","Exclude")</f>
        <v>Exclude</v>
      </c>
      <c r="AF203" s="1" t="s">
        <v>2924</v>
      </c>
      <c r="AG203" s="1" t="str" cm="1">
        <f t="array" ref="AG203">IF(AND(SUM(COUNTIF(AF203,{"*leaching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leached*"}))&gt;0,ISNUMBER(FIND("%",AF203))),"Include","Exclude")</f>
        <v>Exclude</v>
      </c>
      <c r="AH203" s="1" t="s">
        <v>2925</v>
      </c>
      <c r="AI203" s="1" t="str" cm="1">
        <f t="array" ref="AI203">IF(AND(SUM(COUNTIF(AH203,{"*leaching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leached*"}))&gt;0,ISNUMBER(FIND("%",AH203))),"Include","Exclude")</f>
        <v>Exclude</v>
      </c>
      <c r="AJ203" s="1"/>
      <c r="AK203" s="1" t="str" cm="1">
        <f t="array" ref="AK203">IF(AND(SUM(COUNTIF(AJ203,{"*leaching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leached*"}))&gt;0,ISNUMBER(FIND("%",AJ203))),"Include","Exclude")</f>
        <v>Exclude</v>
      </c>
      <c r="AL203" s="1"/>
      <c r="AM203" s="1" t="str" cm="1">
        <f t="array" ref="AM203">IF(AND(SUM(COUNTIF(AL203,{"*leaching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leached*"}))&gt;0,ISNUMBER(FIND("%",AL203))),"Include","Exclude")</f>
        <v>Exclude</v>
      </c>
      <c r="AN203" s="1"/>
      <c r="AO203" s="1" t="str" cm="1">
        <f t="array" ref="AO203">IF(AND(SUM(COUNTIF(AN203,{"*leaching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leached*"}))&gt;0,ISNUMBER(FIND("%",AN203))),"Include","Exclude")</f>
        <v>Exclude</v>
      </c>
      <c r="AP203" s="1"/>
      <c r="AQ203" s="1" t="str" cm="1">
        <f t="array" ref="AQ203">IF(AND(SUM(COUNTIF(AP203,{"*leaching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leached*"}))&gt;0,ISNUMBER(FIND("%",AP203))),"Include","Exclude")</f>
        <v>Exclude</v>
      </c>
      <c r="AR203" s="1"/>
      <c r="AS203" s="1" t="str" cm="1">
        <f t="array" ref="AS203">IF(AND(SUM(COUNTIF(AR203,{"*leaching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leached*"}))&gt;0,ISNUMBER(FIND("%",AR203))),"Include","Exclude")</f>
        <v>Exclude</v>
      </c>
      <c r="AT203" s="1"/>
      <c r="AU203" s="1" t="str" cm="1">
        <f t="array" ref="AU203">IF(AND(SUM(COUNTIF(AT203,{"*leaching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leached*"}))&gt;0,ISNUMBER(FIND("%",AT203))),"Include","Exclude")</f>
        <v>Exclude</v>
      </c>
      <c r="AV203" s="1"/>
      <c r="AW203" s="1" t="str" cm="1">
        <f t="array" ref="AW203">IF(AND(SUM(COUNTIF(AV203,{"*leaching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leached*"}))&gt;0,ISNUMBER(FIND("%",AV203))),"Include","Exclude")</f>
        <v>Exclude</v>
      </c>
      <c r="AX203" s="1"/>
      <c r="AY203" s="1" t="str" cm="1">
        <f t="array" ref="AY203">IF(AND(SUM(COUNTIF(AX203,{"*leaching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leached*"}))&gt;0,ISNUMBER(FIND("%",AX203))),"Include","Exclude")</f>
        <v>Exclude</v>
      </c>
      <c r="AZ203" s="40">
        <f t="shared" si="94"/>
        <v>0</v>
      </c>
      <c r="BA203" s="40" t="s">
        <v>677</v>
      </c>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c r="CH203"/>
      <c r="CI203"/>
      <c r="CL203"/>
      <c r="CM203"/>
      <c r="CN203"/>
    </row>
    <row r="204" spans="1:92" s="68" customFormat="1" x14ac:dyDescent="0.3">
      <c r="A204" s="65">
        <v>20</v>
      </c>
      <c r="B204" s="65" t="s">
        <v>678</v>
      </c>
      <c r="C204" s="65" t="s">
        <v>679</v>
      </c>
      <c r="D204" s="65" t="s">
        <v>66</v>
      </c>
      <c r="E204" s="65" t="b">
        <v>1</v>
      </c>
      <c r="F204" s="65"/>
      <c r="G204" s="65"/>
      <c r="H204" s="65" t="s">
        <v>611</v>
      </c>
      <c r="I204" s="65" t="s">
        <v>67</v>
      </c>
      <c r="J204" s="65" t="s">
        <v>612</v>
      </c>
      <c r="K204" s="65" t="s">
        <v>68</v>
      </c>
      <c r="L204" s="65" t="s">
        <v>613</v>
      </c>
      <c r="M204" s="65" t="s">
        <v>69</v>
      </c>
      <c r="N204" s="65" t="s">
        <v>614</v>
      </c>
      <c r="O204" s="65" t="s">
        <v>680</v>
      </c>
      <c r="P204" s="65" t="b">
        <v>1</v>
      </c>
      <c r="Q204" s="65">
        <v>900</v>
      </c>
      <c r="R204" s="39" t="b">
        <v>0</v>
      </c>
      <c r="S204" s="65">
        <v>20</v>
      </c>
      <c r="T204" s="6" t="s">
        <v>1380</v>
      </c>
      <c r="U204" s="1" t="str" cm="1">
        <f t="array" ref="U204">IF(AND(SUM(COUNTIF(T204,{"*leaching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leached*"}))&gt;0,ISNUMBER(FIND("%",T204))),"Include","Exclude")</f>
        <v>Exclude</v>
      </c>
      <c r="V204" s="1" t="s">
        <v>1381</v>
      </c>
      <c r="W204" s="1" t="str" cm="1">
        <f t="array" ref="W204">IF(AND(SUM(COUNTIF(V204,{"*leaching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leached*"}))&gt;0,ISNUMBER(FIND("%",V204))),"Include","Exclude")</f>
        <v>Exclude</v>
      </c>
      <c r="X204" s="1" t="s">
        <v>1382</v>
      </c>
      <c r="Y204" s="1" t="str" cm="1">
        <f t="array" ref="Y204">IF(AND(SUM(COUNTIF(X204,{"*leaching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leached*"}))&gt;0,ISNUMBER(FIND("%",X204))),"Include","Exclude")</f>
        <v>Exclude</v>
      </c>
      <c r="Z204" s="1" t="s">
        <v>1383</v>
      </c>
      <c r="AA204" s="1" t="str" cm="1">
        <f t="array" ref="AA204">IF(AND(SUM(COUNTIF(Z204,{"*leaching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leached*"}))&gt;0,ISNUMBER(FIND("%",Z204))),"Include","Exclude")</f>
        <v>Exclude</v>
      </c>
      <c r="AB204" s="1" t="s">
        <v>1384</v>
      </c>
      <c r="AC204" s="1" t="str" cm="1">
        <f t="array" ref="AC204">IF(AND(SUM(COUNTIF(AB204,{"*leaching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leached*"}))&gt;0,ISNUMBER(FIND("%",AB204))),"Include","Exclude")</f>
        <v>Exclude</v>
      </c>
      <c r="AD204" s="1" t="s">
        <v>1385</v>
      </c>
      <c r="AE204" s="1" t="str" cm="1">
        <f t="array" ref="AE204">IF(AND(SUM(COUNTIF(AD204,{"*leaching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leached*"}))&gt;0,ISNUMBER(FIND("%",AD204))),"Include","Exclude")</f>
        <v>Include</v>
      </c>
      <c r="AF204" s="1" t="s">
        <v>1386</v>
      </c>
      <c r="AG204" s="1" t="str" cm="1">
        <f t="array" ref="AG204">IF(AND(SUM(COUNTIF(AF204,{"*leaching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leached*"}))&gt;0,ISNUMBER(FIND("%",AF204))),"Include","Exclude")</f>
        <v>Exclude</v>
      </c>
      <c r="AH204" s="1" t="s">
        <v>1387</v>
      </c>
      <c r="AI204" s="1" t="str" cm="1">
        <f t="array" ref="AI204">IF(AND(SUM(COUNTIF(AH204,{"*leaching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leached*"}))&gt;0,ISNUMBER(FIND("%",AH204))),"Include","Exclude")</f>
        <v>Exclude</v>
      </c>
      <c r="AJ204" s="1"/>
      <c r="AK204" s="1" t="str" cm="1">
        <f t="array" ref="AK204">IF(AND(SUM(COUNTIF(AJ204,{"*leaching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leached*"}))&gt;0,ISNUMBER(FIND("%",AJ204))),"Include","Exclude")</f>
        <v>Exclude</v>
      </c>
      <c r="AL204" s="1"/>
      <c r="AM204" s="1" t="str" cm="1">
        <f t="array" ref="AM204">IF(AND(SUM(COUNTIF(AL204,{"*leaching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leached*"}))&gt;0,ISNUMBER(FIND("%",AL204))),"Include","Exclude")</f>
        <v>Exclude</v>
      </c>
      <c r="AN204" s="1"/>
      <c r="AO204" s="1" t="str" cm="1">
        <f t="array" ref="AO204">IF(AND(SUM(COUNTIF(AN204,{"*leaching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leached*"}))&gt;0,ISNUMBER(FIND("%",AN204))),"Include","Exclude")</f>
        <v>Exclude</v>
      </c>
      <c r="AP204" s="1"/>
      <c r="AQ204" s="1" t="str" cm="1">
        <f t="array" ref="AQ204">IF(AND(SUM(COUNTIF(AP204,{"*leaching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leached*"}))&gt;0,ISNUMBER(FIND("%",AP204))),"Include","Exclude")</f>
        <v>Exclude</v>
      </c>
      <c r="AR204" s="1"/>
      <c r="AS204" s="1" t="str" cm="1">
        <f t="array" ref="AS204">IF(AND(SUM(COUNTIF(AR204,{"*leaching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leached*"}))&gt;0,ISNUMBER(FIND("%",AR204))),"Include","Exclude")</f>
        <v>Exclude</v>
      </c>
      <c r="AT204" s="1"/>
      <c r="AU204" s="1" t="str" cm="1">
        <f t="array" ref="AU204">IF(AND(SUM(COUNTIF(AT204,{"*leaching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leached*"}))&gt;0,ISNUMBER(FIND("%",AT204))),"Include","Exclude")</f>
        <v>Exclude</v>
      </c>
      <c r="AV204" s="1"/>
      <c r="AW204" s="1" t="str" cm="1">
        <f t="array" ref="AW204">IF(AND(SUM(COUNTIF(AV204,{"*leaching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leached*"}))&gt;0,ISNUMBER(FIND("%",AV204))),"Include","Exclude")</f>
        <v>Exclude</v>
      </c>
      <c r="AX204" s="1"/>
      <c r="AY204" s="36" t="str" cm="1">
        <f t="array" ref="AY204">IF(AND(SUM(COUNTIF(AX204,{"*leaching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leached*"}))&gt;0,ISNUMBER(FIND("%",AX204))),"Include","Exclude")</f>
        <v>Exclude</v>
      </c>
      <c r="AZ204" s="65">
        <f t="shared" si="94"/>
        <v>1</v>
      </c>
      <c r="BA204" s="65" t="s">
        <v>1385</v>
      </c>
      <c r="BB204" s="65">
        <f>LEN(BA204) - LEN(SUBSTITUTE(BA204, "%", ""))</f>
        <v>1</v>
      </c>
      <c r="BC204" s="65" t="s">
        <v>3004</v>
      </c>
      <c r="BD204" s="65" t="s">
        <v>3013</v>
      </c>
      <c r="BE204" s="66">
        <v>0.9869</v>
      </c>
      <c r="BF204" s="66">
        <v>0</v>
      </c>
      <c r="BG204" s="67">
        <f>VLOOKUP(BD204,'[1]To do list'!$A$2:$B$18,2,FALSE)</f>
        <v>83.5</v>
      </c>
      <c r="BH204" s="67"/>
      <c r="BI204" s="67"/>
      <c r="BJ204" s="59">
        <f>BF204*(1-BE204)*BG204*100</f>
        <v>0</v>
      </c>
      <c r="BK204" s="65" t="s">
        <v>3011</v>
      </c>
      <c r="BL204" s="66">
        <v>0.98240000000000005</v>
      </c>
      <c r="BM204" s="66">
        <v>0</v>
      </c>
      <c r="BN204" s="67">
        <f>VLOOKUP(BK204,'[1]To do list'!$A$2:$B$18,2,FALSE)</f>
        <v>13.9</v>
      </c>
      <c r="BO204" s="67"/>
      <c r="BP204" s="67"/>
      <c r="BQ204" s="59">
        <f>BM204*(1-BL204)*BN204*100</f>
        <v>0</v>
      </c>
      <c r="BR204" s="65" t="s">
        <v>709</v>
      </c>
      <c r="BS204" s="66">
        <v>0.97519999999999996</v>
      </c>
      <c r="BT204" s="66">
        <v>0</v>
      </c>
      <c r="BU204" s="67">
        <f>VLOOKUP(BR204,'[1]To do list'!$A$2:$B$18,2,FALSE)</f>
        <v>32.799999999999997</v>
      </c>
      <c r="BV204" s="67"/>
      <c r="BW204" s="67"/>
      <c r="BX204" s="59">
        <f>BT204*(1-BS204)*BU204*100</f>
        <v>0</v>
      </c>
      <c r="BY204" s="65" t="s">
        <v>3012</v>
      </c>
      <c r="BZ204" s="66">
        <v>0.99039999999999995</v>
      </c>
      <c r="CA204" s="66">
        <v>0</v>
      </c>
      <c r="CB204" s="67">
        <f>VLOOKUP(BY204,'[1]To do list'!$A$2:$B$18,2,FALSE)</f>
        <v>1.82</v>
      </c>
      <c r="CC204" s="67"/>
      <c r="CD204" s="67"/>
      <c r="CE204" s="59">
        <f>CA204*(1-BZ204)*CB204*100</f>
        <v>0</v>
      </c>
      <c r="CF204" s="65"/>
      <c r="CG204" s="65"/>
      <c r="CH204" s="65"/>
      <c r="CI204" s="65"/>
      <c r="CJ204" s="65"/>
      <c r="CK204" s="65"/>
      <c r="CL204" s="51"/>
      <c r="CM204" s="63" t="e">
        <f>SUM(BJ204,BQ204,BX204,CE204,CL204)/SUM(BF204,BM204,BT204,CA204,CH204)</f>
        <v>#DIV/0!</v>
      </c>
      <c r="CN204" s="70"/>
    </row>
    <row r="205" spans="1:92" hidden="1" x14ac:dyDescent="0.3">
      <c r="A205" s="40">
        <v>204</v>
      </c>
      <c r="B205" s="40" t="s">
        <v>1163</v>
      </c>
      <c r="C205" s="61" t="s">
        <v>1164</v>
      </c>
      <c r="D205" s="40" t="s">
        <v>575</v>
      </c>
      <c r="E205" s="40" t="b">
        <v>1</v>
      </c>
      <c r="F205" s="40"/>
      <c r="G205" s="40"/>
      <c r="H205" s="40" t="s">
        <v>611</v>
      </c>
      <c r="I205" s="40" t="s">
        <v>10</v>
      </c>
      <c r="J205" s="40" t="s">
        <v>612</v>
      </c>
      <c r="K205" s="40" t="s">
        <v>576</v>
      </c>
      <c r="L205" s="40" t="s">
        <v>613</v>
      </c>
      <c r="M205" s="40" t="s">
        <v>577</v>
      </c>
      <c r="N205" s="40" t="s">
        <v>614</v>
      </c>
      <c r="O205" s="40" t="s">
        <v>677</v>
      </c>
      <c r="P205" s="40" t="b">
        <v>1</v>
      </c>
      <c r="Q205" s="40">
        <v>200</v>
      </c>
      <c r="R205" s="1" t="b">
        <v>0</v>
      </c>
      <c r="S205" s="40">
        <v>204</v>
      </c>
      <c r="T205" s="1" t="s">
        <v>2932</v>
      </c>
      <c r="U205" s="1" t="str" cm="1">
        <f t="array" ref="U205">IF(AND(SUM(COUNTIF(T205,{"*leaching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leached*"}))&gt;0,ISNUMBER(FIND("%",T205))),"Include","Exclude")</f>
        <v>Exclude</v>
      </c>
      <c r="V205" s="1" t="s">
        <v>2933</v>
      </c>
      <c r="W205" s="1" t="str" cm="1">
        <f t="array" ref="W205">IF(AND(SUM(COUNTIF(V205,{"*leaching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leached*"}))&gt;0,ISNUMBER(FIND("%",V205))),"Include","Exclude")</f>
        <v>Exclude</v>
      </c>
      <c r="X205" s="1" t="s">
        <v>2934</v>
      </c>
      <c r="Y205" s="1" t="str" cm="1">
        <f t="array" ref="Y205">IF(AND(SUM(COUNTIF(X205,{"*leaching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leached*"}))&gt;0,ISNUMBER(FIND("%",X205))),"Include","Exclude")</f>
        <v>Exclude</v>
      </c>
      <c r="Z205" s="1" t="s">
        <v>2935</v>
      </c>
      <c r="AA205" s="1" t="str" cm="1">
        <f t="array" ref="AA205">IF(AND(SUM(COUNTIF(Z205,{"*leaching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leached*"}))&gt;0,ISNUMBER(FIND("%",Z205))),"Include","Exclude")</f>
        <v>Exclude</v>
      </c>
      <c r="AB205" s="1" t="s">
        <v>2936</v>
      </c>
      <c r="AC205" s="1" t="str" cm="1">
        <f t="array" ref="AC205">IF(AND(SUM(COUNTIF(AB205,{"*leaching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leached*"}))&gt;0,ISNUMBER(FIND("%",AB205))),"Include","Exclude")</f>
        <v>Exclude</v>
      </c>
      <c r="AD205" s="1"/>
      <c r="AE205" s="1" t="str" cm="1">
        <f t="array" ref="AE205">IF(AND(SUM(COUNTIF(AD205,{"*leaching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leached*"}))&gt;0,ISNUMBER(FIND("%",AD205))),"Include","Exclude")</f>
        <v>Exclude</v>
      </c>
      <c r="AF205" s="1"/>
      <c r="AG205" s="1" t="str" cm="1">
        <f t="array" ref="AG205">IF(AND(SUM(COUNTIF(AF205,{"*leaching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leached*"}))&gt;0,ISNUMBER(FIND("%",AF205))),"Include","Exclude")</f>
        <v>Exclude</v>
      </c>
      <c r="AH205" s="1"/>
      <c r="AI205" s="1" t="str" cm="1">
        <f t="array" ref="AI205">IF(AND(SUM(COUNTIF(AH205,{"*leaching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leached*"}))&gt;0,ISNUMBER(FIND("%",AH205))),"Include","Exclude")</f>
        <v>Exclude</v>
      </c>
      <c r="AJ205" s="1"/>
      <c r="AK205" s="1" t="str" cm="1">
        <f t="array" ref="AK205">IF(AND(SUM(COUNTIF(AJ205,{"*leaching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leached*"}))&gt;0,ISNUMBER(FIND("%",AJ205))),"Include","Exclude")</f>
        <v>Exclude</v>
      </c>
      <c r="AL205" s="1"/>
      <c r="AM205" s="1" t="str" cm="1">
        <f t="array" ref="AM205">IF(AND(SUM(COUNTIF(AL205,{"*leaching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leached*"}))&gt;0,ISNUMBER(FIND("%",AL205))),"Include","Exclude")</f>
        <v>Exclude</v>
      </c>
      <c r="AN205" s="1"/>
      <c r="AO205" s="1" t="str" cm="1">
        <f t="array" ref="AO205">IF(AND(SUM(COUNTIF(AN205,{"*leaching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leached*"}))&gt;0,ISNUMBER(FIND("%",AN205))),"Include","Exclude")</f>
        <v>Exclude</v>
      </c>
      <c r="AP205" s="1"/>
      <c r="AQ205" s="1" t="str" cm="1">
        <f t="array" ref="AQ205">IF(AND(SUM(COUNTIF(AP205,{"*leaching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leached*"}))&gt;0,ISNUMBER(FIND("%",AP205))),"Include","Exclude")</f>
        <v>Exclude</v>
      </c>
      <c r="AR205" s="1"/>
      <c r="AS205" s="1" t="str" cm="1">
        <f t="array" ref="AS205">IF(AND(SUM(COUNTIF(AR205,{"*leaching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leached*"}))&gt;0,ISNUMBER(FIND("%",AR205))),"Include","Exclude")</f>
        <v>Exclude</v>
      </c>
      <c r="AT205" s="1"/>
      <c r="AU205" s="1" t="str" cm="1">
        <f t="array" ref="AU205">IF(AND(SUM(COUNTIF(AT205,{"*leaching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leached*"}))&gt;0,ISNUMBER(FIND("%",AT205))),"Include","Exclude")</f>
        <v>Exclude</v>
      </c>
      <c r="AV205" s="1"/>
      <c r="AW205" s="1" t="str" cm="1">
        <f t="array" ref="AW205">IF(AND(SUM(COUNTIF(AV205,{"*leaching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leached*"}))&gt;0,ISNUMBER(FIND("%",AV205))),"Include","Exclude")</f>
        <v>Exclude</v>
      </c>
      <c r="AX205" s="1"/>
      <c r="AY205" s="1" t="str" cm="1">
        <f t="array" ref="AY205">IF(AND(SUM(COUNTIF(AX205,{"*leaching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leached*"}))&gt;0,ISNUMBER(FIND("%",AX205))),"Include","Exclude")</f>
        <v>Exclude</v>
      </c>
      <c r="AZ205" s="40">
        <f t="shared" si="94"/>
        <v>0</v>
      </c>
      <c r="BA205" s="40" t="s">
        <v>677</v>
      </c>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c r="CH205"/>
      <c r="CI205"/>
      <c r="CL205"/>
      <c r="CM205"/>
      <c r="CN205"/>
    </row>
    <row r="206" spans="1:92" hidden="1" x14ac:dyDescent="0.3">
      <c r="A206" s="1">
        <v>205</v>
      </c>
      <c r="B206" s="1" t="s">
        <v>1165</v>
      </c>
      <c r="C206" s="2" t="s">
        <v>1166</v>
      </c>
      <c r="D206" s="1" t="s">
        <v>578</v>
      </c>
      <c r="E206" s="1" t="b">
        <v>1</v>
      </c>
      <c r="H206" s="1" t="s">
        <v>611</v>
      </c>
      <c r="I206" s="1" t="s">
        <v>10</v>
      </c>
      <c r="J206" s="1" t="s">
        <v>612</v>
      </c>
      <c r="K206" s="1" t="s">
        <v>579</v>
      </c>
      <c r="L206" s="1" t="s">
        <v>613</v>
      </c>
      <c r="M206" s="1" t="s">
        <v>580</v>
      </c>
      <c r="N206" s="1" t="s">
        <v>614</v>
      </c>
      <c r="O206" s="1" t="s">
        <v>677</v>
      </c>
      <c r="P206" s="1" t="b">
        <v>1</v>
      </c>
      <c r="Q206" s="1">
        <v>70</v>
      </c>
      <c r="R206" s="1" t="b">
        <v>0</v>
      </c>
      <c r="S206" s="1">
        <v>205</v>
      </c>
      <c r="T206" s="1" t="s">
        <v>2937</v>
      </c>
      <c r="U206" s="1" t="str" cm="1">
        <f t="array" ref="U206">IF(AND(SUM(COUNTIF(T206,{"*leaching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leached*"}))&gt;0,ISNUMBER(FIND("%",T206))),"Include","Exclude")</f>
        <v>Exclude</v>
      </c>
      <c r="V206" s="1" t="s">
        <v>2938</v>
      </c>
      <c r="W206" s="1" t="str" cm="1">
        <f t="array" ref="W206">IF(AND(SUM(COUNTIF(V206,{"*leaching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leached*"}))&gt;0,ISNUMBER(FIND("%",V206))),"Include","Exclude")</f>
        <v>Exclude</v>
      </c>
      <c r="X206" s="1" t="s">
        <v>2939</v>
      </c>
      <c r="Y206" s="1" t="str" cm="1">
        <f t="array" ref="Y206">IF(AND(SUM(COUNTIF(X206,{"*leaching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leached*"}))&gt;0,ISNUMBER(FIND("%",X206))),"Include","Exclude")</f>
        <v>Exclude</v>
      </c>
      <c r="Z206" s="1" t="s">
        <v>2940</v>
      </c>
      <c r="AA206" s="1" t="str" cm="1">
        <f t="array" ref="AA206">IF(AND(SUM(COUNTIF(Z206,{"*leaching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leached*"}))&gt;0,ISNUMBER(FIND("%",Z206))),"Include","Exclude")</f>
        <v>Exclude</v>
      </c>
      <c r="AB206" s="1" t="s">
        <v>2941</v>
      </c>
      <c r="AC206" s="1" t="str" cm="1">
        <f t="array" ref="AC206">IF(AND(SUM(COUNTIF(AB206,{"*leaching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leached*"}))&gt;0,ISNUMBER(FIND("%",AB206))),"Include","Exclude")</f>
        <v>Include</v>
      </c>
      <c r="AD206" s="1" t="s">
        <v>2942</v>
      </c>
      <c r="AE206" s="1" t="str" cm="1">
        <f t="array" ref="AE206">IF(AND(SUM(COUNTIF(AD206,{"*leaching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leached*"}))&gt;0,ISNUMBER(FIND("%",AD206))),"Include","Exclude")</f>
        <v>Exclude</v>
      </c>
      <c r="AF206" s="1" t="s">
        <v>2943</v>
      </c>
      <c r="AG206" s="1" t="str" cm="1">
        <f t="array" ref="AG206">IF(AND(SUM(COUNTIF(AF206,{"*leaching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leached*"}))&gt;0,ISNUMBER(FIND("%",AF206))),"Include","Exclude")</f>
        <v>Exclude</v>
      </c>
      <c r="AH206" s="1"/>
      <c r="AI206" s="1" t="str" cm="1">
        <f t="array" ref="AI206">IF(AND(SUM(COUNTIF(AH206,{"*leaching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leached*"}))&gt;0,ISNUMBER(FIND("%",AH206))),"Include","Exclude")</f>
        <v>Exclude</v>
      </c>
      <c r="AJ206" s="1"/>
      <c r="AK206" s="1" t="str" cm="1">
        <f t="array" ref="AK206">IF(AND(SUM(COUNTIF(AJ206,{"*leaching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leached*"}))&gt;0,ISNUMBER(FIND("%",AJ206))),"Include","Exclude")</f>
        <v>Exclude</v>
      </c>
      <c r="AL206" s="1"/>
      <c r="AM206" s="1" t="str" cm="1">
        <f t="array" ref="AM206">IF(AND(SUM(COUNTIF(AL206,{"*leaching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leached*"}))&gt;0,ISNUMBER(FIND("%",AL206))),"Include","Exclude")</f>
        <v>Exclude</v>
      </c>
      <c r="AN206" s="1"/>
      <c r="AO206" s="1" t="str" cm="1">
        <f t="array" ref="AO206">IF(AND(SUM(COUNTIF(AN206,{"*leaching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leached*"}))&gt;0,ISNUMBER(FIND("%",AN206))),"Include","Exclude")</f>
        <v>Exclude</v>
      </c>
      <c r="AP206" s="1"/>
      <c r="AQ206" s="1" t="str" cm="1">
        <f t="array" ref="AQ206">IF(AND(SUM(COUNTIF(AP206,{"*leaching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leached*"}))&gt;0,ISNUMBER(FIND("%",AP206))),"Include","Exclude")</f>
        <v>Exclude</v>
      </c>
      <c r="AR206" s="1"/>
      <c r="AS206" s="1" t="str" cm="1">
        <f t="array" ref="AS206">IF(AND(SUM(COUNTIF(AR206,{"*leaching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leached*"}))&gt;0,ISNUMBER(FIND("%",AR206))),"Include","Exclude")</f>
        <v>Exclude</v>
      </c>
      <c r="AT206" s="1"/>
      <c r="AU206" s="1" t="str" cm="1">
        <f t="array" ref="AU206">IF(AND(SUM(COUNTIF(AT206,{"*leaching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leached*"}))&gt;0,ISNUMBER(FIND("%",AT206))),"Include","Exclude")</f>
        <v>Exclude</v>
      </c>
      <c r="AV206" s="1"/>
      <c r="AW206" s="1" t="str" cm="1">
        <f t="array" ref="AW206">IF(AND(SUM(COUNTIF(AV206,{"*leaching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leached*"}))&gt;0,ISNUMBER(FIND("%",AV206))),"Include","Exclude")</f>
        <v>Exclude</v>
      </c>
      <c r="AX206" s="1"/>
      <c r="AY206" s="1" t="str" cm="1">
        <f t="array" ref="AY206">IF(AND(SUM(COUNTIF(AX206,{"*leaching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leached*"}))&gt;0,ISNUMBER(FIND("%",AX206))),"Include","Exclude")</f>
        <v>Exclude</v>
      </c>
      <c r="AZ206" s="1">
        <f t="shared" si="94"/>
        <v>1</v>
      </c>
      <c r="BA206" s="1" t="s">
        <v>2941</v>
      </c>
      <c r="BB206" s="1">
        <f>LEN(BA206) - LEN(SUBSTITUTE(BA206, "%", ""))</f>
        <v>1</v>
      </c>
      <c r="BC206" s="1" t="s">
        <v>3001</v>
      </c>
      <c r="BG206" s="1"/>
      <c r="BH206" s="1"/>
      <c r="BI206" s="1"/>
      <c r="BJ206" s="1"/>
      <c r="BN206" s="1"/>
      <c r="BO206" s="1"/>
      <c r="BP206" s="1"/>
      <c r="BQ206" s="1"/>
      <c r="BX206" s="1"/>
      <c r="CE206" s="1"/>
      <c r="CG206"/>
      <c r="CH206"/>
      <c r="CI206"/>
      <c r="CL206"/>
      <c r="CM206"/>
      <c r="CN206"/>
    </row>
    <row r="207" spans="1:92" hidden="1" x14ac:dyDescent="0.3">
      <c r="A207" s="1">
        <v>206</v>
      </c>
      <c r="B207" s="1" t="s">
        <v>1167</v>
      </c>
      <c r="C207" s="2" t="s">
        <v>1168</v>
      </c>
      <c r="D207" s="1" t="s">
        <v>581</v>
      </c>
      <c r="E207" s="1" t="b">
        <v>1</v>
      </c>
      <c r="H207" s="1" t="s">
        <v>611</v>
      </c>
      <c r="I207" s="1" t="s">
        <v>10</v>
      </c>
      <c r="J207" s="1" t="s">
        <v>612</v>
      </c>
      <c r="K207" s="1" t="s">
        <v>582</v>
      </c>
      <c r="L207" s="1" t="s">
        <v>613</v>
      </c>
      <c r="M207" s="1" t="s">
        <v>583</v>
      </c>
      <c r="N207" s="1" t="s">
        <v>614</v>
      </c>
      <c r="O207" s="1" t="s">
        <v>677</v>
      </c>
      <c r="P207" s="1" t="b">
        <v>1</v>
      </c>
      <c r="Q207" s="1">
        <v>30</v>
      </c>
      <c r="R207" s="1" t="b">
        <v>0</v>
      </c>
      <c r="S207" s="1">
        <v>206</v>
      </c>
      <c r="T207" s="1" t="s">
        <v>2944</v>
      </c>
      <c r="U207" s="1" t="str" cm="1">
        <f t="array" ref="U207">IF(AND(SUM(COUNTIF(T207,{"*leaching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leached*"}))&gt;0,ISNUMBER(FIND("%",T207))),"Include","Exclude")</f>
        <v>Exclude</v>
      </c>
      <c r="V207" s="1" t="s">
        <v>2945</v>
      </c>
      <c r="W207" s="1" t="str" cm="1">
        <f t="array" ref="W207">IF(AND(SUM(COUNTIF(V207,{"*leaching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leached*"}))&gt;0,ISNUMBER(FIND("%",V207))),"Include","Exclude")</f>
        <v>Exclude</v>
      </c>
      <c r="X207" s="1" t="s">
        <v>2946</v>
      </c>
      <c r="Y207" s="1" t="str" cm="1">
        <f t="array" ref="Y207">IF(AND(SUM(COUNTIF(X207,{"*leaching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leached*"}))&gt;0,ISNUMBER(FIND("%",X207))),"Include","Exclude")</f>
        <v>Exclude</v>
      </c>
      <c r="Z207" s="1" t="s">
        <v>2947</v>
      </c>
      <c r="AA207" s="1" t="str" cm="1">
        <f t="array" ref="AA207">IF(AND(SUM(COUNTIF(Z207,{"*leaching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leached*"}))&gt;0,ISNUMBER(FIND("%",Z207))),"Include","Exclude")</f>
        <v>Exclude</v>
      </c>
      <c r="AB207" s="1" t="s">
        <v>2948</v>
      </c>
      <c r="AC207" s="1" t="str" cm="1">
        <f t="array" ref="AC207">IF(AND(SUM(COUNTIF(AB207,{"*leaching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leached*"}))&gt;0,ISNUMBER(FIND("%",AB207))),"Include","Exclude")</f>
        <v>Exclude</v>
      </c>
      <c r="AD207" s="1" t="s">
        <v>2949</v>
      </c>
      <c r="AE207" s="1" t="str" cm="1">
        <f t="array" ref="AE207">IF(AND(SUM(COUNTIF(AD207,{"*leaching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leached*"}))&gt;0,ISNUMBER(FIND("%",AD207))),"Include","Exclude")</f>
        <v>Exclude</v>
      </c>
      <c r="AF207" s="1" t="s">
        <v>2950</v>
      </c>
      <c r="AG207" s="1" t="str" cm="1">
        <f t="array" ref="AG207">IF(AND(SUM(COUNTIF(AF207,{"*leaching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leached*"}))&gt;0,ISNUMBER(FIND("%",AF207))),"Include","Exclude")</f>
        <v>Exclude</v>
      </c>
      <c r="AH207" s="1"/>
      <c r="AI207" s="1" t="str" cm="1">
        <f t="array" ref="AI207">IF(AND(SUM(COUNTIF(AH207,{"*leaching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leached*"}))&gt;0,ISNUMBER(FIND("%",AH207))),"Include","Exclude")</f>
        <v>Exclude</v>
      </c>
      <c r="AJ207" s="1"/>
      <c r="AK207" s="1" t="str" cm="1">
        <f t="array" ref="AK207">IF(AND(SUM(COUNTIF(AJ207,{"*leaching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leached*"}))&gt;0,ISNUMBER(FIND("%",AJ207))),"Include","Exclude")</f>
        <v>Exclude</v>
      </c>
      <c r="AL207" s="1"/>
      <c r="AM207" s="1" t="str" cm="1">
        <f t="array" ref="AM207">IF(AND(SUM(COUNTIF(AL207,{"*leaching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leached*"}))&gt;0,ISNUMBER(FIND("%",AL207))),"Include","Exclude")</f>
        <v>Exclude</v>
      </c>
      <c r="AN207" s="1"/>
      <c r="AO207" s="1" t="str" cm="1">
        <f t="array" ref="AO207">IF(AND(SUM(COUNTIF(AN207,{"*leaching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leached*"}))&gt;0,ISNUMBER(FIND("%",AN207))),"Include","Exclude")</f>
        <v>Exclude</v>
      </c>
      <c r="AP207" s="1"/>
      <c r="AQ207" s="1" t="str" cm="1">
        <f t="array" ref="AQ207">IF(AND(SUM(COUNTIF(AP207,{"*leaching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leached*"}))&gt;0,ISNUMBER(FIND("%",AP207))),"Include","Exclude")</f>
        <v>Exclude</v>
      </c>
      <c r="AR207" s="1"/>
      <c r="AS207" s="1" t="str" cm="1">
        <f t="array" ref="AS207">IF(AND(SUM(COUNTIF(AR207,{"*leaching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leached*"}))&gt;0,ISNUMBER(FIND("%",AR207))),"Include","Exclude")</f>
        <v>Exclude</v>
      </c>
      <c r="AT207" s="1"/>
      <c r="AU207" s="1" t="str" cm="1">
        <f t="array" ref="AU207">IF(AND(SUM(COUNTIF(AT207,{"*leaching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leached*"}))&gt;0,ISNUMBER(FIND("%",AT207))),"Include","Exclude")</f>
        <v>Exclude</v>
      </c>
      <c r="AV207" s="1"/>
      <c r="AW207" s="1" t="str" cm="1">
        <f t="array" ref="AW207">IF(AND(SUM(COUNTIF(AV207,{"*leaching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leached*"}))&gt;0,ISNUMBER(FIND("%",AV207))),"Include","Exclude")</f>
        <v>Exclude</v>
      </c>
      <c r="AX207" s="1"/>
      <c r="AY207" s="1" t="str" cm="1">
        <f t="array" ref="AY207">IF(AND(SUM(COUNTIF(AX207,{"*leaching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leached*"}))&gt;0,ISNUMBER(FIND("%",AX207))),"Include","Exclude")</f>
        <v>Exclude</v>
      </c>
      <c r="AZ207" s="1">
        <f t="shared" si="94"/>
        <v>0</v>
      </c>
      <c r="BA207" s="1" t="s">
        <v>677</v>
      </c>
      <c r="BG207" s="1"/>
      <c r="BH207" s="1"/>
      <c r="BI207" s="1"/>
      <c r="BJ207" s="1"/>
      <c r="BN207" s="1"/>
      <c r="BO207" s="1"/>
      <c r="BP207" s="1"/>
      <c r="BQ207" s="1"/>
      <c r="BX207" s="1"/>
      <c r="CE207" s="1"/>
      <c r="CG207"/>
      <c r="CH207"/>
      <c r="CI207"/>
      <c r="CL207"/>
      <c r="CM207"/>
      <c r="CN207"/>
    </row>
    <row r="208" spans="1:92" hidden="1" x14ac:dyDescent="0.3">
      <c r="A208" s="1">
        <v>207</v>
      </c>
      <c r="B208" s="1" t="s">
        <v>1169</v>
      </c>
      <c r="C208" s="2" t="s">
        <v>1170</v>
      </c>
      <c r="D208" s="1" t="s">
        <v>584</v>
      </c>
      <c r="E208" s="1" t="b">
        <v>1</v>
      </c>
      <c r="H208" s="1" t="s">
        <v>611</v>
      </c>
      <c r="I208" s="1" t="s">
        <v>10</v>
      </c>
      <c r="J208" s="1" t="s">
        <v>612</v>
      </c>
      <c r="K208" s="1" t="s">
        <v>585</v>
      </c>
      <c r="L208" s="1" t="s">
        <v>613</v>
      </c>
      <c r="M208" s="1" t="s">
        <v>586</v>
      </c>
      <c r="N208" s="1" t="s">
        <v>614</v>
      </c>
      <c r="O208" s="1" t="s">
        <v>677</v>
      </c>
      <c r="P208" s="1" t="b">
        <v>1</v>
      </c>
      <c r="Q208" s="1">
        <v>450</v>
      </c>
      <c r="R208" s="1" t="b">
        <v>1</v>
      </c>
      <c r="S208" s="1">
        <v>207</v>
      </c>
      <c r="T208" s="1" t="s">
        <v>2951</v>
      </c>
      <c r="U208" s="1" t="str" cm="1">
        <f t="array" ref="U208">IF(AND(SUM(COUNTIF(T208,{"*leaching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leached*"}))&gt;0,ISNUMBER(FIND("%",T208))),"Include","Exclude")</f>
        <v>Exclude</v>
      </c>
      <c r="V208" s="1" t="s">
        <v>2952</v>
      </c>
      <c r="W208" s="1" t="str" cm="1">
        <f t="array" ref="W208">IF(AND(SUM(COUNTIF(V208,{"*leaching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leached*"}))&gt;0,ISNUMBER(FIND("%",V208))),"Include","Exclude")</f>
        <v>Exclude</v>
      </c>
      <c r="X208" s="1" t="s">
        <v>2953</v>
      </c>
      <c r="Y208" s="1" t="str" cm="1">
        <f t="array" ref="Y208">IF(AND(SUM(COUNTIF(X208,{"*leaching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leached*"}))&gt;0,ISNUMBER(FIND("%",X208))),"Include","Exclude")</f>
        <v>Exclude</v>
      </c>
      <c r="Z208" s="1" t="s">
        <v>2954</v>
      </c>
      <c r="AA208" s="1" t="str" cm="1">
        <f t="array" ref="AA208">IF(AND(SUM(COUNTIF(Z208,{"*leaching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leached*"}))&gt;0,ISNUMBER(FIND("%",Z208))),"Include","Exclude")</f>
        <v>Include</v>
      </c>
      <c r="AB208" s="1" t="s">
        <v>2955</v>
      </c>
      <c r="AC208" s="1" t="str" cm="1">
        <f t="array" ref="AC208">IF(AND(SUM(COUNTIF(AB208,{"*leaching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leached*"}))&gt;0,ISNUMBER(FIND("%",AB208))),"Include","Exclude")</f>
        <v>Exclude</v>
      </c>
      <c r="AD208" s="1"/>
      <c r="AE208" s="1" t="str" cm="1">
        <f t="array" ref="AE208">IF(AND(SUM(COUNTIF(AD208,{"*leaching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leached*"}))&gt;0,ISNUMBER(FIND("%",AD208))),"Include","Exclude")</f>
        <v>Exclude</v>
      </c>
      <c r="AF208" s="1"/>
      <c r="AG208" s="1" t="str" cm="1">
        <f t="array" ref="AG208">IF(AND(SUM(COUNTIF(AF208,{"*leaching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leached*"}))&gt;0,ISNUMBER(FIND("%",AF208))),"Include","Exclude")</f>
        <v>Exclude</v>
      </c>
      <c r="AH208" s="1"/>
      <c r="AI208" s="1" t="str" cm="1">
        <f t="array" ref="AI208">IF(AND(SUM(COUNTIF(AH208,{"*leaching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leached*"}))&gt;0,ISNUMBER(FIND("%",AH208))),"Include","Exclude")</f>
        <v>Exclude</v>
      </c>
      <c r="AJ208" s="1"/>
      <c r="AK208" s="1" t="str" cm="1">
        <f t="array" ref="AK208">IF(AND(SUM(COUNTIF(AJ208,{"*leaching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leached*"}))&gt;0,ISNUMBER(FIND("%",AJ208))),"Include","Exclude")</f>
        <v>Exclude</v>
      </c>
      <c r="AL208" s="1"/>
      <c r="AM208" s="1" t="str" cm="1">
        <f t="array" ref="AM208">IF(AND(SUM(COUNTIF(AL208,{"*leaching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leached*"}))&gt;0,ISNUMBER(FIND("%",AL208))),"Include","Exclude")</f>
        <v>Exclude</v>
      </c>
      <c r="AN208" s="1"/>
      <c r="AO208" s="1" t="str" cm="1">
        <f t="array" ref="AO208">IF(AND(SUM(COUNTIF(AN208,{"*leaching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leached*"}))&gt;0,ISNUMBER(FIND("%",AN208))),"Include","Exclude")</f>
        <v>Exclude</v>
      </c>
      <c r="AP208" s="1"/>
      <c r="AQ208" s="1" t="str" cm="1">
        <f t="array" ref="AQ208">IF(AND(SUM(COUNTIF(AP208,{"*leaching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leached*"}))&gt;0,ISNUMBER(FIND("%",AP208))),"Include","Exclude")</f>
        <v>Exclude</v>
      </c>
      <c r="AR208" s="1"/>
      <c r="AS208" s="1" t="str" cm="1">
        <f t="array" ref="AS208">IF(AND(SUM(COUNTIF(AR208,{"*leaching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leached*"}))&gt;0,ISNUMBER(FIND("%",AR208))),"Include","Exclude")</f>
        <v>Exclude</v>
      </c>
      <c r="AT208" s="1"/>
      <c r="AU208" s="1" t="str" cm="1">
        <f t="array" ref="AU208">IF(AND(SUM(COUNTIF(AT208,{"*leaching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leached*"}))&gt;0,ISNUMBER(FIND("%",AT208))),"Include","Exclude")</f>
        <v>Exclude</v>
      </c>
      <c r="AV208" s="1"/>
      <c r="AW208" s="1" t="str" cm="1">
        <f t="array" ref="AW208">IF(AND(SUM(COUNTIF(AV208,{"*leaching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leached*"}))&gt;0,ISNUMBER(FIND("%",AV208))),"Include","Exclude")</f>
        <v>Exclude</v>
      </c>
      <c r="AX208" s="1"/>
      <c r="AY208" s="1" t="str" cm="1">
        <f t="array" ref="AY208">IF(AND(SUM(COUNTIF(AX208,{"*leaching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leached*"}))&gt;0,ISNUMBER(FIND("%",AX208))),"Include","Exclude")</f>
        <v>Exclude</v>
      </c>
      <c r="AZ208" s="1">
        <f t="shared" si="94"/>
        <v>1</v>
      </c>
      <c r="BA208" s="1" t="s">
        <v>2954</v>
      </c>
      <c r="BB208" s="1">
        <f>LEN(BA208) - LEN(SUBSTITUTE(BA208, "%", ""))</f>
        <v>1</v>
      </c>
      <c r="BC208" s="1" t="s">
        <v>3003</v>
      </c>
      <c r="BG208" s="1"/>
      <c r="BH208" s="1"/>
      <c r="BI208" s="1"/>
      <c r="BJ208" s="1"/>
      <c r="BN208" s="1"/>
      <c r="BO208" s="1"/>
      <c r="BP208" s="1"/>
      <c r="BQ208" s="1"/>
      <c r="BX208" s="1"/>
      <c r="CE208" s="1"/>
      <c r="CG208"/>
      <c r="CH208"/>
      <c r="CI208"/>
      <c r="CL208"/>
      <c r="CM208"/>
      <c r="CN208"/>
    </row>
    <row r="209" spans="1:84" customFormat="1" hidden="1" x14ac:dyDescent="0.3">
      <c r="A209" s="1">
        <v>208</v>
      </c>
      <c r="B209" s="1" t="s">
        <v>1171</v>
      </c>
      <c r="C209" s="2" t="s">
        <v>1172</v>
      </c>
      <c r="D209" s="1" t="s">
        <v>587</v>
      </c>
      <c r="E209" s="1" t="b">
        <v>1</v>
      </c>
      <c r="F209" s="1" t="s">
        <v>1173</v>
      </c>
      <c r="G209" s="1">
        <v>96.35</v>
      </c>
      <c r="H209" s="1" t="s">
        <v>611</v>
      </c>
      <c r="I209" s="1" t="s">
        <v>524</v>
      </c>
      <c r="J209" s="1" t="s">
        <v>612</v>
      </c>
      <c r="K209" s="1" t="s">
        <v>588</v>
      </c>
      <c r="L209" s="1" t="s">
        <v>613</v>
      </c>
      <c r="M209" s="1" t="s">
        <v>589</v>
      </c>
      <c r="N209" s="1" t="s">
        <v>614</v>
      </c>
      <c r="O209" s="1" t="s">
        <v>1174</v>
      </c>
      <c r="P209" s="1" t="b">
        <v>1</v>
      </c>
      <c r="Q209" s="1">
        <v>30</v>
      </c>
      <c r="R209" s="1" t="b">
        <v>0</v>
      </c>
      <c r="S209" s="1">
        <v>208</v>
      </c>
      <c r="T209" s="1" t="s">
        <v>2956</v>
      </c>
      <c r="U209" s="1" t="str" cm="1">
        <f t="array" ref="U209">IF(AND(SUM(COUNTIF(T209,{"*leaching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leached*"}))&gt;0,ISNUMBER(FIND("%",T209))),"Include","Exclude")</f>
        <v>Exclude</v>
      </c>
      <c r="V209" s="1" t="s">
        <v>2957</v>
      </c>
      <c r="W209" s="1" t="str" cm="1">
        <f t="array" ref="W209">IF(AND(SUM(COUNTIF(V209,{"*leaching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leached*"}))&gt;0,ISNUMBER(FIND("%",V209))),"Include","Exclude")</f>
        <v>Exclude</v>
      </c>
      <c r="X209" s="1" t="s">
        <v>2958</v>
      </c>
      <c r="Y209" s="1" t="str" cm="1">
        <f t="array" ref="Y209">IF(AND(SUM(COUNTIF(X209,{"*leaching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leached*"}))&gt;0,ISNUMBER(FIND("%",X209))),"Include","Exclude")</f>
        <v>Exclude</v>
      </c>
      <c r="Z209" s="1" t="s">
        <v>2959</v>
      </c>
      <c r="AA209" s="1" t="str" cm="1">
        <f t="array" ref="AA209">IF(AND(SUM(COUNTIF(Z209,{"*leaching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leached*"}))&gt;0,ISNUMBER(FIND("%",Z209))),"Include","Exclude")</f>
        <v>Exclude</v>
      </c>
      <c r="AB209" s="1" t="s">
        <v>2960</v>
      </c>
      <c r="AC209" s="1" t="str" cm="1">
        <f t="array" ref="AC209">IF(AND(SUM(COUNTIF(AB209,{"*leaching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leached*"}))&gt;0,ISNUMBER(FIND("%",AB209))),"Include","Exclude")</f>
        <v>Include</v>
      </c>
      <c r="AD209" s="1" t="s">
        <v>2961</v>
      </c>
      <c r="AE209" s="1" t="str" cm="1">
        <f t="array" ref="AE209">IF(AND(SUM(COUNTIF(AD209,{"*leaching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leached*"}))&gt;0,ISNUMBER(FIND("%",AD209))),"Include","Exclude")</f>
        <v>Exclude</v>
      </c>
      <c r="AF209" s="1" t="s">
        <v>2962</v>
      </c>
      <c r="AG209" s="1" t="str" cm="1">
        <f t="array" ref="AG209">IF(AND(SUM(COUNTIF(AF209,{"*leaching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leached*"}))&gt;0,ISNUMBER(FIND("%",AF209))),"Include","Exclude")</f>
        <v>Exclude</v>
      </c>
      <c r="AH209" s="1" t="s">
        <v>2963</v>
      </c>
      <c r="AI209" s="1" t="str" cm="1">
        <f t="array" ref="AI209">IF(AND(SUM(COUNTIF(AH209,{"*leaching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leached*"}))&gt;0,ISNUMBER(FIND("%",AH209))),"Include","Exclude")</f>
        <v>Exclude</v>
      </c>
      <c r="AJ209" s="1" t="s">
        <v>2964</v>
      </c>
      <c r="AK209" s="1" t="str" cm="1">
        <f t="array" ref="AK209">IF(AND(SUM(COUNTIF(AJ209,{"*leaching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leached*"}))&gt;0,ISNUMBER(FIND("%",AJ209))),"Include","Exclude")</f>
        <v>Exclude</v>
      </c>
      <c r="AL209" s="1" t="s">
        <v>2965</v>
      </c>
      <c r="AM209" s="1" t="str" cm="1">
        <f t="array" ref="AM209">IF(AND(SUM(COUNTIF(AL209,{"*leaching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leached*"}))&gt;0,ISNUMBER(FIND("%",AL209))),"Include","Exclude")</f>
        <v>Exclude</v>
      </c>
      <c r="AN209" s="1"/>
      <c r="AO209" s="1" t="str" cm="1">
        <f t="array" ref="AO209">IF(AND(SUM(COUNTIF(AN209,{"*leaching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leached*"}))&gt;0,ISNUMBER(FIND("%",AN209))),"Include","Exclude")</f>
        <v>Exclude</v>
      </c>
      <c r="AP209" s="1"/>
      <c r="AQ209" s="1" t="str" cm="1">
        <f t="array" ref="AQ209">IF(AND(SUM(COUNTIF(AP209,{"*leaching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leached*"}))&gt;0,ISNUMBER(FIND("%",AP209))),"Include","Exclude")</f>
        <v>Exclude</v>
      </c>
      <c r="AR209" s="1"/>
      <c r="AS209" s="1" t="str" cm="1">
        <f t="array" ref="AS209">IF(AND(SUM(COUNTIF(AR209,{"*leaching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leached*"}))&gt;0,ISNUMBER(FIND("%",AR209))),"Include","Exclude")</f>
        <v>Exclude</v>
      </c>
      <c r="AT209" s="1"/>
      <c r="AU209" s="1" t="str" cm="1">
        <f t="array" ref="AU209">IF(AND(SUM(COUNTIF(AT209,{"*leaching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leached*"}))&gt;0,ISNUMBER(FIND("%",AT209))),"Include","Exclude")</f>
        <v>Exclude</v>
      </c>
      <c r="AV209" s="1"/>
      <c r="AW209" s="1" t="str" cm="1">
        <f t="array" ref="AW209">IF(AND(SUM(COUNTIF(AV209,{"*leaching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leached*"}))&gt;0,ISNUMBER(FIND("%",AV209))),"Include","Exclude")</f>
        <v>Exclude</v>
      </c>
      <c r="AX209" s="1"/>
      <c r="AY209" s="1" t="str" cm="1">
        <f t="array" ref="AY209">IF(AND(SUM(COUNTIF(AX209,{"*leaching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leached*"}))&gt;0,ISNUMBER(FIND("%",AX209))),"Include","Exclude")</f>
        <v>Exclude</v>
      </c>
      <c r="AZ209" s="1">
        <f t="shared" si="94"/>
        <v>1</v>
      </c>
      <c r="BA209" s="1" t="s">
        <v>2960</v>
      </c>
      <c r="BB209" s="1">
        <f>LEN(BA209) - LEN(SUBSTITUTE(BA209, "%", ""))</f>
        <v>3</v>
      </c>
      <c r="BC209" s="1" t="s">
        <v>2997</v>
      </c>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row>
    <row r="210" spans="1:84" customFormat="1" hidden="1" x14ac:dyDescent="0.3">
      <c r="A210" s="1">
        <v>209</v>
      </c>
      <c r="B210" s="1" t="s">
        <v>1175</v>
      </c>
      <c r="C210" s="2" t="s">
        <v>1176</v>
      </c>
      <c r="D210" s="1" t="s">
        <v>590</v>
      </c>
      <c r="E210" s="1" t="b">
        <v>1</v>
      </c>
      <c r="F210" s="1"/>
      <c r="G210" s="1"/>
      <c r="H210" s="1" t="s">
        <v>611</v>
      </c>
      <c r="I210" s="1" t="s">
        <v>10</v>
      </c>
      <c r="J210" s="1" t="s">
        <v>612</v>
      </c>
      <c r="K210" s="1" t="s">
        <v>24</v>
      </c>
      <c r="L210" s="1" t="s">
        <v>613</v>
      </c>
      <c r="M210" s="1" t="s">
        <v>591</v>
      </c>
      <c r="N210" s="1" t="s">
        <v>614</v>
      </c>
      <c r="O210" s="1" t="s">
        <v>677</v>
      </c>
      <c r="P210" s="1" t="b">
        <v>1</v>
      </c>
      <c r="Q210" s="1">
        <v>300</v>
      </c>
      <c r="R210" s="1" t="b">
        <v>0</v>
      </c>
      <c r="S210" s="1">
        <v>209</v>
      </c>
      <c r="T210" s="1" t="s">
        <v>2966</v>
      </c>
      <c r="U210" s="1" t="str" cm="1">
        <f t="array" ref="U210">IF(AND(SUM(COUNTIF(T210,{"*leaching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leached*"}))&gt;0,ISNUMBER(FIND("%",T210))),"Include","Exclude")</f>
        <v>Exclude</v>
      </c>
      <c r="V210" s="1" t="s">
        <v>2967</v>
      </c>
      <c r="W210" s="1" t="str" cm="1">
        <f t="array" ref="W210">IF(AND(SUM(COUNTIF(V210,{"*leaching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leached*"}))&gt;0,ISNUMBER(FIND("%",V210))),"Include","Exclude")</f>
        <v>Exclude</v>
      </c>
      <c r="X210" s="1" t="s">
        <v>2968</v>
      </c>
      <c r="Y210" s="1" t="str" cm="1">
        <f t="array" ref="Y210">IF(AND(SUM(COUNTIF(X210,{"*leaching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leached*"}))&gt;0,ISNUMBER(FIND("%",X210))),"Include","Exclude")</f>
        <v>Exclude</v>
      </c>
      <c r="Z210" s="1" t="s">
        <v>2969</v>
      </c>
      <c r="AA210" s="1" t="str" cm="1">
        <f t="array" ref="AA210">IF(AND(SUM(COUNTIF(Z210,{"*leaching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leached*"}))&gt;0,ISNUMBER(FIND("%",Z210))),"Include","Exclude")</f>
        <v>Exclude</v>
      </c>
      <c r="AB210" s="1" t="s">
        <v>2970</v>
      </c>
      <c r="AC210" s="1" t="str" cm="1">
        <f t="array" ref="AC210">IF(AND(SUM(COUNTIF(AB210,{"*leaching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leached*"}))&gt;0,ISNUMBER(FIND("%",AB210))),"Include","Exclude")</f>
        <v>Exclude</v>
      </c>
      <c r="AD210" s="1"/>
      <c r="AE210" s="1" t="str" cm="1">
        <f t="array" ref="AE210">IF(AND(SUM(COUNTIF(AD210,{"*leaching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leached*"}))&gt;0,ISNUMBER(FIND("%",AD210))),"Include","Exclude")</f>
        <v>Exclude</v>
      </c>
      <c r="AF210" s="1"/>
      <c r="AG210" s="1" t="str" cm="1">
        <f t="array" ref="AG210">IF(AND(SUM(COUNTIF(AF210,{"*leaching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leached*"}))&gt;0,ISNUMBER(FIND("%",AF210))),"Include","Exclude")</f>
        <v>Exclude</v>
      </c>
      <c r="AH210" s="1"/>
      <c r="AI210" s="1" t="str" cm="1">
        <f t="array" ref="AI210">IF(AND(SUM(COUNTIF(AH210,{"*leaching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leached*"}))&gt;0,ISNUMBER(FIND("%",AH210))),"Include","Exclude")</f>
        <v>Exclude</v>
      </c>
      <c r="AJ210" s="1"/>
      <c r="AK210" s="1" t="str" cm="1">
        <f t="array" ref="AK210">IF(AND(SUM(COUNTIF(AJ210,{"*leaching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leached*"}))&gt;0,ISNUMBER(FIND("%",AJ210))),"Include","Exclude")</f>
        <v>Exclude</v>
      </c>
      <c r="AL210" s="1"/>
      <c r="AM210" s="1" t="str" cm="1">
        <f t="array" ref="AM210">IF(AND(SUM(COUNTIF(AL210,{"*leaching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leached*"}))&gt;0,ISNUMBER(FIND("%",AL210))),"Include","Exclude")</f>
        <v>Exclude</v>
      </c>
      <c r="AN210" s="1"/>
      <c r="AO210" s="1" t="str" cm="1">
        <f t="array" ref="AO210">IF(AND(SUM(COUNTIF(AN210,{"*leaching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leached*"}))&gt;0,ISNUMBER(FIND("%",AN210))),"Include","Exclude")</f>
        <v>Exclude</v>
      </c>
      <c r="AP210" s="1"/>
      <c r="AQ210" s="1" t="str" cm="1">
        <f t="array" ref="AQ210">IF(AND(SUM(COUNTIF(AP210,{"*leaching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leached*"}))&gt;0,ISNUMBER(FIND("%",AP210))),"Include","Exclude")</f>
        <v>Exclude</v>
      </c>
      <c r="AR210" s="1"/>
      <c r="AS210" s="1" t="str" cm="1">
        <f t="array" ref="AS210">IF(AND(SUM(COUNTIF(AR210,{"*leaching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leached*"}))&gt;0,ISNUMBER(FIND("%",AR210))),"Include","Exclude")</f>
        <v>Exclude</v>
      </c>
      <c r="AT210" s="1"/>
      <c r="AU210" s="1" t="str" cm="1">
        <f t="array" ref="AU210">IF(AND(SUM(COUNTIF(AT210,{"*leaching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leached*"}))&gt;0,ISNUMBER(FIND("%",AT210))),"Include","Exclude")</f>
        <v>Exclude</v>
      </c>
      <c r="AV210" s="1"/>
      <c r="AW210" s="1" t="str" cm="1">
        <f t="array" ref="AW210">IF(AND(SUM(COUNTIF(AV210,{"*leaching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leached*"}))&gt;0,ISNUMBER(FIND("%",AV210))),"Include","Exclude")</f>
        <v>Exclude</v>
      </c>
      <c r="AX210" s="1"/>
      <c r="AY210" s="1" t="str" cm="1">
        <f t="array" ref="AY210">IF(AND(SUM(COUNTIF(AX210,{"*leaching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leached*"}))&gt;0,ISNUMBER(FIND("%",AX210))),"Include","Exclude")</f>
        <v>Exclude</v>
      </c>
      <c r="AZ210" s="1">
        <f t="shared" si="94"/>
        <v>0</v>
      </c>
      <c r="BA210" s="1" t="s">
        <v>677</v>
      </c>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row>
    <row r="211" spans="1:84" customFormat="1" hidden="1" x14ac:dyDescent="0.3">
      <c r="A211" s="1">
        <v>210</v>
      </c>
      <c r="B211" s="1" t="s">
        <v>1177</v>
      </c>
      <c r="C211" s="2" t="s">
        <v>1178</v>
      </c>
      <c r="D211" s="1" t="s">
        <v>592</v>
      </c>
      <c r="E211" s="1" t="b">
        <v>1</v>
      </c>
      <c r="F211" s="1"/>
      <c r="G211" s="1"/>
      <c r="H211" s="1" t="s">
        <v>611</v>
      </c>
      <c r="I211" s="1" t="s">
        <v>10</v>
      </c>
      <c r="J211" s="1" t="s">
        <v>612</v>
      </c>
      <c r="K211" s="1" t="s">
        <v>160</v>
      </c>
      <c r="L211" s="1" t="s">
        <v>613</v>
      </c>
      <c r="M211" s="1" t="s">
        <v>593</v>
      </c>
      <c r="N211" s="1" t="s">
        <v>614</v>
      </c>
      <c r="O211" s="1" t="s">
        <v>677</v>
      </c>
      <c r="P211" s="1" t="b">
        <v>1</v>
      </c>
      <c r="Q211" s="1">
        <v>700</v>
      </c>
      <c r="R211" s="1" t="b">
        <v>0</v>
      </c>
      <c r="S211" s="1">
        <v>210</v>
      </c>
      <c r="T211" s="1" t="s">
        <v>2971</v>
      </c>
      <c r="U211" s="1" t="str" cm="1">
        <f t="array" ref="U211">IF(AND(SUM(COUNTIF(T211,{"*leaching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leached*"}))&gt;0,ISNUMBER(FIND("%",T211))),"Include","Exclude")</f>
        <v>Exclude</v>
      </c>
      <c r="V211" s="1" t="s">
        <v>2972</v>
      </c>
      <c r="W211" s="1" t="str" cm="1">
        <f t="array" ref="W211">IF(AND(SUM(COUNTIF(V211,{"*leaching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leached*"}))&gt;0,ISNUMBER(FIND("%",V211))),"Include","Exclude")</f>
        <v>Exclude</v>
      </c>
      <c r="X211" s="1" t="s">
        <v>2973</v>
      </c>
      <c r="Y211" s="1" t="str" cm="1">
        <f t="array" ref="Y211">IF(AND(SUM(COUNTIF(X211,{"*leaching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leached*"}))&gt;0,ISNUMBER(FIND("%",X211))),"Include","Exclude")</f>
        <v>Exclude</v>
      </c>
      <c r="Z211" s="1" t="s">
        <v>2974</v>
      </c>
      <c r="AA211" s="1" t="str" cm="1">
        <f t="array" ref="AA211">IF(AND(SUM(COUNTIF(Z211,{"*leaching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leached*"}))&gt;0,ISNUMBER(FIND("%",Z211))),"Include","Exclude")</f>
        <v>Exclude</v>
      </c>
      <c r="AB211" s="1" t="s">
        <v>2975</v>
      </c>
      <c r="AC211" s="1" t="str" cm="1">
        <f t="array" ref="AC211">IF(AND(SUM(COUNTIF(AB211,{"*leaching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leached*"}))&gt;0,ISNUMBER(FIND("%",AB211))),"Include","Exclude")</f>
        <v>Exclude</v>
      </c>
      <c r="AD211" s="1" t="s">
        <v>2976</v>
      </c>
      <c r="AE211" s="1" t="str" cm="1">
        <f t="array" ref="AE211">IF(AND(SUM(COUNTIF(AD211,{"*leaching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leached*"}))&gt;0,ISNUMBER(FIND("%",AD211))),"Include","Exclude")</f>
        <v>Exclude</v>
      </c>
      <c r="AF211" s="1" t="s">
        <v>2977</v>
      </c>
      <c r="AG211" s="1" t="str" cm="1">
        <f t="array" ref="AG211">IF(AND(SUM(COUNTIF(AF211,{"*leaching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leached*"}))&gt;0,ISNUMBER(FIND("%",AF211))),"Include","Exclude")</f>
        <v>Exclude</v>
      </c>
      <c r="AH211" s="1"/>
      <c r="AI211" s="1" t="str" cm="1">
        <f t="array" ref="AI211">IF(AND(SUM(COUNTIF(AH211,{"*leaching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leached*"}))&gt;0,ISNUMBER(FIND("%",AH211))),"Include","Exclude")</f>
        <v>Exclude</v>
      </c>
      <c r="AJ211" s="1"/>
      <c r="AK211" s="1" t="str" cm="1">
        <f t="array" ref="AK211">IF(AND(SUM(COUNTIF(AJ211,{"*leaching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leached*"}))&gt;0,ISNUMBER(FIND("%",AJ211))),"Include","Exclude")</f>
        <v>Exclude</v>
      </c>
      <c r="AL211" s="1"/>
      <c r="AM211" s="1" t="str" cm="1">
        <f t="array" ref="AM211">IF(AND(SUM(COUNTIF(AL211,{"*leaching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leached*"}))&gt;0,ISNUMBER(FIND("%",AL211))),"Include","Exclude")</f>
        <v>Exclude</v>
      </c>
      <c r="AN211" s="1"/>
      <c r="AO211" s="1" t="str" cm="1">
        <f t="array" ref="AO211">IF(AND(SUM(COUNTIF(AN211,{"*leaching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leached*"}))&gt;0,ISNUMBER(FIND("%",AN211))),"Include","Exclude")</f>
        <v>Exclude</v>
      </c>
      <c r="AP211" s="1"/>
      <c r="AQ211" s="1" t="str" cm="1">
        <f t="array" ref="AQ211">IF(AND(SUM(COUNTIF(AP211,{"*leaching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leached*"}))&gt;0,ISNUMBER(FIND("%",AP211))),"Include","Exclude")</f>
        <v>Exclude</v>
      </c>
      <c r="AR211" s="1"/>
      <c r="AS211" s="1" t="str" cm="1">
        <f t="array" ref="AS211">IF(AND(SUM(COUNTIF(AR211,{"*leaching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leached*"}))&gt;0,ISNUMBER(FIND("%",AR211))),"Include","Exclude")</f>
        <v>Exclude</v>
      </c>
      <c r="AT211" s="1"/>
      <c r="AU211" s="1" t="str" cm="1">
        <f t="array" ref="AU211">IF(AND(SUM(COUNTIF(AT211,{"*leaching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leached*"}))&gt;0,ISNUMBER(FIND("%",AT211))),"Include","Exclude")</f>
        <v>Exclude</v>
      </c>
      <c r="AV211" s="1"/>
      <c r="AW211" s="1" t="str" cm="1">
        <f t="array" ref="AW211">IF(AND(SUM(COUNTIF(AV211,{"*leaching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leached*"}))&gt;0,ISNUMBER(FIND("%",AV211))),"Include","Exclude")</f>
        <v>Exclude</v>
      </c>
      <c r="AX211" s="1"/>
      <c r="AY211" s="1" t="str" cm="1">
        <f t="array" ref="AY211">IF(AND(SUM(COUNTIF(AX211,{"*leaching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leached*"}))&gt;0,ISNUMBER(FIND("%",AX211))),"Include","Exclude")</f>
        <v>Exclude</v>
      </c>
      <c r="AZ211" s="1">
        <f t="shared" si="94"/>
        <v>0</v>
      </c>
      <c r="BA211" s="1" t="s">
        <v>677</v>
      </c>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row>
    <row r="212" spans="1:84" customFormat="1" hidden="1" x14ac:dyDescent="0.3">
      <c r="A212" s="1">
        <v>211</v>
      </c>
      <c r="B212" s="1" t="s">
        <v>1179</v>
      </c>
      <c r="C212" s="2" t="s">
        <v>1180</v>
      </c>
      <c r="D212" s="1" t="s">
        <v>594</v>
      </c>
      <c r="E212" s="1" t="b">
        <v>1</v>
      </c>
      <c r="F212" s="1"/>
      <c r="G212" s="1"/>
      <c r="H212" s="1" t="s">
        <v>611</v>
      </c>
      <c r="I212" s="1" t="s">
        <v>10</v>
      </c>
      <c r="J212" s="1" t="s">
        <v>612</v>
      </c>
      <c r="K212" s="1" t="s">
        <v>210</v>
      </c>
      <c r="L212" s="1" t="s">
        <v>613</v>
      </c>
      <c r="M212" s="1" t="s">
        <v>595</v>
      </c>
      <c r="N212" s="1" t="s">
        <v>614</v>
      </c>
      <c r="O212" s="1" t="s">
        <v>677</v>
      </c>
      <c r="P212" s="1" t="b">
        <v>1</v>
      </c>
      <c r="Q212" s="1">
        <v>300</v>
      </c>
      <c r="R212" s="1" t="b">
        <v>1</v>
      </c>
      <c r="S212" s="1">
        <v>211</v>
      </c>
      <c r="T212" s="1" t="s">
        <v>2978</v>
      </c>
      <c r="U212" s="1" t="str" cm="1">
        <f t="array" ref="U212">IF(AND(SUM(COUNTIF(T212,{"*leaching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leached*"}))&gt;0,ISNUMBER(FIND("%",T212))),"Include","Exclude")</f>
        <v>Exclude</v>
      </c>
      <c r="V212" s="1" t="s">
        <v>2979</v>
      </c>
      <c r="W212" s="1" t="str" cm="1">
        <f t="array" ref="W212">IF(AND(SUM(COUNTIF(V212,{"*leaching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leached*"}))&gt;0,ISNUMBER(FIND("%",V212))),"Include","Exclude")</f>
        <v>Exclude</v>
      </c>
      <c r="X212" s="1" t="s">
        <v>2980</v>
      </c>
      <c r="Y212" s="1" t="str" cm="1">
        <f t="array" ref="Y212">IF(AND(SUM(COUNTIF(X212,{"*leaching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leached*"}))&gt;0,ISNUMBER(FIND("%",X212))),"Include","Exclude")</f>
        <v>Exclude</v>
      </c>
      <c r="Z212" s="1" t="s">
        <v>2981</v>
      </c>
      <c r="AA212" s="1" t="str" cm="1">
        <f t="array" ref="AA212">IF(AND(SUM(COUNTIF(Z212,{"*leaching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leached*"}))&gt;0,ISNUMBER(FIND("%",Z212))),"Include","Exclude")</f>
        <v>Exclude</v>
      </c>
      <c r="AB212" s="1" t="s">
        <v>2982</v>
      </c>
      <c r="AC212" s="1" t="str" cm="1">
        <f t="array" ref="AC212">IF(AND(SUM(COUNTIF(AB212,{"*leaching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leached*"}))&gt;0,ISNUMBER(FIND("%",AB212))),"Include","Exclude")</f>
        <v>Exclude</v>
      </c>
      <c r="AD212" s="1" t="s">
        <v>2983</v>
      </c>
      <c r="AE212" s="1" t="str" cm="1">
        <f t="array" ref="AE212">IF(AND(SUM(COUNTIF(AD212,{"*leaching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leached*"}))&gt;0,ISNUMBER(FIND("%",AD212))),"Include","Exclude")</f>
        <v>Exclude</v>
      </c>
      <c r="AF212" s="1"/>
      <c r="AG212" s="1" t="str" cm="1">
        <f t="array" ref="AG212">IF(AND(SUM(COUNTIF(AF212,{"*leaching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leached*"}))&gt;0,ISNUMBER(FIND("%",AF212))),"Include","Exclude")</f>
        <v>Exclude</v>
      </c>
      <c r="AH212" s="1"/>
      <c r="AI212" s="1" t="str" cm="1">
        <f t="array" ref="AI212">IF(AND(SUM(COUNTIF(AH212,{"*leaching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leached*"}))&gt;0,ISNUMBER(FIND("%",AH212))),"Include","Exclude")</f>
        <v>Exclude</v>
      </c>
      <c r="AJ212" s="1"/>
      <c r="AK212" s="1" t="str" cm="1">
        <f t="array" ref="AK212">IF(AND(SUM(COUNTIF(AJ212,{"*leaching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leached*"}))&gt;0,ISNUMBER(FIND("%",AJ212))),"Include","Exclude")</f>
        <v>Exclude</v>
      </c>
      <c r="AL212" s="1"/>
      <c r="AM212" s="1" t="str" cm="1">
        <f t="array" ref="AM212">IF(AND(SUM(COUNTIF(AL212,{"*leaching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leached*"}))&gt;0,ISNUMBER(FIND("%",AL212))),"Include","Exclude")</f>
        <v>Exclude</v>
      </c>
      <c r="AN212" s="1"/>
      <c r="AO212" s="1" t="str" cm="1">
        <f t="array" ref="AO212">IF(AND(SUM(COUNTIF(AN212,{"*leaching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leached*"}))&gt;0,ISNUMBER(FIND("%",AN212))),"Include","Exclude")</f>
        <v>Exclude</v>
      </c>
      <c r="AP212" s="1"/>
      <c r="AQ212" s="1" t="str" cm="1">
        <f t="array" ref="AQ212">IF(AND(SUM(COUNTIF(AP212,{"*leaching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leached*"}))&gt;0,ISNUMBER(FIND("%",AP212))),"Include","Exclude")</f>
        <v>Exclude</v>
      </c>
      <c r="AR212" s="1"/>
      <c r="AS212" s="1" t="str" cm="1">
        <f t="array" ref="AS212">IF(AND(SUM(COUNTIF(AR212,{"*leaching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leached*"}))&gt;0,ISNUMBER(FIND("%",AR212))),"Include","Exclude")</f>
        <v>Exclude</v>
      </c>
      <c r="AT212" s="1"/>
      <c r="AU212" s="1" t="str" cm="1">
        <f t="array" ref="AU212">IF(AND(SUM(COUNTIF(AT212,{"*leaching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leached*"}))&gt;0,ISNUMBER(FIND("%",AT212))),"Include","Exclude")</f>
        <v>Exclude</v>
      </c>
      <c r="AV212" s="1"/>
      <c r="AW212" s="1" t="str" cm="1">
        <f t="array" ref="AW212">IF(AND(SUM(COUNTIF(AV212,{"*leaching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leached*"}))&gt;0,ISNUMBER(FIND("%",AV212))),"Include","Exclude")</f>
        <v>Exclude</v>
      </c>
      <c r="AX212" s="1"/>
      <c r="AY212" s="1" t="str" cm="1">
        <f t="array" ref="AY212">IF(AND(SUM(COUNTIF(AX212,{"*leaching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leached*"}))&gt;0,ISNUMBER(FIND("%",AX212))),"Include","Exclude")</f>
        <v>Exclude</v>
      </c>
      <c r="AZ212" s="1">
        <f t="shared" si="94"/>
        <v>0</v>
      </c>
      <c r="BA212" s="1" t="s">
        <v>677</v>
      </c>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row>
  </sheetData>
  <autoFilter ref="A1:CM212" xr:uid="{CEEB63B3-45C1-47ED-9CA5-051892DF8580}">
    <filterColumn colId="51">
      <filters>
        <filter val="1"/>
        <filter val="2"/>
        <filter val="3"/>
        <filter val="4"/>
      </filters>
    </filterColumn>
    <filterColumn colId="55">
      <customFilters>
        <customFilter operator="notEqual" val=" "/>
      </customFilters>
    </filterColumn>
  </autoFilter>
  <conditionalFormatting sqref="B1:B212">
    <cfRule type="duplicateValues" dxfId="19" priority="7"/>
  </conditionalFormatting>
  <conditionalFormatting sqref="B16">
    <cfRule type="duplicateValues" dxfId="18" priority="5"/>
  </conditionalFormatting>
  <conditionalFormatting sqref="B33">
    <cfRule type="duplicateValues" dxfId="17" priority="4"/>
  </conditionalFormatting>
  <conditionalFormatting sqref="B41">
    <cfRule type="duplicateValues" dxfId="16" priority="3"/>
  </conditionalFormatting>
  <conditionalFormatting sqref="B56">
    <cfRule type="duplicateValues" dxfId="15" priority="2"/>
  </conditionalFormatting>
  <conditionalFormatting sqref="B57:B178 B180:B212 B42:B55 B34:B40 B17:B32 B1:B15">
    <cfRule type="duplicateValues" dxfId="14" priority="6"/>
  </conditionalFormatting>
  <conditionalFormatting sqref="B179">
    <cfRule type="duplicateValues" dxfId="13" priority="1"/>
  </conditionalFormatting>
  <conditionalFormatting sqref="C1:C212">
    <cfRule type="duplicateValues" dxfId="12" priority="8"/>
  </conditionalFormatting>
  <conditionalFormatting sqref="D1:D212">
    <cfRule type="duplicateValues" dxfId="11" priority="9"/>
  </conditionalFormatting>
  <conditionalFormatting sqref="M1:M212">
    <cfRule type="duplicateValues" dxfId="10" priority="10"/>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B63B3-45C1-47ED-9CA5-051892DF8580}">
  <sheetPr filterMode="1"/>
  <dimension ref="A1:CB212"/>
  <sheetViews>
    <sheetView workbookViewId="0">
      <selection activeCell="BA16" sqref="BA16"/>
    </sheetView>
  </sheetViews>
  <sheetFormatPr defaultRowHeight="14.4" x14ac:dyDescent="0.3"/>
  <cols>
    <col min="6" max="17" width="8.88671875" style="1"/>
    <col min="18" max="18" width="15.5546875" hidden="1" customWidth="1"/>
    <col min="19" max="50" width="0" hidden="1" customWidth="1"/>
    <col min="51" max="52" width="8.88671875" style="1"/>
    <col min="53" max="53" width="8.5546875" style="1" customWidth="1"/>
    <col min="54" max="54" width="29.6640625" style="1" customWidth="1"/>
    <col min="55" max="57" width="12" style="1" hidden="1" customWidth="1"/>
    <col min="58" max="58" width="12" style="46" hidden="1" customWidth="1"/>
    <col min="59" max="59" width="12" style="59" hidden="1" customWidth="1"/>
    <col min="60" max="62" width="11.33203125" style="1" hidden="1" customWidth="1"/>
    <col min="63" max="63" width="11.33203125" style="46" hidden="1" customWidth="1"/>
    <col min="64" max="64" width="11.33203125" style="49" hidden="1" customWidth="1"/>
    <col min="65" max="68" width="12" style="1" hidden="1" customWidth="1"/>
    <col min="69" max="69" width="12" style="51" hidden="1" customWidth="1"/>
    <col min="70" max="73" width="10.44140625" style="1" hidden="1" customWidth="1"/>
    <col min="74" max="74" width="10.44140625" style="51" hidden="1" customWidth="1"/>
    <col min="75" max="75" width="12.33203125" style="1" hidden="1" customWidth="1"/>
    <col min="76" max="78" width="0" style="1" hidden="1" customWidth="1"/>
    <col min="79" max="79" width="0" style="52" hidden="1" customWidth="1"/>
    <col min="80" max="80" width="58.21875" style="60" customWidth="1"/>
  </cols>
  <sheetData>
    <row r="1" spans="1:80" s="5" customFormat="1" x14ac:dyDescent="0.3">
      <c r="A1" s="3" t="s">
        <v>0</v>
      </c>
      <c r="B1" s="3" t="s">
        <v>596</v>
      </c>
      <c r="C1" s="4" t="s">
        <v>597</v>
      </c>
      <c r="D1" s="3" t="s">
        <v>1</v>
      </c>
      <c r="E1" s="3" t="s">
        <v>598</v>
      </c>
      <c r="F1" s="3" t="s">
        <v>598</v>
      </c>
      <c r="G1" s="3" t="s">
        <v>599</v>
      </c>
      <c r="H1" s="3" t="s">
        <v>600</v>
      </c>
      <c r="I1" s="3" t="s">
        <v>2</v>
      </c>
      <c r="J1" s="3" t="s">
        <v>601</v>
      </c>
      <c r="K1" s="3" t="s">
        <v>3</v>
      </c>
      <c r="L1" s="3" t="s">
        <v>602</v>
      </c>
      <c r="M1" s="3" t="s">
        <v>4</v>
      </c>
      <c r="N1" s="3" t="s">
        <v>603</v>
      </c>
      <c r="O1" s="3" t="s">
        <v>604</v>
      </c>
      <c r="P1" s="3" t="s">
        <v>605</v>
      </c>
      <c r="Q1" s="3" t="s">
        <v>606</v>
      </c>
      <c r="R1" s="37" t="s">
        <v>607</v>
      </c>
      <c r="S1" s="38" t="s">
        <v>1181</v>
      </c>
      <c r="T1" s="3"/>
      <c r="U1" s="3" t="s">
        <v>1182</v>
      </c>
      <c r="V1" s="3"/>
      <c r="W1" s="3" t="s">
        <v>1183</v>
      </c>
      <c r="X1" s="3"/>
      <c r="Y1" s="3" t="s">
        <v>1184</v>
      </c>
      <c r="Z1" s="3"/>
      <c r="AA1" s="3" t="s">
        <v>1185</v>
      </c>
      <c r="AB1" s="3"/>
      <c r="AC1" s="3" t="s">
        <v>1186</v>
      </c>
      <c r="AD1" s="3"/>
      <c r="AE1" s="3" t="s">
        <v>1187</v>
      </c>
      <c r="AF1" s="3"/>
      <c r="AG1" s="3" t="s">
        <v>1188</v>
      </c>
      <c r="AH1" s="3"/>
      <c r="AI1" s="3" t="s">
        <v>1189</v>
      </c>
      <c r="AJ1" s="3"/>
      <c r="AK1" s="3" t="s">
        <v>1190</v>
      </c>
      <c r="AL1" s="3"/>
      <c r="AM1" s="3" t="s">
        <v>1191</v>
      </c>
      <c r="AN1" s="3"/>
      <c r="AO1" s="3" t="s">
        <v>1192</v>
      </c>
      <c r="AP1" s="3"/>
      <c r="AQ1" s="3" t="s">
        <v>1193</v>
      </c>
      <c r="AR1" s="3"/>
      <c r="AS1" s="3" t="s">
        <v>1194</v>
      </c>
      <c r="AT1" s="3"/>
      <c r="AU1" s="3" t="s">
        <v>1195</v>
      </c>
      <c r="AV1" s="3"/>
      <c r="AW1" s="3" t="s">
        <v>1196</v>
      </c>
      <c r="AX1" s="35"/>
      <c r="AY1" s="3" t="s">
        <v>1197</v>
      </c>
      <c r="AZ1" s="3" t="s">
        <v>1198</v>
      </c>
      <c r="BA1" s="3" t="s">
        <v>1199</v>
      </c>
      <c r="BB1" s="3" t="s">
        <v>2986</v>
      </c>
      <c r="BC1" s="3" t="s">
        <v>2984</v>
      </c>
      <c r="BD1" s="3" t="s">
        <v>3053</v>
      </c>
      <c r="BE1" s="3"/>
      <c r="BF1" s="41"/>
      <c r="BG1" s="58"/>
      <c r="BH1" s="3" t="s">
        <v>2985</v>
      </c>
      <c r="BI1" s="3" t="s">
        <v>3053</v>
      </c>
      <c r="BJ1" s="3"/>
      <c r="BK1" s="41"/>
      <c r="BL1" s="48"/>
      <c r="BM1" s="3" t="s">
        <v>2987</v>
      </c>
      <c r="BN1" s="3" t="s">
        <v>3053</v>
      </c>
      <c r="BO1" s="3"/>
      <c r="BP1" s="3"/>
      <c r="BQ1" s="50"/>
      <c r="BR1" s="3" t="s">
        <v>2988</v>
      </c>
      <c r="BS1" s="3" t="s">
        <v>3053</v>
      </c>
      <c r="BT1" s="3"/>
      <c r="BU1" s="3"/>
      <c r="BV1" s="50"/>
      <c r="BW1" s="3" t="s">
        <v>2989</v>
      </c>
      <c r="BX1" s="3" t="s">
        <v>3053</v>
      </c>
      <c r="BY1" s="3"/>
      <c r="BZ1" s="3"/>
      <c r="CA1" s="50"/>
      <c r="CB1" s="62" t="s">
        <v>3059</v>
      </c>
    </row>
    <row r="2" spans="1:80" hidden="1" x14ac:dyDescent="0.3">
      <c r="A2" s="40">
        <v>1</v>
      </c>
      <c r="B2" s="40" t="s">
        <v>608</v>
      </c>
      <c r="C2" s="61" t="s">
        <v>609</v>
      </c>
      <c r="D2" s="40" t="s">
        <v>5</v>
      </c>
      <c r="E2" s="40" t="b">
        <v>1</v>
      </c>
      <c r="F2" s="40" t="s">
        <v>610</v>
      </c>
      <c r="G2" s="40">
        <v>99.9</v>
      </c>
      <c r="H2" s="40" t="s">
        <v>611</v>
      </c>
      <c r="I2" s="40" t="s">
        <v>6</v>
      </c>
      <c r="J2" s="40" t="s">
        <v>612</v>
      </c>
      <c r="K2" s="40" t="s">
        <v>7</v>
      </c>
      <c r="L2" s="40" t="s">
        <v>613</v>
      </c>
      <c r="M2" s="40" t="s">
        <v>8</v>
      </c>
      <c r="N2" s="40" t="s">
        <v>614</v>
      </c>
      <c r="O2" s="40" t="s">
        <v>615</v>
      </c>
      <c r="P2" s="40" t="b">
        <v>1</v>
      </c>
      <c r="Q2" s="40">
        <v>80</v>
      </c>
      <c r="R2" s="1" t="b">
        <v>0</v>
      </c>
      <c r="S2" s="1" t="s">
        <v>1200</v>
      </c>
      <c r="T2" s="1" t="str" cm="1">
        <f t="array" ref="T2">IF(AND(SUM(COUNTIF(S2,{"*leaching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leached*"}))&gt;0,ISNUMBER(FIND("%",S2))),"Include","Exclude")</f>
        <v>Exclude</v>
      </c>
      <c r="U2" s="1" t="s">
        <v>1201</v>
      </c>
      <c r="V2" s="1" t="str" cm="1">
        <f t="array" ref="V2">IF(AND(SUM(COUNTIF(U2,{"*leaching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leached*"}))&gt;0,ISNUMBER(FIND("%",U2))),"Include","Exclude")</f>
        <v>Exclude</v>
      </c>
      <c r="W2" s="1" t="s">
        <v>1202</v>
      </c>
      <c r="X2" s="1" t="str" cm="1">
        <f t="array" ref="X2">IF(AND(SUM(COUNTIF(W2,{"*leaching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leached*"}))&gt;0,ISNUMBER(FIND("%",W2))),"Include","Exclude")</f>
        <v>Include</v>
      </c>
      <c r="Y2" s="1" t="s">
        <v>1203</v>
      </c>
      <c r="Z2" s="1" t="str" cm="1">
        <f t="array" ref="Z2">IF(AND(SUM(COUNTIF(Y2,{"*leaching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leached*"}))&gt;0,ISNUMBER(FIND("%",Y2))),"Include","Exclude")</f>
        <v>Exclude</v>
      </c>
      <c r="AA2" s="1" t="s">
        <v>1204</v>
      </c>
      <c r="AB2" s="1" t="str" cm="1">
        <f t="array" ref="AB2">IF(AND(SUM(COUNTIF(AA2,{"*leaching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leached*"}))&gt;0,ISNUMBER(FIND("%",AA2))),"Include","Exclude")</f>
        <v>Exclude</v>
      </c>
      <c r="AC2" s="1" t="s">
        <v>1205</v>
      </c>
      <c r="AD2" s="1" t="str" cm="1">
        <f t="array" ref="AD2">IF(AND(SUM(COUNTIF(AC2,{"*leaching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leached*"}))&gt;0,ISNUMBER(FIND("%",AC2))),"Include","Exclude")</f>
        <v>Exclude</v>
      </c>
      <c r="AE2" s="1" t="s">
        <v>1206</v>
      </c>
      <c r="AF2" s="1" t="str" cm="1">
        <f t="array" ref="AF2">IF(AND(SUM(COUNTIF(AE2,{"*leaching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leached*"}))&gt;0,ISNUMBER(FIND("%",AE2))),"Include","Exclude")</f>
        <v>Exclude</v>
      </c>
      <c r="AG2" s="1" t="s">
        <v>1207</v>
      </c>
      <c r="AH2" s="1" t="str" cm="1">
        <f t="array" ref="AH2">IF(AND(SUM(COUNTIF(AG2,{"*leaching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leached*"}))&gt;0,ISNUMBER(FIND("%",AG2))),"Include","Exclude")</f>
        <v>Exclude</v>
      </c>
      <c r="AI2" s="1" t="s">
        <v>1208</v>
      </c>
      <c r="AJ2" s="1" t="str" cm="1">
        <f t="array" ref="AJ2">IF(AND(SUM(COUNTIF(AI2,{"*leaching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leached*"}))&gt;0,ISNUMBER(FIND("%",AI2))),"Include","Exclude")</f>
        <v>Exclude</v>
      </c>
      <c r="AK2" s="1" t="s">
        <v>1209</v>
      </c>
      <c r="AL2" s="1" t="str" cm="1">
        <f t="array" ref="AL2">IF(AND(SUM(COUNTIF(AK2,{"*leaching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leached*"}))&gt;0,ISNUMBER(FIND("%",AK2))),"Include","Exclude")</f>
        <v>Exclude</v>
      </c>
      <c r="AM2" s="1" t="s">
        <v>1210</v>
      </c>
      <c r="AN2" s="1" t="str" cm="1">
        <f t="array" ref="AN2">IF(AND(SUM(COUNTIF(AM2,{"*leaching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leached*"}))&gt;0,ISNUMBER(FIND("%",AM2))),"Include","Exclude")</f>
        <v>Exclude</v>
      </c>
      <c r="AO2" s="1"/>
      <c r="AP2" s="1" t="str" cm="1">
        <f t="array" ref="AP2">IF(AND(SUM(COUNTIF(AO2,{"*leaching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leached*"}))&gt;0,ISNUMBER(FIND("%",AO2))),"Include","Exclude")</f>
        <v>Exclude</v>
      </c>
      <c r="AQ2" s="1"/>
      <c r="AR2" s="1" t="str" cm="1">
        <f t="array" ref="AR2">IF(AND(SUM(COUNTIF(AQ2,{"*leaching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leached*"}))&gt;0,ISNUMBER(FIND("%",AQ2))),"Include","Exclude")</f>
        <v>Exclude</v>
      </c>
      <c r="AS2" s="1"/>
      <c r="AT2" s="1" t="str" cm="1">
        <f t="array" ref="AT2">IF(AND(SUM(COUNTIF(AS2,{"*leaching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leached*"}))&gt;0,ISNUMBER(FIND("%",AS2))),"Include","Exclude")</f>
        <v>Exclude</v>
      </c>
      <c r="AU2" s="1"/>
      <c r="AV2" s="1" t="str" cm="1">
        <f t="array" ref="AV2">IF(AND(SUM(COUNTIF(AU2,{"*leaching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leached*"}))&gt;0,ISNUMBER(FIND("%",AU2))),"Include","Exclude")</f>
        <v>Exclude</v>
      </c>
      <c r="AW2" s="1"/>
      <c r="AX2" s="1" t="str" cm="1">
        <f t="array" ref="AX2">IF(AND(SUM(COUNTIF(AW2,{"*leaching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leached*"}))&gt;0,ISNUMBER(FIND("%",AW2))),"Include","Exclude")</f>
        <v>Exclude</v>
      </c>
      <c r="AY2" s="40">
        <f t="shared" ref="AY2" si="0">COUNTIF(S2:AX2,"Include")</f>
        <v>1</v>
      </c>
      <c r="AZ2" s="40" t="s">
        <v>1202</v>
      </c>
      <c r="BA2" s="40">
        <f t="shared" ref="BA2" si="1">LEN(AZ2) - LEN(SUBSTITUTE(AZ2, "%", ""))</f>
        <v>1</v>
      </c>
      <c r="BB2" s="40" t="s">
        <v>2990</v>
      </c>
      <c r="BC2" s="40"/>
      <c r="BD2" s="40"/>
      <c r="BE2" s="40"/>
      <c r="BF2" s="40"/>
      <c r="BG2" s="40"/>
      <c r="BH2" s="40"/>
      <c r="BI2" s="40"/>
      <c r="BJ2" s="40"/>
      <c r="BK2" s="40"/>
      <c r="BL2" s="40"/>
      <c r="BM2" s="40"/>
      <c r="BN2" s="40"/>
      <c r="BO2" s="40"/>
      <c r="BP2" s="40"/>
      <c r="BQ2" s="40"/>
      <c r="BR2" s="40"/>
      <c r="BS2" s="40"/>
      <c r="BT2" s="40"/>
      <c r="BU2" s="40"/>
      <c r="BV2" s="40"/>
      <c r="BW2" s="40"/>
      <c r="BX2"/>
      <c r="BY2"/>
      <c r="BZ2"/>
      <c r="CA2"/>
      <c r="CB2"/>
    </row>
    <row r="3" spans="1:80" s="32" customFormat="1" x14ac:dyDescent="0.3">
      <c r="A3" s="30">
        <v>4</v>
      </c>
      <c r="B3" s="30" t="s">
        <v>624</v>
      </c>
      <c r="C3" s="30" t="s">
        <v>625</v>
      </c>
      <c r="D3" s="30" t="s">
        <v>16</v>
      </c>
      <c r="E3" s="30" t="b">
        <v>1</v>
      </c>
      <c r="F3" s="30" t="s">
        <v>626</v>
      </c>
      <c r="G3" s="30">
        <v>90</v>
      </c>
      <c r="H3" s="30" t="s">
        <v>611</v>
      </c>
      <c r="I3" s="30" t="s">
        <v>17</v>
      </c>
      <c r="J3" s="30" t="s">
        <v>612</v>
      </c>
      <c r="K3" s="30" t="s">
        <v>18</v>
      </c>
      <c r="L3" s="30" t="s">
        <v>613</v>
      </c>
      <c r="M3" s="30" t="s">
        <v>19</v>
      </c>
      <c r="N3" s="30" t="s">
        <v>614</v>
      </c>
      <c r="O3" s="30" t="s">
        <v>627</v>
      </c>
      <c r="P3" s="30" t="b">
        <v>1</v>
      </c>
      <c r="Q3" s="30">
        <v>1400</v>
      </c>
      <c r="R3" s="39" t="b">
        <v>0</v>
      </c>
      <c r="S3" s="6" t="s">
        <v>1238</v>
      </c>
      <c r="T3" s="1" t="str" cm="1">
        <f t="array" ref="T3">IF(AND(SUM(COUNTIF(S3,{"*leaching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leached*"}))&gt;0,ISNUMBER(FIND("%",S3))),"Include","Exclude")</f>
        <v>Exclude</v>
      </c>
      <c r="U3" s="1" t="s">
        <v>1239</v>
      </c>
      <c r="V3" s="1" t="str" cm="1">
        <f t="array" ref="V3">IF(AND(SUM(COUNTIF(U3,{"*leaching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leached*"}))&gt;0,ISNUMBER(FIND("%",U3))),"Include","Exclude")</f>
        <v>Exclude</v>
      </c>
      <c r="W3" s="1" t="s">
        <v>1240</v>
      </c>
      <c r="X3" s="1" t="str" cm="1">
        <f t="array" ref="X3">IF(AND(SUM(COUNTIF(W3,{"*leaching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leached*"}))&gt;0,ISNUMBER(FIND("%",W3))),"Include","Exclude")</f>
        <v>Exclude</v>
      </c>
      <c r="Y3" s="1" t="s">
        <v>1241</v>
      </c>
      <c r="Z3" s="1" t="str" cm="1">
        <f t="array" ref="Z3">IF(AND(SUM(COUNTIF(Y3,{"*leaching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leached*"}))&gt;0,ISNUMBER(FIND("%",Y3))),"Include","Exclude")</f>
        <v>Exclude</v>
      </c>
      <c r="AA3" s="1" t="s">
        <v>1242</v>
      </c>
      <c r="AB3" s="1" t="str" cm="1">
        <f t="array" ref="AB3">IF(AND(SUM(COUNTIF(AA3,{"*leaching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leached*"}))&gt;0,ISNUMBER(FIND("%",AA3))),"Include","Exclude")</f>
        <v>Exclude</v>
      </c>
      <c r="AC3" s="1" t="s">
        <v>1243</v>
      </c>
      <c r="AD3" s="1" t="str" cm="1">
        <f t="array" ref="AD3">IF(AND(SUM(COUNTIF(AC3,{"*leaching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leached*"}))&gt;0,ISNUMBER(FIND("%",AC3))),"Include","Exclude")</f>
        <v>Exclude</v>
      </c>
      <c r="AE3" s="1" t="s">
        <v>1244</v>
      </c>
      <c r="AF3" s="1" t="str" cm="1">
        <f t="array" ref="AF3">IF(AND(SUM(COUNTIF(AE3,{"*leaching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leached*"}))&gt;0,ISNUMBER(FIND("%",AE3))),"Include","Exclude")</f>
        <v>Exclude</v>
      </c>
      <c r="AG3" s="1" t="s">
        <v>1245</v>
      </c>
      <c r="AH3" s="1" t="str" cm="1">
        <f t="array" ref="AH3">IF(AND(SUM(COUNTIF(AG3,{"*leaching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leached*"}))&gt;0,ISNUMBER(FIND("%",AG3))),"Include","Exclude")</f>
        <v>Include</v>
      </c>
      <c r="AI3" s="1"/>
      <c r="AJ3" s="1" t="str" cm="1">
        <f t="array" ref="AJ3">IF(AND(SUM(COUNTIF(AI3,{"*leaching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leached*"}))&gt;0,ISNUMBER(FIND("%",AI3))),"Include","Exclude")</f>
        <v>Exclude</v>
      </c>
      <c r="AK3" s="1"/>
      <c r="AL3" s="1" t="str" cm="1">
        <f t="array" ref="AL3">IF(AND(SUM(COUNTIF(AK3,{"*leaching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leached*"}))&gt;0,ISNUMBER(FIND("%",AK3))),"Include","Exclude")</f>
        <v>Exclude</v>
      </c>
      <c r="AM3" s="1"/>
      <c r="AN3" s="1" t="str" cm="1">
        <f t="array" ref="AN3">IF(AND(SUM(COUNTIF(AM3,{"*leaching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leached*"}))&gt;0,ISNUMBER(FIND("%",AM3))),"Include","Exclude")</f>
        <v>Exclude</v>
      </c>
      <c r="AO3" s="1"/>
      <c r="AP3" s="1" t="str" cm="1">
        <f t="array" ref="AP3">IF(AND(SUM(COUNTIF(AO3,{"*leaching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leached*"}))&gt;0,ISNUMBER(FIND("%",AO3))),"Include","Exclude")</f>
        <v>Exclude</v>
      </c>
      <c r="AQ3" s="1"/>
      <c r="AR3" s="1" t="str" cm="1">
        <f t="array" ref="AR3">IF(AND(SUM(COUNTIF(AQ3,{"*leaching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leached*"}))&gt;0,ISNUMBER(FIND("%",AQ3))),"Include","Exclude")</f>
        <v>Exclude</v>
      </c>
      <c r="AS3" s="1"/>
      <c r="AT3" s="1" t="str" cm="1">
        <f t="array" ref="AT3">IF(AND(SUM(COUNTIF(AS3,{"*leaching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leached*"}))&gt;0,ISNUMBER(FIND("%",AS3))),"Include","Exclude")</f>
        <v>Exclude</v>
      </c>
      <c r="AU3" s="1"/>
      <c r="AV3" s="1" t="str" cm="1">
        <f t="array" ref="AV3">IF(AND(SUM(COUNTIF(AU3,{"*leaching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leached*"}))&gt;0,ISNUMBER(FIND("%",AU3))),"Include","Exclude")</f>
        <v>Exclude</v>
      </c>
      <c r="AW3" s="1"/>
      <c r="AX3" s="36" t="str" cm="1">
        <f t="array" ref="AX3">IF(AND(SUM(COUNTIF(AW3,{"*leaching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leached*"}))&gt;0,ISNUMBER(FIND("%",AW3))),"Include","Exclude")</f>
        <v>Exclude</v>
      </c>
      <c r="AY3" s="30">
        <f t="shared" ref="AY3:AY66" si="2">COUNTIF(S3:AX3,"Include")</f>
        <v>1</v>
      </c>
      <c r="AZ3" s="30" t="s">
        <v>1245</v>
      </c>
      <c r="BA3" s="30">
        <f t="shared" ref="BA3:BA8" si="3">LEN(AZ3) - LEN(SUBSTITUTE(AZ3, "%", ""))</f>
        <v>1</v>
      </c>
      <c r="BB3" s="30" t="s">
        <v>3047</v>
      </c>
      <c r="BC3" s="30" t="s">
        <v>3014</v>
      </c>
      <c r="BD3" s="31">
        <v>0.9</v>
      </c>
      <c r="BE3" s="31">
        <v>0.14000000000000001</v>
      </c>
      <c r="BF3" s="42">
        <f>VLOOKUP(BC3,'To do list'!$A$2:$B$18,2,FALSE)</f>
        <v>0.42399999999999999</v>
      </c>
      <c r="BG3" s="59">
        <f>BE3*(1-BD3)*BF3*100</f>
        <v>0.59359999999999991</v>
      </c>
      <c r="BH3" s="30" t="s">
        <v>3009</v>
      </c>
      <c r="BI3" s="31">
        <v>0.9</v>
      </c>
      <c r="BJ3" s="31">
        <v>0.35</v>
      </c>
      <c r="BK3" s="42">
        <f>VLOOKUP(BH3,'To do list'!$A$2:$B$18,2,FALSE)</f>
        <v>2.5499999999999998</v>
      </c>
      <c r="BL3" s="59">
        <f>BJ3*(1-BI3)*BK3*100</f>
        <v>8.9249999999999972</v>
      </c>
      <c r="BM3" s="30"/>
      <c r="BN3" s="30"/>
      <c r="BO3" s="30"/>
      <c r="BP3" s="30"/>
      <c r="BQ3" s="51"/>
      <c r="BR3" s="30"/>
      <c r="BS3" s="30"/>
      <c r="BT3" s="30"/>
      <c r="BU3" s="30"/>
      <c r="BV3" s="51"/>
      <c r="BW3" s="30"/>
      <c r="BX3" s="30"/>
      <c r="BY3" s="30"/>
      <c r="BZ3" s="30"/>
      <c r="CA3" s="51"/>
      <c r="CB3" s="63">
        <f>SUM(BG3,BL3,BQ3,BV3,CA3)/SUM(BE3,BJ3,BO3,BT3,BY3)</f>
        <v>19.425714285714282</v>
      </c>
    </row>
    <row r="4" spans="1:80" s="57" customFormat="1" x14ac:dyDescent="0.3">
      <c r="A4" s="53">
        <v>22</v>
      </c>
      <c r="B4" s="53" t="s">
        <v>685</v>
      </c>
      <c r="C4" s="53" t="s">
        <v>686</v>
      </c>
      <c r="D4" s="53" t="s">
        <v>73</v>
      </c>
      <c r="E4" s="53" t="b">
        <v>1</v>
      </c>
      <c r="F4" s="53" t="s">
        <v>687</v>
      </c>
      <c r="G4" s="53">
        <v>85.59</v>
      </c>
      <c r="H4" s="53" t="s">
        <v>611</v>
      </c>
      <c r="I4" s="53" t="s">
        <v>30</v>
      </c>
      <c r="J4" s="53" t="s">
        <v>612</v>
      </c>
      <c r="K4" s="53" t="s">
        <v>74</v>
      </c>
      <c r="L4" s="53" t="s">
        <v>613</v>
      </c>
      <c r="M4" s="53" t="s">
        <v>75</v>
      </c>
      <c r="N4" s="53" t="s">
        <v>614</v>
      </c>
      <c r="O4" s="53" t="s">
        <v>688</v>
      </c>
      <c r="P4" s="53" t="b">
        <v>1</v>
      </c>
      <c r="Q4" s="53">
        <v>340</v>
      </c>
      <c r="R4" s="39" t="b">
        <v>0</v>
      </c>
      <c r="S4" s="6" t="s">
        <v>1402</v>
      </c>
      <c r="T4" s="1" t="str" cm="1">
        <f t="array" ref="T4">IF(AND(SUM(COUNTIF(S4,{"*leaching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leached*"}))&gt;0,ISNUMBER(FIND("%",S4))),"Include","Exclude")</f>
        <v>Exclude</v>
      </c>
      <c r="U4" s="1" t="s">
        <v>1403</v>
      </c>
      <c r="V4" s="1" t="str" cm="1">
        <f t="array" ref="V4">IF(AND(SUM(COUNTIF(U4,{"*leaching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leached*"}))&gt;0,ISNUMBER(FIND("%",U4))),"Include","Exclude")</f>
        <v>Exclude</v>
      </c>
      <c r="W4" s="1" t="s">
        <v>1404</v>
      </c>
      <c r="X4" s="1" t="str" cm="1">
        <f t="array" ref="X4">IF(AND(SUM(COUNTIF(W4,{"*leaching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leached*"}))&gt;0,ISNUMBER(FIND("%",W4))),"Include","Exclude")</f>
        <v>Include</v>
      </c>
      <c r="Y4" s="1" t="s">
        <v>1405</v>
      </c>
      <c r="Z4" s="1" t="str" cm="1">
        <f t="array" ref="Z4">IF(AND(SUM(COUNTIF(Y4,{"*leaching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leached*"}))&gt;0,ISNUMBER(FIND("%",Y4))),"Include","Exclude")</f>
        <v>Exclude</v>
      </c>
      <c r="AA4" s="1" t="s">
        <v>1406</v>
      </c>
      <c r="AB4" s="1" t="str" cm="1">
        <f t="array" ref="AB4">IF(AND(SUM(COUNTIF(AA4,{"*leaching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leached*"}))&gt;0,ISNUMBER(FIND("%",AA4))),"Include","Exclude")</f>
        <v>Include</v>
      </c>
      <c r="AC4" s="1" t="s">
        <v>1407</v>
      </c>
      <c r="AD4" s="1" t="str" cm="1">
        <f t="array" ref="AD4">IF(AND(SUM(COUNTIF(AC4,{"*leaching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leached*"}))&gt;0,ISNUMBER(FIND("%",AC4))),"Include","Exclude")</f>
        <v>Exclude</v>
      </c>
      <c r="AE4" s="1"/>
      <c r="AF4" s="1" t="str" cm="1">
        <f t="array" ref="AF4">IF(AND(SUM(COUNTIF(AE4,{"*leaching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leached*"}))&gt;0,ISNUMBER(FIND("%",AE4))),"Include","Exclude")</f>
        <v>Exclude</v>
      </c>
      <c r="AG4" s="1"/>
      <c r="AH4" s="1" t="str" cm="1">
        <f t="array" ref="AH4">IF(AND(SUM(COUNTIF(AG4,{"*leaching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leached*"}))&gt;0,ISNUMBER(FIND("%",AG4))),"Include","Exclude")</f>
        <v>Exclude</v>
      </c>
      <c r="AI4" s="1"/>
      <c r="AJ4" s="1" t="str" cm="1">
        <f t="array" ref="AJ4">IF(AND(SUM(COUNTIF(AI4,{"*leaching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leached*"}))&gt;0,ISNUMBER(FIND("%",AI4))),"Include","Exclude")</f>
        <v>Exclude</v>
      </c>
      <c r="AK4" s="1"/>
      <c r="AL4" s="1" t="str" cm="1">
        <f t="array" ref="AL4">IF(AND(SUM(COUNTIF(AK4,{"*leaching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leached*"}))&gt;0,ISNUMBER(FIND("%",AK4))),"Include","Exclude")</f>
        <v>Exclude</v>
      </c>
      <c r="AM4" s="1"/>
      <c r="AN4" s="1" t="str" cm="1">
        <f t="array" ref="AN4">IF(AND(SUM(COUNTIF(AM4,{"*leaching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leached*"}))&gt;0,ISNUMBER(FIND("%",AM4))),"Include","Exclude")</f>
        <v>Exclude</v>
      </c>
      <c r="AO4" s="1"/>
      <c r="AP4" s="1" t="str" cm="1">
        <f t="array" ref="AP4">IF(AND(SUM(COUNTIF(AO4,{"*leaching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leached*"}))&gt;0,ISNUMBER(FIND("%",AO4))),"Include","Exclude")</f>
        <v>Exclude</v>
      </c>
      <c r="AQ4" s="1"/>
      <c r="AR4" s="1" t="str" cm="1">
        <f t="array" ref="AR4">IF(AND(SUM(COUNTIF(AQ4,{"*leaching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leached*"}))&gt;0,ISNUMBER(FIND("%",AQ4))),"Include","Exclude")</f>
        <v>Exclude</v>
      </c>
      <c r="AS4" s="1"/>
      <c r="AT4" s="1" t="str" cm="1">
        <f t="array" ref="AT4">IF(AND(SUM(COUNTIF(AS4,{"*leaching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leached*"}))&gt;0,ISNUMBER(FIND("%",AS4))),"Include","Exclude")</f>
        <v>Exclude</v>
      </c>
      <c r="AU4" s="1"/>
      <c r="AV4" s="1" t="str" cm="1">
        <f t="array" ref="AV4">IF(AND(SUM(COUNTIF(AU4,{"*leaching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leached*"}))&gt;0,ISNUMBER(FIND("%",AU4))),"Include","Exclude")</f>
        <v>Exclude</v>
      </c>
      <c r="AW4" s="1"/>
      <c r="AX4" s="36" t="str" cm="1">
        <f t="array" ref="AX4">IF(AND(SUM(COUNTIF(AW4,{"*leaching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leached*"}))&gt;0,ISNUMBER(FIND("%",AW4))),"Include","Exclude")</f>
        <v>Exclude</v>
      </c>
      <c r="AY4" s="53">
        <f t="shared" si="2"/>
        <v>2</v>
      </c>
      <c r="AZ4" s="53" t="s">
        <v>1408</v>
      </c>
      <c r="BA4" s="53">
        <f t="shared" si="3"/>
        <v>12</v>
      </c>
      <c r="BB4" s="53" t="s">
        <v>2996</v>
      </c>
      <c r="BC4" s="53" t="s">
        <v>3011</v>
      </c>
      <c r="BD4" s="54">
        <v>0.99399999999999999</v>
      </c>
      <c r="BE4" s="55">
        <v>0</v>
      </c>
      <c r="BF4" s="56">
        <f>VLOOKUP(BC4,'To do list'!$A$2:$B$18,2,FALSE)</f>
        <v>13.9</v>
      </c>
      <c r="BG4" s="59">
        <f>BE4*(1-BD4)*BF4*100</f>
        <v>0</v>
      </c>
      <c r="BH4" s="53" t="s">
        <v>709</v>
      </c>
      <c r="BI4" s="55">
        <v>0.91</v>
      </c>
      <c r="BJ4" s="55">
        <v>0</v>
      </c>
      <c r="BK4" s="56">
        <f>VLOOKUP(BH4,'To do list'!$A$2:$B$18,2,FALSE)</f>
        <v>32.799999999999997</v>
      </c>
      <c r="BL4" s="59">
        <f>BJ4*(1-BI4)*BK4*100</f>
        <v>0</v>
      </c>
      <c r="BM4" s="53" t="s">
        <v>3012</v>
      </c>
      <c r="BN4" s="54">
        <v>0.90680000000000005</v>
      </c>
      <c r="BO4" s="55">
        <v>0</v>
      </c>
      <c r="BP4" s="56">
        <f>VLOOKUP(BM4,'To do list'!$A$2:$B$18,2,FALSE)</f>
        <v>1.82</v>
      </c>
      <c r="BQ4" s="59">
        <f>BO4*(1-BN4)*BP4*100</f>
        <v>0</v>
      </c>
      <c r="BR4" s="53" t="s">
        <v>3013</v>
      </c>
      <c r="BS4" s="54">
        <v>0.85589999999999999</v>
      </c>
      <c r="BT4" s="55">
        <v>0</v>
      </c>
      <c r="BU4" s="56">
        <f>VLOOKUP(BR4,'To do list'!$A$2:$B$18,2,FALSE)</f>
        <v>83.5</v>
      </c>
      <c r="BV4" s="59">
        <f>BT4*(1-BS4)*BU4*100</f>
        <v>0</v>
      </c>
      <c r="BW4" s="53" t="s">
        <v>3015</v>
      </c>
      <c r="BX4" s="54">
        <v>0.89549999999999996</v>
      </c>
      <c r="BY4" s="55">
        <v>0</v>
      </c>
      <c r="BZ4" s="56">
        <f>VLOOKUP(BW4,'To do list'!$A$2:$B$18,2,FALSE)</f>
        <v>6</v>
      </c>
      <c r="CA4" s="59">
        <f>BY4*(1-BX4)*BZ4*100</f>
        <v>0</v>
      </c>
      <c r="CB4" s="63" t="e">
        <f>SUM(BG4,BL4,BQ4,BV4,CA4)/SUM(BE4,BJ4,BO4,BT4,BY4)</f>
        <v>#DIV/0!</v>
      </c>
    </row>
    <row r="5" spans="1:80" s="57" customFormat="1" x14ac:dyDescent="0.3">
      <c r="A5" s="53">
        <v>30</v>
      </c>
      <c r="B5" s="53" t="s">
        <v>710</v>
      </c>
      <c r="C5" s="53" t="s">
        <v>711</v>
      </c>
      <c r="D5" s="53" t="s">
        <v>95</v>
      </c>
      <c r="E5" s="53" t="b">
        <v>1</v>
      </c>
      <c r="F5" s="53" t="s">
        <v>712</v>
      </c>
      <c r="G5" s="53">
        <v>86.04</v>
      </c>
      <c r="H5" s="53" t="s">
        <v>611</v>
      </c>
      <c r="I5" s="53" t="s">
        <v>30</v>
      </c>
      <c r="J5" s="53" t="s">
        <v>612</v>
      </c>
      <c r="K5" s="53" t="s">
        <v>88</v>
      </c>
      <c r="L5" s="53" t="s">
        <v>613</v>
      </c>
      <c r="M5" s="53" t="s">
        <v>96</v>
      </c>
      <c r="N5" s="53" t="s">
        <v>614</v>
      </c>
      <c r="O5" s="53" t="s">
        <v>684</v>
      </c>
      <c r="P5" s="53" t="b">
        <v>1</v>
      </c>
      <c r="Q5" s="53">
        <v>1000</v>
      </c>
      <c r="R5" s="39" t="b">
        <v>0</v>
      </c>
      <c r="S5" s="6" t="s">
        <v>1467</v>
      </c>
      <c r="T5" s="1" t="str" cm="1">
        <f t="array" ref="T5">IF(AND(SUM(COUNTIF(S5,{"*leaching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leached*"}))&gt;0,ISNUMBER(FIND("%",S5))),"Include","Exclude")</f>
        <v>Exclude</v>
      </c>
      <c r="U5" s="1" t="s">
        <v>1468</v>
      </c>
      <c r="V5" s="1" t="str" cm="1">
        <f t="array" ref="V5">IF(AND(SUM(COUNTIF(U5,{"*leaching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leached*"}))&gt;0,ISNUMBER(FIND("%",U5))),"Include","Exclude")</f>
        <v>Exclude</v>
      </c>
      <c r="W5" s="1" t="s">
        <v>1469</v>
      </c>
      <c r="X5" s="1" t="str" cm="1">
        <f t="array" ref="X5">IF(AND(SUM(COUNTIF(W5,{"*leaching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leached*"}))&gt;0,ISNUMBER(FIND("%",W5))),"Include","Exclude")</f>
        <v>Exclude</v>
      </c>
      <c r="Y5" s="1" t="s">
        <v>1470</v>
      </c>
      <c r="Z5" s="1" t="str" cm="1">
        <f t="array" ref="Z5">IF(AND(SUM(COUNTIF(Y5,{"*leaching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leached*"}))&gt;0,ISNUMBER(FIND("%",Y5))),"Include","Exclude")</f>
        <v>Exclude</v>
      </c>
      <c r="AA5" s="1" t="s">
        <v>1471</v>
      </c>
      <c r="AB5" s="1" t="str" cm="1">
        <f t="array" ref="AB5">IF(AND(SUM(COUNTIF(AA5,{"*leaching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leached*"}))&gt;0,ISNUMBER(FIND("%",AA5))),"Include","Exclude")</f>
        <v>Exclude</v>
      </c>
      <c r="AC5" s="1" t="s">
        <v>1472</v>
      </c>
      <c r="AD5" s="1" t="str" cm="1">
        <f t="array" ref="AD5">IF(AND(SUM(COUNTIF(AC5,{"*leaching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leached*"}))&gt;0,ISNUMBER(FIND("%",AC5))),"Include","Exclude")</f>
        <v>Exclude</v>
      </c>
      <c r="AE5" s="1" t="s">
        <v>712</v>
      </c>
      <c r="AF5" s="1" t="str" cm="1">
        <f t="array" ref="AF5">IF(AND(SUM(COUNTIF(AE5,{"*leaching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leached*"}))&gt;0,ISNUMBER(FIND("%",AE5))),"Include","Exclude")</f>
        <v>Include</v>
      </c>
      <c r="AG5" s="1"/>
      <c r="AH5" s="1" t="str" cm="1">
        <f t="array" ref="AH5">IF(AND(SUM(COUNTIF(AG5,{"*leaching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leached*"}))&gt;0,ISNUMBER(FIND("%",AG5))),"Include","Exclude")</f>
        <v>Exclude</v>
      </c>
      <c r="AI5" s="1"/>
      <c r="AJ5" s="1" t="str" cm="1">
        <f t="array" ref="AJ5">IF(AND(SUM(COUNTIF(AI5,{"*leaching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leached*"}))&gt;0,ISNUMBER(FIND("%",AI5))),"Include","Exclude")</f>
        <v>Exclude</v>
      </c>
      <c r="AK5" s="1"/>
      <c r="AL5" s="1" t="str" cm="1">
        <f t="array" ref="AL5">IF(AND(SUM(COUNTIF(AK5,{"*leaching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leached*"}))&gt;0,ISNUMBER(FIND("%",AK5))),"Include","Exclude")</f>
        <v>Exclude</v>
      </c>
      <c r="AM5" s="1"/>
      <c r="AN5" s="1" t="str" cm="1">
        <f t="array" ref="AN5">IF(AND(SUM(COUNTIF(AM5,{"*leaching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leached*"}))&gt;0,ISNUMBER(FIND("%",AM5))),"Include","Exclude")</f>
        <v>Exclude</v>
      </c>
      <c r="AO5" s="1"/>
      <c r="AP5" s="1" t="str" cm="1">
        <f t="array" ref="AP5">IF(AND(SUM(COUNTIF(AO5,{"*leaching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leached*"}))&gt;0,ISNUMBER(FIND("%",AO5))),"Include","Exclude")</f>
        <v>Exclude</v>
      </c>
      <c r="AQ5" s="1"/>
      <c r="AR5" s="1" t="str" cm="1">
        <f t="array" ref="AR5">IF(AND(SUM(COUNTIF(AQ5,{"*leaching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leached*"}))&gt;0,ISNUMBER(FIND("%",AQ5))),"Include","Exclude")</f>
        <v>Exclude</v>
      </c>
      <c r="AS5" s="1"/>
      <c r="AT5" s="1" t="str" cm="1">
        <f t="array" ref="AT5">IF(AND(SUM(COUNTIF(AS5,{"*leaching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leached*"}))&gt;0,ISNUMBER(FIND("%",AS5))),"Include","Exclude")</f>
        <v>Exclude</v>
      </c>
      <c r="AU5" s="1"/>
      <c r="AV5" s="1" t="str" cm="1">
        <f t="array" ref="AV5">IF(AND(SUM(COUNTIF(AU5,{"*leaching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leached*"}))&gt;0,ISNUMBER(FIND("%",AU5))),"Include","Exclude")</f>
        <v>Exclude</v>
      </c>
      <c r="AW5" s="1"/>
      <c r="AX5" s="36" t="str" cm="1">
        <f t="array" ref="AX5">IF(AND(SUM(COUNTIF(AW5,{"*leaching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leached*"}))&gt;0,ISNUMBER(FIND("%",AW5))),"Include","Exclude")</f>
        <v>Exclude</v>
      </c>
      <c r="AY5" s="53">
        <f t="shared" si="2"/>
        <v>1</v>
      </c>
      <c r="AZ5" s="53" t="s">
        <v>712</v>
      </c>
      <c r="BA5" s="53">
        <f t="shared" si="3"/>
        <v>2</v>
      </c>
      <c r="BB5" s="53" t="s">
        <v>3047</v>
      </c>
      <c r="BC5" s="53" t="s">
        <v>709</v>
      </c>
      <c r="BD5" s="54">
        <v>0.9002</v>
      </c>
      <c r="BE5" s="55">
        <v>0</v>
      </c>
      <c r="BF5" s="56">
        <f>VLOOKUP(BC5,'To do list'!$A$2:$B$18,2,FALSE)</f>
        <v>32.799999999999997</v>
      </c>
      <c r="BG5" s="59">
        <f>BE5*(1-BD5)*BF5*100</f>
        <v>0</v>
      </c>
      <c r="BH5" s="53" t="s">
        <v>3013</v>
      </c>
      <c r="BI5" s="54">
        <v>0.86040000000000005</v>
      </c>
      <c r="BJ5" s="55">
        <v>0</v>
      </c>
      <c r="BK5" s="56">
        <f>VLOOKUP(BH5,'To do list'!$A$2:$B$18,2,FALSE)</f>
        <v>83.5</v>
      </c>
      <c r="BL5" s="59">
        <f>BJ5*(1-BI5)*BK5*100</f>
        <v>0</v>
      </c>
      <c r="BM5" s="53"/>
      <c r="BN5" s="53"/>
      <c r="BO5" s="53"/>
      <c r="BP5" s="53"/>
      <c r="BQ5" s="51"/>
      <c r="BR5" s="53"/>
      <c r="BS5" s="53"/>
      <c r="BT5" s="53"/>
      <c r="BU5" s="53"/>
      <c r="BV5" s="51"/>
      <c r="BW5" s="53"/>
      <c r="BX5" s="53"/>
      <c r="BY5" s="53"/>
      <c r="BZ5" s="53"/>
      <c r="CA5" s="51"/>
      <c r="CB5" s="63" t="e">
        <f>SUM(BG5,BL5,BQ5,BV5,CA5)/SUM(BE5,BJ5,BO5,BT5,BY5)</f>
        <v>#DIV/0!</v>
      </c>
    </row>
    <row r="6" spans="1:80" hidden="1" x14ac:dyDescent="0.3">
      <c r="A6" s="40">
        <v>5</v>
      </c>
      <c r="B6" s="40" t="s">
        <v>628</v>
      </c>
      <c r="C6" s="61" t="s">
        <v>629</v>
      </c>
      <c r="D6" s="40" t="s">
        <v>20</v>
      </c>
      <c r="E6" s="40" t="b">
        <v>1</v>
      </c>
      <c r="F6" s="40" t="s">
        <v>630</v>
      </c>
      <c r="G6" s="40"/>
      <c r="H6" s="40" t="s">
        <v>611</v>
      </c>
      <c r="I6" s="40" t="s">
        <v>10</v>
      </c>
      <c r="J6" s="40" t="s">
        <v>612</v>
      </c>
      <c r="K6" s="40" t="s">
        <v>21</v>
      </c>
      <c r="L6" s="40" t="s">
        <v>613</v>
      </c>
      <c r="M6" s="40" t="s">
        <v>22</v>
      </c>
      <c r="N6" s="40" t="s">
        <v>614</v>
      </c>
      <c r="O6" s="40" t="s">
        <v>631</v>
      </c>
      <c r="P6" s="40" t="b">
        <v>1</v>
      </c>
      <c r="Q6" s="40">
        <v>180</v>
      </c>
      <c r="R6" s="1" t="b">
        <v>0</v>
      </c>
      <c r="S6" s="1" t="s">
        <v>1246</v>
      </c>
      <c r="T6" s="1" t="str" cm="1">
        <f t="array" ref="T6">IF(AND(SUM(COUNTIF(S6,{"*leaching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leached*"}))&gt;0,ISNUMBER(FIND("%",S6))),"Include","Exclude")</f>
        <v>Exclude</v>
      </c>
      <c r="U6" s="1" t="s">
        <v>1247</v>
      </c>
      <c r="V6" s="1" t="str" cm="1">
        <f t="array" ref="V6">IF(AND(SUM(COUNTIF(U6,{"*leaching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leached*"}))&gt;0,ISNUMBER(FIND("%",U6))),"Include","Exclude")</f>
        <v>Exclude</v>
      </c>
      <c r="W6" s="1" t="s">
        <v>1248</v>
      </c>
      <c r="X6" s="1" t="str" cm="1">
        <f t="array" ref="X6">IF(AND(SUM(COUNTIF(W6,{"*leaching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leached*"}))&gt;0,ISNUMBER(FIND("%",W6))),"Include","Exclude")</f>
        <v>Exclude</v>
      </c>
      <c r="Y6" s="1" t="s">
        <v>1249</v>
      </c>
      <c r="Z6" s="1" t="str" cm="1">
        <f t="array" ref="Z6">IF(AND(SUM(COUNTIF(Y6,{"*leaching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leached*"}))&gt;0,ISNUMBER(FIND("%",Y6))),"Include","Exclude")</f>
        <v>Exclude</v>
      </c>
      <c r="AA6" s="1" t="s">
        <v>1250</v>
      </c>
      <c r="AB6" s="1" t="str" cm="1">
        <f t="array" ref="AB6">IF(AND(SUM(COUNTIF(AA6,{"*leaching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leached*"}))&gt;0,ISNUMBER(FIND("%",AA6))),"Include","Exclude")</f>
        <v>Include</v>
      </c>
      <c r="AC6" s="1" t="s">
        <v>1251</v>
      </c>
      <c r="AD6" s="1" t="str" cm="1">
        <f t="array" ref="AD6">IF(AND(SUM(COUNTIF(AC6,{"*leaching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leached*"}))&gt;0,ISNUMBER(FIND("%",AC6))),"Include","Exclude")</f>
        <v>Exclude</v>
      </c>
      <c r="AE6" s="1" t="s">
        <v>1252</v>
      </c>
      <c r="AF6" s="1" t="str" cm="1">
        <f t="array" ref="AF6">IF(AND(SUM(COUNTIF(AE6,{"*leaching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leached*"}))&gt;0,ISNUMBER(FIND("%",AE6))),"Include","Exclude")</f>
        <v>Include</v>
      </c>
      <c r="AG6" s="1" t="s">
        <v>1253</v>
      </c>
      <c r="AH6" s="1" t="str" cm="1">
        <f t="array" ref="AH6">IF(AND(SUM(COUNTIF(AG6,{"*leaching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leached*"}))&gt;0,ISNUMBER(FIND("%",AG6))),"Include","Exclude")</f>
        <v>Exclude</v>
      </c>
      <c r="AI6" s="1" t="s">
        <v>1254</v>
      </c>
      <c r="AJ6" s="1" t="str" cm="1">
        <f t="array" ref="AJ6">IF(AND(SUM(COUNTIF(AI6,{"*leaching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leached*"}))&gt;0,ISNUMBER(FIND("%",AI6))),"Include","Exclude")</f>
        <v>Include</v>
      </c>
      <c r="AK6" s="1" t="s">
        <v>1255</v>
      </c>
      <c r="AL6" s="1" t="str" cm="1">
        <f t="array" ref="AL6">IF(AND(SUM(COUNTIF(AK6,{"*leaching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leached*"}))&gt;0,ISNUMBER(FIND("%",AK6))),"Include","Exclude")</f>
        <v>Include</v>
      </c>
      <c r="AM6" s="1" t="s">
        <v>1256</v>
      </c>
      <c r="AN6" s="1" t="str" cm="1">
        <f t="array" ref="AN6">IF(AND(SUM(COUNTIF(AM6,{"*leaching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leached*"}))&gt;0,ISNUMBER(FIND("%",AM6))),"Include","Exclude")</f>
        <v>Exclude</v>
      </c>
      <c r="AO6" s="1" t="s">
        <v>1257</v>
      </c>
      <c r="AP6" s="1" t="str" cm="1">
        <f t="array" ref="AP6">IF(AND(SUM(COUNTIF(AO6,{"*leaching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leached*"}))&gt;0,ISNUMBER(FIND("%",AO6))),"Include","Exclude")</f>
        <v>Exclude</v>
      </c>
      <c r="AQ6" s="1"/>
      <c r="AR6" s="1" t="str" cm="1">
        <f t="array" ref="AR6">IF(AND(SUM(COUNTIF(AQ6,{"*leaching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leached*"}))&gt;0,ISNUMBER(FIND("%",AQ6))),"Include","Exclude")</f>
        <v>Exclude</v>
      </c>
      <c r="AS6" s="1"/>
      <c r="AT6" s="1" t="str" cm="1">
        <f t="array" ref="AT6">IF(AND(SUM(COUNTIF(AS6,{"*leaching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leached*"}))&gt;0,ISNUMBER(FIND("%",AS6))),"Include","Exclude")</f>
        <v>Exclude</v>
      </c>
      <c r="AU6" s="1"/>
      <c r="AV6" s="1" t="str" cm="1">
        <f t="array" ref="AV6">IF(AND(SUM(COUNTIF(AU6,{"*leaching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leached*"}))&gt;0,ISNUMBER(FIND("%",AU6))),"Include","Exclude")</f>
        <v>Exclude</v>
      </c>
      <c r="AW6" s="1"/>
      <c r="AX6" s="1" t="str" cm="1">
        <f t="array" ref="AX6">IF(AND(SUM(COUNTIF(AW6,{"*leaching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leached*"}))&gt;0,ISNUMBER(FIND("%",AW6))),"Include","Exclude")</f>
        <v>Exclude</v>
      </c>
      <c r="AY6" s="40">
        <f t="shared" si="2"/>
        <v>4</v>
      </c>
      <c r="AZ6" s="40" t="s">
        <v>1258</v>
      </c>
      <c r="BA6" s="40">
        <f t="shared" si="3"/>
        <v>7</v>
      </c>
      <c r="BB6" s="40" t="s">
        <v>2991</v>
      </c>
      <c r="BC6" s="40"/>
      <c r="BD6" s="40"/>
      <c r="BE6" s="40"/>
      <c r="BF6" s="40"/>
      <c r="BG6" s="40"/>
      <c r="BH6" s="40"/>
      <c r="BI6" s="40"/>
      <c r="BJ6" s="40"/>
      <c r="BK6" s="40"/>
      <c r="BL6" s="40"/>
      <c r="BM6" s="40"/>
      <c r="BN6" s="40"/>
      <c r="BO6" s="40"/>
      <c r="BP6" s="40"/>
      <c r="BQ6" s="40"/>
      <c r="BR6" s="40"/>
      <c r="BS6" s="40"/>
      <c r="BT6" s="40"/>
      <c r="BU6" s="40"/>
      <c r="BV6" s="40"/>
      <c r="BW6" s="40"/>
      <c r="BX6"/>
      <c r="BY6"/>
      <c r="BZ6"/>
      <c r="CA6"/>
      <c r="CB6"/>
    </row>
    <row r="7" spans="1:80" s="57" customFormat="1" x14ac:dyDescent="0.3">
      <c r="A7" s="53">
        <v>21</v>
      </c>
      <c r="B7" s="53" t="s">
        <v>681</v>
      </c>
      <c r="C7" s="53" t="s">
        <v>682</v>
      </c>
      <c r="D7" s="53" t="s">
        <v>70</v>
      </c>
      <c r="E7" s="53" t="b">
        <v>1</v>
      </c>
      <c r="F7" s="53" t="s">
        <v>683</v>
      </c>
      <c r="G7" s="53">
        <v>98</v>
      </c>
      <c r="H7" s="53" t="s">
        <v>611</v>
      </c>
      <c r="I7" s="53" t="s">
        <v>30</v>
      </c>
      <c r="J7" s="53" t="s">
        <v>612</v>
      </c>
      <c r="K7" s="53" t="s">
        <v>71</v>
      </c>
      <c r="L7" s="53" t="s">
        <v>613</v>
      </c>
      <c r="M7" s="53" t="s">
        <v>72</v>
      </c>
      <c r="N7" s="53" t="s">
        <v>614</v>
      </c>
      <c r="O7" s="53" t="s">
        <v>684</v>
      </c>
      <c r="P7" s="53" t="b">
        <v>1</v>
      </c>
      <c r="Q7" s="53">
        <v>1050</v>
      </c>
      <c r="R7" s="39" t="b">
        <v>0</v>
      </c>
      <c r="S7" s="6" t="s">
        <v>1388</v>
      </c>
      <c r="T7" s="1" t="str" cm="1">
        <f t="array" ref="T7">IF(AND(SUM(COUNTIF(S7,{"*leaching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leached*"}))&gt;0,ISNUMBER(FIND("%",S7))),"Include","Exclude")</f>
        <v>Exclude</v>
      </c>
      <c r="U7" s="1" t="s">
        <v>1389</v>
      </c>
      <c r="V7" s="1" t="str" cm="1">
        <f t="array" ref="V7">IF(AND(SUM(COUNTIF(U7,{"*leaching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leached*"}))&gt;0,ISNUMBER(FIND("%",U7))),"Include","Exclude")</f>
        <v>Exclude</v>
      </c>
      <c r="W7" s="1" t="s">
        <v>1390</v>
      </c>
      <c r="X7" s="1" t="str" cm="1">
        <f t="array" ref="X7">IF(AND(SUM(COUNTIF(W7,{"*leaching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leached*"}))&gt;0,ISNUMBER(FIND("%",W7))),"Include","Exclude")</f>
        <v>Exclude</v>
      </c>
      <c r="Y7" s="1" t="s">
        <v>1391</v>
      </c>
      <c r="Z7" s="1" t="str" cm="1">
        <f t="array" ref="Z7">IF(AND(SUM(COUNTIF(Y7,{"*leaching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leached*"}))&gt;0,ISNUMBER(FIND("%",Y7))),"Include","Exclude")</f>
        <v>Exclude</v>
      </c>
      <c r="AA7" s="1" t="s">
        <v>1392</v>
      </c>
      <c r="AB7" s="1" t="str" cm="1">
        <f t="array" ref="AB7">IF(AND(SUM(COUNTIF(AA7,{"*leaching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leached*"}))&gt;0,ISNUMBER(FIND("%",AA7))),"Include","Exclude")</f>
        <v>Exclude</v>
      </c>
      <c r="AC7" s="1" t="s">
        <v>1393</v>
      </c>
      <c r="AD7" s="1" t="str" cm="1">
        <f t="array" ref="AD7">IF(AND(SUM(COUNTIF(AC7,{"*leaching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leached*"}))&gt;0,ISNUMBER(FIND("%",AC7))),"Include","Exclude")</f>
        <v>Exclude</v>
      </c>
      <c r="AE7" s="1" t="s">
        <v>1394</v>
      </c>
      <c r="AF7" s="1" t="str" cm="1">
        <f t="array" ref="AF7">IF(AND(SUM(COUNTIF(AE7,{"*leaching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leached*"}))&gt;0,ISNUMBER(FIND("%",AE7))),"Include","Exclude")</f>
        <v>Exclude</v>
      </c>
      <c r="AG7" s="1" t="s">
        <v>1395</v>
      </c>
      <c r="AH7" s="1" t="str" cm="1">
        <f t="array" ref="AH7">IF(AND(SUM(COUNTIF(AG7,{"*leaching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leached*"}))&gt;0,ISNUMBER(FIND("%",AG7))),"Include","Exclude")</f>
        <v>Exclude</v>
      </c>
      <c r="AI7" s="1" t="s">
        <v>1396</v>
      </c>
      <c r="AJ7" s="1" t="str" cm="1">
        <f t="array" ref="AJ7">IF(AND(SUM(COUNTIF(AI7,{"*leaching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leached*"}))&gt;0,ISNUMBER(FIND("%",AI7))),"Include","Exclude")</f>
        <v>Exclude</v>
      </c>
      <c r="AK7" s="1" t="s">
        <v>1397</v>
      </c>
      <c r="AL7" s="1" t="str" cm="1">
        <f t="array" ref="AL7">IF(AND(SUM(COUNTIF(AK7,{"*leaching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leached*"}))&gt;0,ISNUMBER(FIND("%",AK7))),"Include","Exclude")</f>
        <v>Exclude</v>
      </c>
      <c r="AM7" s="1" t="s">
        <v>1398</v>
      </c>
      <c r="AN7" s="1" t="str" cm="1">
        <f t="array" ref="AN7">IF(AND(SUM(COUNTIF(AM7,{"*leaching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leached*"}))&gt;0,ISNUMBER(FIND("%",AM7))),"Include","Exclude")</f>
        <v>Exclude</v>
      </c>
      <c r="AO7" s="1" t="s">
        <v>1399</v>
      </c>
      <c r="AP7" s="1" t="str" cm="1">
        <f t="array" ref="AP7">IF(AND(SUM(COUNTIF(AO7,{"*leaching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leached*"}))&gt;0,ISNUMBER(FIND("%",AO7))),"Include","Exclude")</f>
        <v>Include</v>
      </c>
      <c r="AQ7" s="1" t="s">
        <v>1400</v>
      </c>
      <c r="AR7" s="1" t="str" cm="1">
        <f t="array" ref="AR7">IF(AND(SUM(COUNTIF(AQ7,{"*leaching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leached*"}))&gt;0,ISNUMBER(FIND("%",AQ7))),"Include","Exclude")</f>
        <v>Exclude</v>
      </c>
      <c r="AS7" s="1" t="s">
        <v>1401</v>
      </c>
      <c r="AT7" s="1" t="str" cm="1">
        <f t="array" ref="AT7">IF(AND(SUM(COUNTIF(AS7,{"*leaching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leached*"}))&gt;0,ISNUMBER(FIND("%",AS7))),"Include","Exclude")</f>
        <v>Exclude</v>
      </c>
      <c r="AU7" s="1"/>
      <c r="AV7" s="1" t="str" cm="1">
        <f t="array" ref="AV7">IF(AND(SUM(COUNTIF(AU7,{"*leaching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leached*"}))&gt;0,ISNUMBER(FIND("%",AU7))),"Include","Exclude")</f>
        <v>Exclude</v>
      </c>
      <c r="AW7" s="1"/>
      <c r="AX7" s="36" t="str" cm="1">
        <f t="array" ref="AX7">IF(AND(SUM(COUNTIF(AW7,{"*leaching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leached*"}))&gt;0,ISNUMBER(FIND("%",AW7))),"Include","Exclude")</f>
        <v>Exclude</v>
      </c>
      <c r="AY7" s="53">
        <f t="shared" si="2"/>
        <v>1</v>
      </c>
      <c r="AZ7" s="53" t="s">
        <v>1399</v>
      </c>
      <c r="BA7" s="53">
        <f t="shared" si="3"/>
        <v>2</v>
      </c>
      <c r="BB7" s="53" t="s">
        <v>3047</v>
      </c>
      <c r="BC7" s="53" t="s">
        <v>3010</v>
      </c>
      <c r="BD7" s="55">
        <v>0.98</v>
      </c>
      <c r="BE7" s="55">
        <v>0.65</v>
      </c>
      <c r="BF7" s="56">
        <f>VLOOKUP(BC7,'To do list'!$A$2:$B$18,2,FALSE)</f>
        <v>2</v>
      </c>
      <c r="BG7" s="59">
        <f>BE7*(1-BD7)*BF7*100</f>
        <v>2.6000000000000023</v>
      </c>
      <c r="BH7" s="53"/>
      <c r="BI7" s="53"/>
      <c r="BJ7" s="53"/>
      <c r="BK7" s="56"/>
      <c r="BL7" s="49"/>
      <c r="BM7" s="53"/>
      <c r="BN7" s="53"/>
      <c r="BO7" s="53"/>
      <c r="BP7" s="53"/>
      <c r="BQ7" s="51"/>
      <c r="BR7" s="53"/>
      <c r="BS7" s="53"/>
      <c r="BT7" s="53"/>
      <c r="BU7" s="53"/>
      <c r="BV7" s="51"/>
      <c r="BW7" s="53"/>
      <c r="BX7" s="53"/>
      <c r="BY7" s="53"/>
      <c r="BZ7" s="53"/>
      <c r="CA7" s="51"/>
      <c r="CB7" s="63">
        <f>SUM(BG7,BL7,BQ7,BV7,CA7)/SUM(BE7,BJ7,BO7,BT7,BY7)</f>
        <v>4.0000000000000036</v>
      </c>
    </row>
    <row r="8" spans="1:80" hidden="1" x14ac:dyDescent="0.3">
      <c r="A8" s="40">
        <v>7</v>
      </c>
      <c r="B8" s="40" t="s">
        <v>636</v>
      </c>
      <c r="C8" s="61" t="s">
        <v>637</v>
      </c>
      <c r="D8" s="40" t="s">
        <v>26</v>
      </c>
      <c r="E8" s="40" t="b">
        <v>1</v>
      </c>
      <c r="F8" s="40"/>
      <c r="G8" s="40"/>
      <c r="H8" s="40" t="s">
        <v>611</v>
      </c>
      <c r="I8" s="40" t="s">
        <v>10</v>
      </c>
      <c r="J8" s="40" t="s">
        <v>612</v>
      </c>
      <c r="K8" s="40" t="s">
        <v>27</v>
      </c>
      <c r="L8" s="40" t="s">
        <v>613</v>
      </c>
      <c r="M8" s="40" t="s">
        <v>28</v>
      </c>
      <c r="N8" s="40" t="s">
        <v>614</v>
      </c>
      <c r="O8" s="40" t="s">
        <v>638</v>
      </c>
      <c r="P8" s="40" t="b">
        <v>1</v>
      </c>
      <c r="Q8" s="40">
        <v>90</v>
      </c>
      <c r="R8" s="1" t="b">
        <v>1</v>
      </c>
      <c r="S8" s="1" t="s">
        <v>1268</v>
      </c>
      <c r="T8" s="1" t="str" cm="1">
        <f t="array" ref="T8">IF(AND(SUM(COUNTIF(S8,{"*leaching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leached*"}))&gt;0,ISNUMBER(FIND("%",S8))),"Include","Exclude")</f>
        <v>Exclude</v>
      </c>
      <c r="U8" s="1" t="s">
        <v>1269</v>
      </c>
      <c r="V8" s="1" t="str" cm="1">
        <f t="array" ref="V8">IF(AND(SUM(COUNTIF(U8,{"*leaching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leached*"}))&gt;0,ISNUMBER(FIND("%",U8))),"Include","Exclude")</f>
        <v>Exclude</v>
      </c>
      <c r="W8" s="1" t="s">
        <v>1270</v>
      </c>
      <c r="X8" s="1" t="str" cm="1">
        <f t="array" ref="X8">IF(AND(SUM(COUNTIF(W8,{"*leaching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leached*"}))&gt;0,ISNUMBER(FIND("%",W8))),"Include","Exclude")</f>
        <v>Exclude</v>
      </c>
      <c r="Y8" s="1" t="s">
        <v>1271</v>
      </c>
      <c r="Z8" s="1" t="str" cm="1">
        <f t="array" ref="Z8">IF(AND(SUM(COUNTIF(Y8,{"*leaching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leached*"}))&gt;0,ISNUMBER(FIND("%",Y8))),"Include","Exclude")</f>
        <v>Exclude</v>
      </c>
      <c r="AA8" s="1" t="s">
        <v>1272</v>
      </c>
      <c r="AB8" s="1" t="str" cm="1">
        <f t="array" ref="AB8">IF(AND(SUM(COUNTIF(AA8,{"*leaching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leached*"}))&gt;0,ISNUMBER(FIND("%",AA8))),"Include","Exclude")</f>
        <v>Exclude</v>
      </c>
      <c r="AC8" s="1" t="s">
        <v>1273</v>
      </c>
      <c r="AD8" s="1" t="str" cm="1">
        <f t="array" ref="AD8">IF(AND(SUM(COUNTIF(AC8,{"*leaching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leached*"}))&gt;0,ISNUMBER(FIND("%",AC8))),"Include","Exclude")</f>
        <v>Include</v>
      </c>
      <c r="AE8" s="1" t="s">
        <v>1274</v>
      </c>
      <c r="AF8" s="1" t="str" cm="1">
        <f t="array" ref="AF8">IF(AND(SUM(COUNTIF(AE8,{"*leaching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leached*"}))&gt;0,ISNUMBER(FIND("%",AE8))),"Include","Exclude")</f>
        <v>Exclude</v>
      </c>
      <c r="AG8" s="1" t="s">
        <v>1275</v>
      </c>
      <c r="AH8" s="1" t="str" cm="1">
        <f t="array" ref="AH8">IF(AND(SUM(COUNTIF(AG8,{"*leaching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leached*"}))&gt;0,ISNUMBER(FIND("%",AG8))),"Include","Exclude")</f>
        <v>Exclude</v>
      </c>
      <c r="AI8" s="1" t="s">
        <v>1276</v>
      </c>
      <c r="AJ8" s="1" t="str" cm="1">
        <f t="array" ref="AJ8">IF(AND(SUM(COUNTIF(AI8,{"*leaching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leached*"}))&gt;0,ISNUMBER(FIND("%",AI8))),"Include","Exclude")</f>
        <v>Exclude</v>
      </c>
      <c r="AK8" s="1"/>
      <c r="AL8" s="1" t="str" cm="1">
        <f t="array" ref="AL8">IF(AND(SUM(COUNTIF(AK8,{"*leaching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leached*"}))&gt;0,ISNUMBER(FIND("%",AK8))),"Include","Exclude")</f>
        <v>Exclude</v>
      </c>
      <c r="AM8" s="1"/>
      <c r="AN8" s="1" t="str" cm="1">
        <f t="array" ref="AN8">IF(AND(SUM(COUNTIF(AM8,{"*leaching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leached*"}))&gt;0,ISNUMBER(FIND("%",AM8))),"Include","Exclude")</f>
        <v>Exclude</v>
      </c>
      <c r="AO8" s="1"/>
      <c r="AP8" s="1" t="str" cm="1">
        <f t="array" ref="AP8">IF(AND(SUM(COUNTIF(AO8,{"*leaching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leached*"}))&gt;0,ISNUMBER(FIND("%",AO8))),"Include","Exclude")</f>
        <v>Exclude</v>
      </c>
      <c r="AQ8" s="1"/>
      <c r="AR8" s="1" t="str" cm="1">
        <f t="array" ref="AR8">IF(AND(SUM(COUNTIF(AQ8,{"*leaching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leached*"}))&gt;0,ISNUMBER(FIND("%",AQ8))),"Include","Exclude")</f>
        <v>Exclude</v>
      </c>
      <c r="AS8" s="1"/>
      <c r="AT8" s="1" t="str" cm="1">
        <f t="array" ref="AT8">IF(AND(SUM(COUNTIF(AS8,{"*leaching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leached*"}))&gt;0,ISNUMBER(FIND("%",AS8))),"Include","Exclude")</f>
        <v>Exclude</v>
      </c>
      <c r="AU8" s="1"/>
      <c r="AV8" s="1" t="str" cm="1">
        <f t="array" ref="AV8">IF(AND(SUM(COUNTIF(AU8,{"*leaching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leached*"}))&gt;0,ISNUMBER(FIND("%",AU8))),"Include","Exclude")</f>
        <v>Exclude</v>
      </c>
      <c r="AW8" s="1"/>
      <c r="AX8" s="1" t="str" cm="1">
        <f t="array" ref="AX8">IF(AND(SUM(COUNTIF(AW8,{"*leaching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leached*"}))&gt;0,ISNUMBER(FIND("%",AW8))),"Include","Exclude")</f>
        <v>Exclude</v>
      </c>
      <c r="AY8" s="40">
        <f t="shared" si="2"/>
        <v>1</v>
      </c>
      <c r="AZ8" s="40" t="s">
        <v>1273</v>
      </c>
      <c r="BA8" s="40">
        <f t="shared" si="3"/>
        <v>2</v>
      </c>
      <c r="BB8" s="40" t="s">
        <v>2993</v>
      </c>
      <c r="BC8" s="40"/>
      <c r="BD8" s="40"/>
      <c r="BE8" s="40"/>
      <c r="BF8" s="40"/>
      <c r="BG8" s="40"/>
      <c r="BH8" s="40"/>
      <c r="BI8" s="40"/>
      <c r="BJ8" s="40"/>
      <c r="BK8" s="40"/>
      <c r="BL8" s="40"/>
      <c r="BM8" s="40"/>
      <c r="BN8" s="40"/>
      <c r="BO8" s="40"/>
      <c r="BP8" s="40"/>
      <c r="BQ8" s="40"/>
      <c r="BR8" s="40"/>
      <c r="BS8" s="40"/>
      <c r="BT8" s="40"/>
      <c r="BU8" s="40"/>
      <c r="BV8" s="40"/>
      <c r="BW8" s="40"/>
      <c r="BX8"/>
      <c r="BY8"/>
      <c r="BZ8"/>
      <c r="CA8"/>
      <c r="CB8"/>
    </row>
    <row r="9" spans="1:80" hidden="1" x14ac:dyDescent="0.3">
      <c r="A9" s="1">
        <v>8</v>
      </c>
      <c r="B9" s="1" t="s">
        <v>639</v>
      </c>
      <c r="C9" s="2" t="s">
        <v>640</v>
      </c>
      <c r="D9" s="1" t="s">
        <v>29</v>
      </c>
      <c r="E9" s="1" t="b">
        <v>1</v>
      </c>
      <c r="F9" s="1" t="s">
        <v>641</v>
      </c>
      <c r="G9" s="1">
        <v>57.325000000000003</v>
      </c>
      <c r="H9" s="1" t="s">
        <v>611</v>
      </c>
      <c r="I9" s="1" t="s">
        <v>30</v>
      </c>
      <c r="J9" s="1" t="s">
        <v>612</v>
      </c>
      <c r="K9" s="1" t="s">
        <v>31</v>
      </c>
      <c r="L9" s="1" t="s">
        <v>613</v>
      </c>
      <c r="M9" s="1" t="s">
        <v>32</v>
      </c>
      <c r="N9" s="1" t="s">
        <v>614</v>
      </c>
      <c r="O9" s="1" t="s">
        <v>642</v>
      </c>
      <c r="P9" s="1" t="b">
        <v>1</v>
      </c>
      <c r="Q9" s="1">
        <v>800</v>
      </c>
      <c r="R9" s="1" t="b">
        <v>1</v>
      </c>
      <c r="S9" s="1" t="s">
        <v>1277</v>
      </c>
      <c r="T9" s="1" t="str" cm="1">
        <f t="array" ref="T9">IF(AND(SUM(COUNTIF(S9,{"*leaching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leached*"}))&gt;0,ISNUMBER(FIND("%",S9))),"Include","Exclude")</f>
        <v>Exclude</v>
      </c>
      <c r="U9" s="1" t="s">
        <v>1278</v>
      </c>
      <c r="V9" s="1" t="str" cm="1">
        <f t="array" ref="V9">IF(AND(SUM(COUNTIF(U9,{"*leaching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leached*"}))&gt;0,ISNUMBER(FIND("%",U9))),"Include","Exclude")</f>
        <v>Exclude</v>
      </c>
      <c r="W9" s="1" t="s">
        <v>1279</v>
      </c>
      <c r="X9" s="1" t="str" cm="1">
        <f t="array" ref="X9">IF(AND(SUM(COUNTIF(W9,{"*leaching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leached*"}))&gt;0,ISNUMBER(FIND("%",W9))),"Include","Exclude")</f>
        <v>Exclude</v>
      </c>
      <c r="Y9" s="1" t="s">
        <v>1280</v>
      </c>
      <c r="Z9" s="1" t="str" cm="1">
        <f t="array" ref="Z9">IF(AND(SUM(COUNTIF(Y9,{"*leaching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leached*"}))&gt;0,ISNUMBER(FIND("%",Y9))),"Include","Exclude")</f>
        <v>Exclude</v>
      </c>
      <c r="AA9" s="1" t="s">
        <v>1281</v>
      </c>
      <c r="AB9" s="1" t="str" cm="1">
        <f t="array" ref="AB9">IF(AND(SUM(COUNTIF(AA9,{"*leaching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leached*"}))&gt;0,ISNUMBER(FIND("%",AA9))),"Include","Exclude")</f>
        <v>Exclude</v>
      </c>
      <c r="AC9" s="1" t="s">
        <v>1282</v>
      </c>
      <c r="AD9" s="1" t="str" cm="1">
        <f t="array" ref="AD9">IF(AND(SUM(COUNTIF(AC9,{"*leaching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leached*"}))&gt;0,ISNUMBER(FIND("%",AC9))),"Include","Exclude")</f>
        <v>Exclude</v>
      </c>
      <c r="AE9" s="1" t="s">
        <v>1283</v>
      </c>
      <c r="AF9" s="1" t="str" cm="1">
        <f t="array" ref="AF9">IF(AND(SUM(COUNTIF(AE9,{"*leaching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leached*"}))&gt;0,ISNUMBER(FIND("%",AE9))),"Include","Exclude")</f>
        <v>Exclude</v>
      </c>
      <c r="AG9" s="1" t="s">
        <v>1284</v>
      </c>
      <c r="AH9" s="1" t="str" cm="1">
        <f t="array" ref="AH9">IF(AND(SUM(COUNTIF(AG9,{"*leaching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leached*"}))&gt;0,ISNUMBER(FIND("%",AG9))),"Include","Exclude")</f>
        <v>Exclude</v>
      </c>
      <c r="AI9" s="1" t="s">
        <v>1285</v>
      </c>
      <c r="AJ9" s="1" t="str" cm="1">
        <f t="array" ref="AJ9">IF(AND(SUM(COUNTIF(AI9,{"*leaching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leached*"}))&gt;0,ISNUMBER(FIND("%",AI9))),"Include","Exclude")</f>
        <v>Exclude</v>
      </c>
      <c r="AK9" s="1"/>
      <c r="AL9" s="1" t="str" cm="1">
        <f t="array" ref="AL9">IF(AND(SUM(COUNTIF(AK9,{"*leaching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leached*"}))&gt;0,ISNUMBER(FIND("%",AK9))),"Include","Exclude")</f>
        <v>Exclude</v>
      </c>
      <c r="AM9" s="1"/>
      <c r="AN9" s="1" t="str" cm="1">
        <f t="array" ref="AN9">IF(AND(SUM(COUNTIF(AM9,{"*leaching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leached*"}))&gt;0,ISNUMBER(FIND("%",AM9))),"Include","Exclude")</f>
        <v>Exclude</v>
      </c>
      <c r="AO9" s="1"/>
      <c r="AP9" s="1" t="str" cm="1">
        <f t="array" ref="AP9">IF(AND(SUM(COUNTIF(AO9,{"*leaching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leached*"}))&gt;0,ISNUMBER(FIND("%",AO9))),"Include","Exclude")</f>
        <v>Exclude</v>
      </c>
      <c r="AQ9" s="1"/>
      <c r="AR9" s="1" t="str" cm="1">
        <f t="array" ref="AR9">IF(AND(SUM(COUNTIF(AQ9,{"*leaching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leached*"}))&gt;0,ISNUMBER(FIND("%",AQ9))),"Include","Exclude")</f>
        <v>Exclude</v>
      </c>
      <c r="AS9" s="1"/>
      <c r="AT9" s="1" t="str" cm="1">
        <f t="array" ref="AT9">IF(AND(SUM(COUNTIF(AS9,{"*leaching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leached*"}))&gt;0,ISNUMBER(FIND("%",AS9))),"Include","Exclude")</f>
        <v>Exclude</v>
      </c>
      <c r="AU9" s="1"/>
      <c r="AV9" s="1" t="str" cm="1">
        <f t="array" ref="AV9">IF(AND(SUM(COUNTIF(AU9,{"*leaching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leached*"}))&gt;0,ISNUMBER(FIND("%",AU9))),"Include","Exclude")</f>
        <v>Exclude</v>
      </c>
      <c r="AW9" s="1"/>
      <c r="AX9" s="1" t="str" cm="1">
        <f t="array" ref="AX9">IF(AND(SUM(COUNTIF(AW9,{"*leaching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leached*"}))&gt;0,ISNUMBER(FIND("%",AW9))),"Include","Exclude")</f>
        <v>Exclude</v>
      </c>
      <c r="AY9" s="1">
        <f t="shared" si="2"/>
        <v>0</v>
      </c>
      <c r="AZ9" s="1" t="s">
        <v>677</v>
      </c>
      <c r="BF9" s="1"/>
      <c r="BG9" s="1"/>
      <c r="BK9" s="1"/>
      <c r="BL9" s="1"/>
      <c r="BQ9" s="1"/>
      <c r="BV9" s="1"/>
      <c r="BX9"/>
      <c r="BY9"/>
      <c r="BZ9"/>
      <c r="CA9"/>
      <c r="CB9"/>
    </row>
    <row r="10" spans="1:80" s="16" customFormat="1" x14ac:dyDescent="0.3">
      <c r="A10" s="14">
        <v>152</v>
      </c>
      <c r="B10" s="14" t="s">
        <v>1044</v>
      </c>
      <c r="C10" s="14" t="s">
        <v>1045</v>
      </c>
      <c r="D10" s="14" t="s">
        <v>433</v>
      </c>
      <c r="E10" s="14" t="b">
        <v>1</v>
      </c>
      <c r="F10" s="14" t="s">
        <v>1046</v>
      </c>
      <c r="G10" s="14">
        <v>99.84</v>
      </c>
      <c r="H10" s="14" t="s">
        <v>611</v>
      </c>
      <c r="I10" s="14" t="s">
        <v>238</v>
      </c>
      <c r="J10" s="14" t="s">
        <v>612</v>
      </c>
      <c r="K10" s="14" t="s">
        <v>254</v>
      </c>
      <c r="L10" s="14" t="s">
        <v>613</v>
      </c>
      <c r="M10" s="14" t="s">
        <v>434</v>
      </c>
      <c r="N10" s="14" t="s">
        <v>614</v>
      </c>
      <c r="O10" s="14" t="s">
        <v>774</v>
      </c>
      <c r="P10" s="14" t="b">
        <v>1</v>
      </c>
      <c r="Q10" s="14">
        <v>65</v>
      </c>
      <c r="R10" s="39" t="b">
        <v>0</v>
      </c>
      <c r="S10" s="6" t="s">
        <v>2498</v>
      </c>
      <c r="T10" s="1" t="str" cm="1">
        <f t="array" ref="T10">IF(AND(SUM(COUNTIF(S10,{"*leaching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leached*"}))&gt;0,ISNUMBER(FIND("%",S10))),"Include","Exclude")</f>
        <v>Exclude</v>
      </c>
      <c r="U10" s="1" t="s">
        <v>2499</v>
      </c>
      <c r="V10" s="1" t="str" cm="1">
        <f t="array" ref="V10">IF(AND(SUM(COUNTIF(U10,{"*leaching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leached*"}))&gt;0,ISNUMBER(FIND("%",U10))),"Include","Exclude")</f>
        <v>Exclude</v>
      </c>
      <c r="W10" s="1" t="s">
        <v>2500</v>
      </c>
      <c r="X10" s="1" t="str" cm="1">
        <f t="array" ref="X10">IF(AND(SUM(COUNTIF(W10,{"*leaching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leached*"}))&gt;0,ISNUMBER(FIND("%",W10))),"Include","Exclude")</f>
        <v>Include</v>
      </c>
      <c r="Y10" s="1" t="s">
        <v>2501</v>
      </c>
      <c r="Z10" s="1" t="str" cm="1">
        <f t="array" ref="Z10">IF(AND(SUM(COUNTIF(Y10,{"*leaching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leached*"}))&gt;0,ISNUMBER(FIND("%",Y10))),"Include","Exclude")</f>
        <v>Exclude</v>
      </c>
      <c r="AA10" s="1" t="s">
        <v>2502</v>
      </c>
      <c r="AB10" s="1" t="str" cm="1">
        <f t="array" ref="AB10">IF(AND(SUM(COUNTIF(AA10,{"*leaching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leached*"}))&gt;0,ISNUMBER(FIND("%",AA10))),"Include","Exclude")</f>
        <v>Exclude</v>
      </c>
      <c r="AC10" s="1" t="s">
        <v>2503</v>
      </c>
      <c r="AD10" s="1" t="str" cm="1">
        <f t="array" ref="AD10">IF(AND(SUM(COUNTIF(AC10,{"*leaching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leached*"}))&gt;0,ISNUMBER(FIND("%",AC10))),"Include","Exclude")</f>
        <v>Exclude</v>
      </c>
      <c r="AE10" s="1" t="s">
        <v>2504</v>
      </c>
      <c r="AF10" s="1" t="str" cm="1">
        <f t="array" ref="AF10">IF(AND(SUM(COUNTIF(AE10,{"*leaching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leached*"}))&gt;0,ISNUMBER(FIND("%",AE10))),"Include","Exclude")</f>
        <v>Exclude</v>
      </c>
      <c r="AG10" s="1" t="s">
        <v>2505</v>
      </c>
      <c r="AH10" s="1" t="str" cm="1">
        <f t="array" ref="AH10">IF(AND(SUM(COUNTIF(AG10,{"*leaching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leached*"}))&gt;0,ISNUMBER(FIND("%",AG10))),"Include","Exclude")</f>
        <v>Exclude</v>
      </c>
      <c r="AI10" s="1" t="s">
        <v>2506</v>
      </c>
      <c r="AJ10" s="1" t="str" cm="1">
        <f t="array" ref="AJ10">IF(AND(SUM(COUNTIF(AI10,{"*leaching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leached*"}))&gt;0,ISNUMBER(FIND("%",AI10))),"Include","Exclude")</f>
        <v>Exclude</v>
      </c>
      <c r="AK10" s="1"/>
      <c r="AL10" s="1" t="str" cm="1">
        <f t="array" ref="AL10">IF(AND(SUM(COUNTIF(AK10,{"*leaching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leached*"}))&gt;0,ISNUMBER(FIND("%",AK10))),"Include","Exclude")</f>
        <v>Exclude</v>
      </c>
      <c r="AM10" s="1"/>
      <c r="AN10" s="1" t="str" cm="1">
        <f t="array" ref="AN10">IF(AND(SUM(COUNTIF(AM10,{"*leaching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leached*"}))&gt;0,ISNUMBER(FIND("%",AM10))),"Include","Exclude")</f>
        <v>Exclude</v>
      </c>
      <c r="AO10" s="1"/>
      <c r="AP10" s="1" t="str" cm="1">
        <f t="array" ref="AP10">IF(AND(SUM(COUNTIF(AO10,{"*leaching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leached*"}))&gt;0,ISNUMBER(FIND("%",AO10))),"Include","Exclude")</f>
        <v>Exclude</v>
      </c>
      <c r="AQ10" s="1"/>
      <c r="AR10" s="1" t="str" cm="1">
        <f t="array" ref="AR10">IF(AND(SUM(COUNTIF(AQ10,{"*leaching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leached*"}))&gt;0,ISNUMBER(FIND("%",AQ10))),"Include","Exclude")</f>
        <v>Exclude</v>
      </c>
      <c r="AS10" s="1"/>
      <c r="AT10" s="1" t="str" cm="1">
        <f t="array" ref="AT10">IF(AND(SUM(COUNTIF(AS10,{"*leaching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leached*"}))&gt;0,ISNUMBER(FIND("%",AS10))),"Include","Exclude")</f>
        <v>Exclude</v>
      </c>
      <c r="AU10" s="1"/>
      <c r="AV10" s="1" t="str" cm="1">
        <f t="array" ref="AV10">IF(AND(SUM(COUNTIF(AU10,{"*leaching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leached*"}))&gt;0,ISNUMBER(FIND("%",AU10))),"Include","Exclude")</f>
        <v>Exclude</v>
      </c>
      <c r="AW10" s="1"/>
      <c r="AX10" s="36" t="str" cm="1">
        <f t="array" ref="AX10">IF(AND(SUM(COUNTIF(AW10,{"*leaching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leached*"}))&gt;0,ISNUMBER(FIND("%",AW10))),"Include","Exclude")</f>
        <v>Exclude</v>
      </c>
      <c r="AY10" s="14">
        <f t="shared" si="2"/>
        <v>1</v>
      </c>
      <c r="AZ10" s="14" t="s">
        <v>2500</v>
      </c>
      <c r="BA10" s="14">
        <f>LEN(AZ10) - LEN(SUBSTITUTE(AZ10, "%", ""))</f>
        <v>3</v>
      </c>
      <c r="BB10" s="14" t="s">
        <v>3048</v>
      </c>
      <c r="BC10" s="14" t="s">
        <v>3013</v>
      </c>
      <c r="BD10" s="17">
        <v>0.99839999999999995</v>
      </c>
      <c r="BE10" s="15">
        <v>0.1</v>
      </c>
      <c r="BF10" s="43">
        <f>VLOOKUP(BC10,'To do list'!$A$2:$B$18,2,FALSE)</f>
        <v>83.5</v>
      </c>
      <c r="BG10" s="59">
        <f>BE10*(1-BD10)*BF10*100</f>
        <v>1.3360000000000383</v>
      </c>
      <c r="BH10" s="14" t="s">
        <v>3014</v>
      </c>
      <c r="BI10" s="17">
        <v>4.8000000000000001E-4</v>
      </c>
      <c r="BJ10" s="15">
        <v>0.4</v>
      </c>
      <c r="BK10" s="43">
        <f>VLOOKUP(BH10,'To do list'!$A$2:$B$18,2,FALSE)</f>
        <v>0.42399999999999999</v>
      </c>
      <c r="BL10" s="59">
        <f>BJ10*(1-BI10)*BK10*100</f>
        <v>16.951859200000001</v>
      </c>
      <c r="BM10" s="14"/>
      <c r="BN10" s="14"/>
      <c r="BO10" s="14"/>
      <c r="BP10" s="14"/>
      <c r="BQ10" s="51"/>
      <c r="BR10" s="14"/>
      <c r="BS10" s="14"/>
      <c r="BT10" s="14"/>
      <c r="BU10" s="14"/>
      <c r="BV10" s="51"/>
      <c r="BW10" s="14"/>
      <c r="BX10" s="14"/>
      <c r="BY10" s="14"/>
      <c r="BZ10" s="14"/>
      <c r="CA10" s="51"/>
      <c r="CB10" s="63">
        <f>SUM(BG10,BL10,BQ10,BV10,CA10)/SUM(BE10,BJ10,BO10,BT10,BY10)</f>
        <v>36.575718400000078</v>
      </c>
    </row>
    <row r="11" spans="1:80" s="16" customFormat="1" x14ac:dyDescent="0.3">
      <c r="A11" s="14">
        <v>81</v>
      </c>
      <c r="B11" s="14" t="s">
        <v>853</v>
      </c>
      <c r="C11" s="14" t="s">
        <v>854</v>
      </c>
      <c r="D11" s="14" t="s">
        <v>237</v>
      </c>
      <c r="E11" s="14" t="b">
        <v>1</v>
      </c>
      <c r="F11" s="14" t="s">
        <v>855</v>
      </c>
      <c r="G11" s="14">
        <v>94</v>
      </c>
      <c r="H11" s="14" t="s">
        <v>611</v>
      </c>
      <c r="I11" s="14" t="s">
        <v>238</v>
      </c>
      <c r="J11" s="14" t="s">
        <v>612</v>
      </c>
      <c r="K11" s="14" t="s">
        <v>239</v>
      </c>
      <c r="L11" s="14" t="s">
        <v>613</v>
      </c>
      <c r="M11" s="14" t="s">
        <v>240</v>
      </c>
      <c r="N11" s="14" t="s">
        <v>614</v>
      </c>
      <c r="O11" s="14" t="s">
        <v>856</v>
      </c>
      <c r="P11" s="14" t="b">
        <v>1</v>
      </c>
      <c r="Q11" s="14">
        <v>90</v>
      </c>
      <c r="R11" s="39" t="b">
        <v>0</v>
      </c>
      <c r="S11" s="6" t="s">
        <v>1927</v>
      </c>
      <c r="T11" s="1" t="str" cm="1">
        <f t="array" ref="T11">IF(AND(SUM(COUNTIF(S11,{"*leaching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leached*"}))&gt;0,ISNUMBER(FIND("%",S11))),"Include","Exclude")</f>
        <v>Exclude</v>
      </c>
      <c r="U11" s="1" t="s">
        <v>1928</v>
      </c>
      <c r="V11" s="1" t="str" cm="1">
        <f t="array" ref="V11">IF(AND(SUM(COUNTIF(U11,{"*leaching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leached*"}))&gt;0,ISNUMBER(FIND("%",U11))),"Include","Exclude")</f>
        <v>Exclude</v>
      </c>
      <c r="W11" s="1" t="s">
        <v>1929</v>
      </c>
      <c r="X11" s="1" t="str" cm="1">
        <f t="array" ref="X11">IF(AND(SUM(COUNTIF(W11,{"*leaching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leached*"}))&gt;0,ISNUMBER(FIND("%",W11))),"Include","Exclude")</f>
        <v>Exclude</v>
      </c>
      <c r="Y11" s="1" t="s">
        <v>1930</v>
      </c>
      <c r="Z11" s="1" t="str" cm="1">
        <f t="array" ref="Z11">IF(AND(SUM(COUNTIF(Y11,{"*leaching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leached*"}))&gt;0,ISNUMBER(FIND("%",Y11))),"Include","Exclude")</f>
        <v>Exclude</v>
      </c>
      <c r="AA11" s="1" t="s">
        <v>1931</v>
      </c>
      <c r="AB11" s="1" t="str" cm="1">
        <f t="array" ref="AB11">IF(AND(SUM(COUNTIF(AA11,{"*leaching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leached*"}))&gt;0,ISNUMBER(FIND("%",AA11))),"Include","Exclude")</f>
        <v>Exclude</v>
      </c>
      <c r="AC11" s="1" t="s">
        <v>1932</v>
      </c>
      <c r="AD11" s="1" t="str" cm="1">
        <f t="array" ref="AD11">IF(AND(SUM(COUNTIF(AC11,{"*leaching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leached*"}))&gt;0,ISNUMBER(FIND("%",AC11))),"Include","Exclude")</f>
        <v>Exclude</v>
      </c>
      <c r="AE11" s="1" t="s">
        <v>1933</v>
      </c>
      <c r="AF11" s="1" t="str" cm="1">
        <f t="array" ref="AF11">IF(AND(SUM(COUNTIF(AE11,{"*leaching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leached*"}))&gt;0,ISNUMBER(FIND("%",AE11))),"Include","Exclude")</f>
        <v>Include</v>
      </c>
      <c r="AG11" s="1"/>
      <c r="AH11" s="1" t="str" cm="1">
        <f t="array" ref="AH11">IF(AND(SUM(COUNTIF(AG11,{"*leaching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leached*"}))&gt;0,ISNUMBER(FIND("%",AG11))),"Include","Exclude")</f>
        <v>Exclude</v>
      </c>
      <c r="AI11" s="1"/>
      <c r="AJ11" s="1" t="str" cm="1">
        <f t="array" ref="AJ11">IF(AND(SUM(COUNTIF(AI11,{"*leaching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leached*"}))&gt;0,ISNUMBER(FIND("%",AI11))),"Include","Exclude")</f>
        <v>Exclude</v>
      </c>
      <c r="AK11" s="1"/>
      <c r="AL11" s="1" t="str" cm="1">
        <f t="array" ref="AL11">IF(AND(SUM(COUNTIF(AK11,{"*leaching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leached*"}))&gt;0,ISNUMBER(FIND("%",AK11))),"Include","Exclude")</f>
        <v>Exclude</v>
      </c>
      <c r="AM11" s="1"/>
      <c r="AN11" s="1" t="str" cm="1">
        <f t="array" ref="AN11">IF(AND(SUM(COUNTIF(AM11,{"*leaching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leached*"}))&gt;0,ISNUMBER(FIND("%",AM11))),"Include","Exclude")</f>
        <v>Exclude</v>
      </c>
      <c r="AO11" s="1"/>
      <c r="AP11" s="1" t="str" cm="1">
        <f t="array" ref="AP11">IF(AND(SUM(COUNTIF(AO11,{"*leaching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leached*"}))&gt;0,ISNUMBER(FIND("%",AO11))),"Include","Exclude")</f>
        <v>Exclude</v>
      </c>
      <c r="AQ11" s="1"/>
      <c r="AR11" s="1" t="str" cm="1">
        <f t="array" ref="AR11">IF(AND(SUM(COUNTIF(AQ11,{"*leaching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leached*"}))&gt;0,ISNUMBER(FIND("%",AQ11))),"Include","Exclude")</f>
        <v>Exclude</v>
      </c>
      <c r="AS11" s="1"/>
      <c r="AT11" s="1" t="str" cm="1">
        <f t="array" ref="AT11">IF(AND(SUM(COUNTIF(AS11,{"*leaching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leached*"}))&gt;0,ISNUMBER(FIND("%",AS11))),"Include","Exclude")</f>
        <v>Exclude</v>
      </c>
      <c r="AU11" s="1"/>
      <c r="AV11" s="1" t="str" cm="1">
        <f t="array" ref="AV11">IF(AND(SUM(COUNTIF(AU11,{"*leaching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leached*"}))&gt;0,ISNUMBER(FIND("%",AU11))),"Include","Exclude")</f>
        <v>Exclude</v>
      </c>
      <c r="AW11" s="1"/>
      <c r="AX11" s="36" t="str" cm="1">
        <f t="array" ref="AX11">IF(AND(SUM(COUNTIF(AW11,{"*leaching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leached*"}))&gt;0,ISNUMBER(FIND("%",AW11))),"Include","Exclude")</f>
        <v>Exclude</v>
      </c>
      <c r="AY11" s="14">
        <f t="shared" si="2"/>
        <v>1</v>
      </c>
      <c r="AZ11" s="14" t="s">
        <v>1933</v>
      </c>
      <c r="BA11" s="14">
        <f>LEN(AZ11) - LEN(SUBSTITUTE(AZ11, "%", ""))</f>
        <v>2</v>
      </c>
      <c r="BB11" s="14" t="s">
        <v>3004</v>
      </c>
      <c r="BC11" s="14" t="s">
        <v>3013</v>
      </c>
      <c r="BD11" s="15">
        <v>0.94</v>
      </c>
      <c r="BE11" s="15">
        <v>0.1</v>
      </c>
      <c r="BF11" s="43">
        <f>VLOOKUP(BC11,'To do list'!$A$2:$B$18,2,FALSE)</f>
        <v>83.5</v>
      </c>
      <c r="BG11" s="59">
        <f>BE11*(1-BD11)*BF11*100</f>
        <v>50.100000000000044</v>
      </c>
      <c r="BH11" s="14"/>
      <c r="BI11" s="14"/>
      <c r="BJ11" s="14"/>
      <c r="BK11" s="43"/>
      <c r="BL11" s="49"/>
      <c r="BM11" s="14"/>
      <c r="BN11" s="14"/>
      <c r="BO11" s="14"/>
      <c r="BP11" s="14"/>
      <c r="BQ11" s="51"/>
      <c r="BR11" s="14"/>
      <c r="BS11" s="14"/>
      <c r="BT11" s="14"/>
      <c r="BU11" s="14"/>
      <c r="BV11" s="51"/>
      <c r="BW11" s="14"/>
      <c r="BX11" s="14"/>
      <c r="BY11" s="14"/>
      <c r="BZ11" s="14"/>
      <c r="CA11" s="51"/>
      <c r="CB11" s="63">
        <f>SUM(BG11,BL11,BQ11,BV11,CA11)/SUM(BE11,BJ11,BO11,BT11,BY11)</f>
        <v>501.0000000000004</v>
      </c>
    </row>
    <row r="12" spans="1:80" hidden="1" x14ac:dyDescent="0.3">
      <c r="A12" s="40">
        <v>11</v>
      </c>
      <c r="B12" s="40" t="s">
        <v>649</v>
      </c>
      <c r="C12" s="61" t="s">
        <v>650</v>
      </c>
      <c r="D12" s="40" t="s">
        <v>39</v>
      </c>
      <c r="E12" s="40" t="b">
        <v>1</v>
      </c>
      <c r="F12" s="40"/>
      <c r="G12" s="40"/>
      <c r="H12" s="40" t="s">
        <v>611</v>
      </c>
      <c r="I12" s="40" t="s">
        <v>10</v>
      </c>
      <c r="J12" s="40" t="s">
        <v>612</v>
      </c>
      <c r="K12" s="40" t="s">
        <v>40</v>
      </c>
      <c r="L12" s="40" t="s">
        <v>613</v>
      </c>
      <c r="M12" s="40" t="s">
        <v>41</v>
      </c>
      <c r="N12" s="40" t="s">
        <v>614</v>
      </c>
      <c r="O12" s="40" t="s">
        <v>651</v>
      </c>
      <c r="P12" s="40" t="b">
        <v>1</v>
      </c>
      <c r="Q12" s="40">
        <v>450</v>
      </c>
      <c r="R12" s="1" t="b">
        <v>0</v>
      </c>
      <c r="S12" s="1" t="s">
        <v>1302</v>
      </c>
      <c r="T12" s="1" t="str" cm="1">
        <f t="array" ref="T12">IF(AND(SUM(COUNTIF(S12,{"*leaching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leached*"}))&gt;0,ISNUMBER(FIND("%",S12))),"Include","Exclude")</f>
        <v>Exclude</v>
      </c>
      <c r="U12" s="1" t="s">
        <v>1303</v>
      </c>
      <c r="V12" s="1" t="str" cm="1">
        <f t="array" ref="V12">IF(AND(SUM(COUNTIF(U12,{"*leaching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leached*"}))&gt;0,ISNUMBER(FIND("%",U12))),"Include","Exclude")</f>
        <v>Exclude</v>
      </c>
      <c r="W12" s="1" t="s">
        <v>1304</v>
      </c>
      <c r="X12" s="1" t="str" cm="1">
        <f t="array" ref="X12">IF(AND(SUM(COUNTIF(W12,{"*leaching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leached*"}))&gt;0,ISNUMBER(FIND("%",W12))),"Include","Exclude")</f>
        <v>Include</v>
      </c>
      <c r="Y12" s="1" t="s">
        <v>1305</v>
      </c>
      <c r="Z12" s="1" t="str" cm="1">
        <f t="array" ref="Z12">IF(AND(SUM(COUNTIF(Y12,{"*leaching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leached*"}))&gt;0,ISNUMBER(FIND("%",Y12))),"Include","Exclude")</f>
        <v>Exclude</v>
      </c>
      <c r="AA12" s="1" t="s">
        <v>1306</v>
      </c>
      <c r="AB12" s="1" t="str" cm="1">
        <f t="array" ref="AB12">IF(AND(SUM(COUNTIF(AA12,{"*leaching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leached*"}))&gt;0,ISNUMBER(FIND("%",AA12))),"Include","Exclude")</f>
        <v>Exclude</v>
      </c>
      <c r="AC12" s="1" t="s">
        <v>1307</v>
      </c>
      <c r="AD12" s="1" t="str" cm="1">
        <f t="array" ref="AD12">IF(AND(SUM(COUNTIF(AC12,{"*leaching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leached*"}))&gt;0,ISNUMBER(FIND("%",AC12))),"Include","Exclude")</f>
        <v>Exclude</v>
      </c>
      <c r="AE12" s="1" t="s">
        <v>1308</v>
      </c>
      <c r="AF12" s="1" t="str" cm="1">
        <f t="array" ref="AF12">IF(AND(SUM(COUNTIF(AE12,{"*leaching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leached*"}))&gt;0,ISNUMBER(FIND("%",AE12))),"Include","Exclude")</f>
        <v>Exclude</v>
      </c>
      <c r="AG12" s="1" t="s">
        <v>1309</v>
      </c>
      <c r="AH12" s="1" t="str" cm="1">
        <f t="array" ref="AH12">IF(AND(SUM(COUNTIF(AG12,{"*leaching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leached*"}))&gt;0,ISNUMBER(FIND("%",AG12))),"Include","Exclude")</f>
        <v>Exclude</v>
      </c>
      <c r="AI12" s="1"/>
      <c r="AJ12" s="1" t="str" cm="1">
        <f t="array" ref="AJ12">IF(AND(SUM(COUNTIF(AI12,{"*leaching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leached*"}))&gt;0,ISNUMBER(FIND("%",AI12))),"Include","Exclude")</f>
        <v>Exclude</v>
      </c>
      <c r="AK12" s="1"/>
      <c r="AL12" s="1" t="str" cm="1">
        <f t="array" ref="AL12">IF(AND(SUM(COUNTIF(AK12,{"*leaching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leached*"}))&gt;0,ISNUMBER(FIND("%",AK12))),"Include","Exclude")</f>
        <v>Exclude</v>
      </c>
      <c r="AM12" s="1"/>
      <c r="AN12" s="1" t="str" cm="1">
        <f t="array" ref="AN12">IF(AND(SUM(COUNTIF(AM12,{"*leaching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leached*"}))&gt;0,ISNUMBER(FIND("%",AM12))),"Include","Exclude")</f>
        <v>Exclude</v>
      </c>
      <c r="AO12" s="1"/>
      <c r="AP12" s="1" t="str" cm="1">
        <f t="array" ref="AP12">IF(AND(SUM(COUNTIF(AO12,{"*leaching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leached*"}))&gt;0,ISNUMBER(FIND("%",AO12))),"Include","Exclude")</f>
        <v>Exclude</v>
      </c>
      <c r="AQ12" s="1"/>
      <c r="AR12" s="1" t="str" cm="1">
        <f t="array" ref="AR12">IF(AND(SUM(COUNTIF(AQ12,{"*leaching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leached*"}))&gt;0,ISNUMBER(FIND("%",AQ12))),"Include","Exclude")</f>
        <v>Exclude</v>
      </c>
      <c r="AS12" s="1"/>
      <c r="AT12" s="1" t="str" cm="1">
        <f t="array" ref="AT12">IF(AND(SUM(COUNTIF(AS12,{"*leaching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leached*"}))&gt;0,ISNUMBER(FIND("%",AS12))),"Include","Exclude")</f>
        <v>Exclude</v>
      </c>
      <c r="AU12" s="1"/>
      <c r="AV12" s="1" t="str" cm="1">
        <f t="array" ref="AV12">IF(AND(SUM(COUNTIF(AU12,{"*leaching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leached*"}))&gt;0,ISNUMBER(FIND("%",AU12))),"Include","Exclude")</f>
        <v>Exclude</v>
      </c>
      <c r="AW12" s="1"/>
      <c r="AX12" s="1" t="str" cm="1">
        <f t="array" ref="AX12">IF(AND(SUM(COUNTIF(AW12,{"*leaching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leached*"}))&gt;0,ISNUMBER(FIND("%",AW12))),"Include","Exclude")</f>
        <v>Exclude</v>
      </c>
      <c r="AY12" s="40">
        <f t="shared" si="2"/>
        <v>1</v>
      </c>
      <c r="AZ12" s="40" t="s">
        <v>1304</v>
      </c>
      <c r="BA12" s="40">
        <f>LEN(AZ12) - LEN(SUBSTITUTE(AZ12, "%", ""))</f>
        <v>1</v>
      </c>
      <c r="BB12" s="40" t="s">
        <v>2994</v>
      </c>
      <c r="BC12" s="40"/>
      <c r="BD12" s="40"/>
      <c r="BE12" s="40"/>
      <c r="BF12" s="40"/>
      <c r="BG12" s="40"/>
      <c r="BH12" s="40"/>
      <c r="BI12" s="40"/>
      <c r="BJ12" s="40"/>
      <c r="BK12" s="40"/>
      <c r="BL12" s="40"/>
      <c r="BM12" s="40"/>
      <c r="BN12" s="40"/>
      <c r="BO12" s="40"/>
      <c r="BP12" s="40"/>
      <c r="BQ12" s="40"/>
      <c r="BR12" s="40"/>
      <c r="BS12" s="40"/>
      <c r="BT12" s="40"/>
      <c r="BU12" s="40"/>
      <c r="BV12" s="40"/>
      <c r="BW12" s="40"/>
      <c r="BX12"/>
      <c r="BY12"/>
      <c r="BZ12"/>
      <c r="CA12"/>
      <c r="CB12"/>
    </row>
    <row r="13" spans="1:80" hidden="1" x14ac:dyDescent="0.3">
      <c r="A13" s="1">
        <v>12</v>
      </c>
      <c r="B13" s="1" t="s">
        <v>652</v>
      </c>
      <c r="C13" s="2" t="s">
        <v>653</v>
      </c>
      <c r="D13" s="1" t="s">
        <v>42</v>
      </c>
      <c r="E13" s="1" t="b">
        <v>1</v>
      </c>
      <c r="H13" s="1" t="s">
        <v>611</v>
      </c>
      <c r="I13" s="1" t="s">
        <v>10</v>
      </c>
      <c r="J13" s="1" t="s">
        <v>612</v>
      </c>
      <c r="K13" s="1" t="s">
        <v>43</v>
      </c>
      <c r="L13" s="1" t="s">
        <v>613</v>
      </c>
      <c r="M13" s="1" t="s">
        <v>44</v>
      </c>
      <c r="N13" s="1" t="s">
        <v>614</v>
      </c>
      <c r="O13" s="1" t="s">
        <v>654</v>
      </c>
      <c r="P13" s="1" t="b">
        <v>1</v>
      </c>
      <c r="Q13" s="1">
        <v>80</v>
      </c>
      <c r="R13" s="1" t="b">
        <v>0</v>
      </c>
      <c r="S13" s="1" t="s">
        <v>1310</v>
      </c>
      <c r="T13" s="1" t="str" cm="1">
        <f t="array" ref="T13">IF(AND(SUM(COUNTIF(S13,{"*leaching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leached*"}))&gt;0,ISNUMBER(FIND("%",S13))),"Include","Exclude")</f>
        <v>Exclude</v>
      </c>
      <c r="U13" s="1" t="s">
        <v>1311</v>
      </c>
      <c r="V13" s="1" t="str" cm="1">
        <f t="array" ref="V13">IF(AND(SUM(COUNTIF(U13,{"*leaching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leached*"}))&gt;0,ISNUMBER(FIND("%",U13))),"Include","Exclude")</f>
        <v>Exclude</v>
      </c>
      <c r="W13" s="1" t="s">
        <v>1312</v>
      </c>
      <c r="X13" s="1" t="str" cm="1">
        <f t="array" ref="X13">IF(AND(SUM(COUNTIF(W13,{"*leaching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leached*"}))&gt;0,ISNUMBER(FIND("%",W13))),"Include","Exclude")</f>
        <v>Exclude</v>
      </c>
      <c r="Y13" s="1" t="s">
        <v>1313</v>
      </c>
      <c r="Z13" s="1" t="str" cm="1">
        <f t="array" ref="Z13">IF(AND(SUM(COUNTIF(Y13,{"*leaching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leached*"}))&gt;0,ISNUMBER(FIND("%",Y13))),"Include","Exclude")</f>
        <v>Exclude</v>
      </c>
      <c r="AA13" s="1" t="s">
        <v>1314</v>
      </c>
      <c r="AB13" s="1" t="str" cm="1">
        <f t="array" ref="AB13">IF(AND(SUM(COUNTIF(AA13,{"*leaching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leached*"}))&gt;0,ISNUMBER(FIND("%",AA13))),"Include","Exclude")</f>
        <v>Exclude</v>
      </c>
      <c r="AC13" s="1" t="s">
        <v>1315</v>
      </c>
      <c r="AD13" s="1" t="str" cm="1">
        <f t="array" ref="AD13">IF(AND(SUM(COUNTIF(AC13,{"*leaching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leached*"}))&gt;0,ISNUMBER(FIND("%",AC13))),"Include","Exclude")</f>
        <v>Exclude</v>
      </c>
      <c r="AE13" s="1" t="s">
        <v>1316</v>
      </c>
      <c r="AF13" s="1" t="str" cm="1">
        <f t="array" ref="AF13">IF(AND(SUM(COUNTIF(AE13,{"*leaching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leached*"}))&gt;0,ISNUMBER(FIND("%",AE13))),"Include","Exclude")</f>
        <v>Exclude</v>
      </c>
      <c r="AG13" s="1" t="s">
        <v>1317</v>
      </c>
      <c r="AH13" s="1" t="str" cm="1">
        <f t="array" ref="AH13">IF(AND(SUM(COUNTIF(AG13,{"*leaching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leached*"}))&gt;0,ISNUMBER(FIND("%",AG13))),"Include","Exclude")</f>
        <v>Exclude</v>
      </c>
      <c r="AI13" s="1" t="s">
        <v>1318</v>
      </c>
      <c r="AJ13" s="1" t="str" cm="1">
        <f t="array" ref="AJ13">IF(AND(SUM(COUNTIF(AI13,{"*leaching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leached*"}))&gt;0,ISNUMBER(FIND("%",AI13))),"Include","Exclude")</f>
        <v>Exclude</v>
      </c>
      <c r="AK13" s="1"/>
      <c r="AL13" s="1" t="str" cm="1">
        <f t="array" ref="AL13">IF(AND(SUM(COUNTIF(AK13,{"*leaching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leached*"}))&gt;0,ISNUMBER(FIND("%",AK13))),"Include","Exclude")</f>
        <v>Exclude</v>
      </c>
      <c r="AM13" s="1"/>
      <c r="AN13" s="1" t="str" cm="1">
        <f t="array" ref="AN13">IF(AND(SUM(COUNTIF(AM13,{"*leaching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leached*"}))&gt;0,ISNUMBER(FIND("%",AM13))),"Include","Exclude")</f>
        <v>Exclude</v>
      </c>
      <c r="AO13" s="1"/>
      <c r="AP13" s="1" t="str" cm="1">
        <f t="array" ref="AP13">IF(AND(SUM(COUNTIF(AO13,{"*leaching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leached*"}))&gt;0,ISNUMBER(FIND("%",AO13))),"Include","Exclude")</f>
        <v>Exclude</v>
      </c>
      <c r="AQ13" s="1"/>
      <c r="AR13" s="1" t="str" cm="1">
        <f t="array" ref="AR13">IF(AND(SUM(COUNTIF(AQ13,{"*leaching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leached*"}))&gt;0,ISNUMBER(FIND("%",AQ13))),"Include","Exclude")</f>
        <v>Exclude</v>
      </c>
      <c r="AS13" s="1"/>
      <c r="AT13" s="1" t="str" cm="1">
        <f t="array" ref="AT13">IF(AND(SUM(COUNTIF(AS13,{"*leaching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leached*"}))&gt;0,ISNUMBER(FIND("%",AS13))),"Include","Exclude")</f>
        <v>Exclude</v>
      </c>
      <c r="AU13" s="1"/>
      <c r="AV13" s="1" t="str" cm="1">
        <f t="array" ref="AV13">IF(AND(SUM(COUNTIF(AU13,{"*leaching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leached*"}))&gt;0,ISNUMBER(FIND("%",AU13))),"Include","Exclude")</f>
        <v>Exclude</v>
      </c>
      <c r="AW13" s="1"/>
      <c r="AX13" s="1" t="str" cm="1">
        <f t="array" ref="AX13">IF(AND(SUM(COUNTIF(AW13,{"*leaching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leached*"}))&gt;0,ISNUMBER(FIND("%",AW13))),"Include","Exclude")</f>
        <v>Exclude</v>
      </c>
      <c r="AY13" s="1">
        <f t="shared" si="2"/>
        <v>0</v>
      </c>
      <c r="AZ13" s="1" t="s">
        <v>677</v>
      </c>
      <c r="BF13" s="1"/>
      <c r="BG13" s="1"/>
      <c r="BK13" s="1"/>
      <c r="BL13" s="1"/>
      <c r="BQ13" s="1"/>
      <c r="BV13" s="1"/>
      <c r="BX13"/>
      <c r="BY13"/>
      <c r="BZ13"/>
      <c r="CA13"/>
      <c r="CB13"/>
    </row>
    <row r="14" spans="1:80" hidden="1" x14ac:dyDescent="0.3">
      <c r="A14" s="1">
        <v>13</v>
      </c>
      <c r="B14" s="1" t="s">
        <v>655</v>
      </c>
      <c r="C14" s="2" t="s">
        <v>656</v>
      </c>
      <c r="D14" s="1" t="s">
        <v>45</v>
      </c>
      <c r="E14" s="1" t="b">
        <v>1</v>
      </c>
      <c r="H14" s="1" t="s">
        <v>611</v>
      </c>
      <c r="I14" s="1" t="s">
        <v>10</v>
      </c>
      <c r="J14" s="1" t="s">
        <v>612</v>
      </c>
      <c r="K14" s="1" t="s">
        <v>46</v>
      </c>
      <c r="L14" s="1" t="s">
        <v>613</v>
      </c>
      <c r="M14" s="1" t="s">
        <v>47</v>
      </c>
      <c r="N14" s="1" t="s">
        <v>614</v>
      </c>
      <c r="O14" s="1" t="s">
        <v>657</v>
      </c>
      <c r="P14" s="1" t="b">
        <v>1</v>
      </c>
      <c r="Q14" s="1">
        <v>800</v>
      </c>
      <c r="R14" s="1" t="b">
        <v>0</v>
      </c>
      <c r="S14" s="1" t="s">
        <v>1319</v>
      </c>
      <c r="T14" s="1" t="str" cm="1">
        <f t="array" ref="T14">IF(AND(SUM(COUNTIF(S14,{"*leaching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leached*"}))&gt;0,ISNUMBER(FIND("%",S14))),"Include","Exclude")</f>
        <v>Exclude</v>
      </c>
      <c r="U14" s="1" t="s">
        <v>1320</v>
      </c>
      <c r="V14" s="1" t="str" cm="1">
        <f t="array" ref="V14">IF(AND(SUM(COUNTIF(U14,{"*leaching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leached*"}))&gt;0,ISNUMBER(FIND("%",U14))),"Include","Exclude")</f>
        <v>Exclude</v>
      </c>
      <c r="W14" s="1" t="s">
        <v>1321</v>
      </c>
      <c r="X14" s="1" t="str" cm="1">
        <f t="array" ref="X14">IF(AND(SUM(COUNTIF(W14,{"*leaching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leached*"}))&gt;0,ISNUMBER(FIND("%",W14))),"Include","Exclude")</f>
        <v>Exclude</v>
      </c>
      <c r="Y14" s="1" t="s">
        <v>1322</v>
      </c>
      <c r="Z14" s="1" t="str" cm="1">
        <f t="array" ref="Z14">IF(AND(SUM(COUNTIF(Y14,{"*leaching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leached*"}))&gt;0,ISNUMBER(FIND("%",Y14))),"Include","Exclude")</f>
        <v>Exclude</v>
      </c>
      <c r="AA14" s="1" t="s">
        <v>1323</v>
      </c>
      <c r="AB14" s="1" t="str" cm="1">
        <f t="array" ref="AB14">IF(AND(SUM(COUNTIF(AA14,{"*leaching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leached*"}))&gt;0,ISNUMBER(FIND("%",AA14))),"Include","Exclude")</f>
        <v>Exclude</v>
      </c>
      <c r="AC14" s="1" t="s">
        <v>1324</v>
      </c>
      <c r="AD14" s="1" t="str" cm="1">
        <f t="array" ref="AD14">IF(AND(SUM(COUNTIF(AC14,{"*leaching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leached*"}))&gt;0,ISNUMBER(FIND("%",AC14))),"Include","Exclude")</f>
        <v>Exclude</v>
      </c>
      <c r="AE14" s="1" t="s">
        <v>1325</v>
      </c>
      <c r="AF14" s="1" t="str" cm="1">
        <f t="array" ref="AF14">IF(AND(SUM(COUNTIF(AE14,{"*leaching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leached*"}))&gt;0,ISNUMBER(FIND("%",AE14))),"Include","Exclude")</f>
        <v>Exclude</v>
      </c>
      <c r="AG14" s="1" t="s">
        <v>1326</v>
      </c>
      <c r="AH14" s="1" t="str" cm="1">
        <f t="array" ref="AH14">IF(AND(SUM(COUNTIF(AG14,{"*leaching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leached*"}))&gt;0,ISNUMBER(FIND("%",AG14))),"Include","Exclude")</f>
        <v>Exclude</v>
      </c>
      <c r="AI14" s="1" t="s">
        <v>1327</v>
      </c>
      <c r="AJ14" s="1" t="str" cm="1">
        <f t="array" ref="AJ14">IF(AND(SUM(COUNTIF(AI14,{"*leaching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leached*"}))&gt;0,ISNUMBER(FIND("%",AI14))),"Include","Exclude")</f>
        <v>Exclude</v>
      </c>
      <c r="AK14" s="1" t="s">
        <v>1328</v>
      </c>
      <c r="AL14" s="1" t="str" cm="1">
        <f t="array" ref="AL14">IF(AND(SUM(COUNTIF(AK14,{"*leaching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leached*"}))&gt;0,ISNUMBER(FIND("%",AK14))),"Include","Exclude")</f>
        <v>Include</v>
      </c>
      <c r="AM14" s="1"/>
      <c r="AN14" s="1" t="str" cm="1">
        <f t="array" ref="AN14">IF(AND(SUM(COUNTIF(AM14,{"*leaching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leached*"}))&gt;0,ISNUMBER(FIND("%",AM14))),"Include","Exclude")</f>
        <v>Exclude</v>
      </c>
      <c r="AO14" s="1"/>
      <c r="AP14" s="1" t="str" cm="1">
        <f t="array" ref="AP14">IF(AND(SUM(COUNTIF(AO14,{"*leaching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leached*"}))&gt;0,ISNUMBER(FIND("%",AO14))),"Include","Exclude")</f>
        <v>Exclude</v>
      </c>
      <c r="AQ14" s="1"/>
      <c r="AR14" s="1" t="str" cm="1">
        <f t="array" ref="AR14">IF(AND(SUM(COUNTIF(AQ14,{"*leaching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leached*"}))&gt;0,ISNUMBER(FIND("%",AQ14))),"Include","Exclude")</f>
        <v>Exclude</v>
      </c>
      <c r="AS14" s="1"/>
      <c r="AT14" s="1" t="str" cm="1">
        <f t="array" ref="AT14">IF(AND(SUM(COUNTIF(AS14,{"*leaching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leached*"}))&gt;0,ISNUMBER(FIND("%",AS14))),"Include","Exclude")</f>
        <v>Exclude</v>
      </c>
      <c r="AU14" s="1"/>
      <c r="AV14" s="1" t="str" cm="1">
        <f t="array" ref="AV14">IF(AND(SUM(COUNTIF(AU14,{"*leaching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leached*"}))&gt;0,ISNUMBER(FIND("%",AU14))),"Include","Exclude")</f>
        <v>Exclude</v>
      </c>
      <c r="AW14" s="1"/>
      <c r="AX14" s="1" t="str" cm="1">
        <f t="array" ref="AX14">IF(AND(SUM(COUNTIF(AW14,{"*leaching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leached*"}))&gt;0,ISNUMBER(FIND("%",AW14))),"Include","Exclude")</f>
        <v>Exclude</v>
      </c>
      <c r="AY14" s="1">
        <f t="shared" si="2"/>
        <v>1</v>
      </c>
      <c r="AZ14" s="1" t="s">
        <v>1328</v>
      </c>
      <c r="BA14" s="1">
        <f>LEN(AZ14) - LEN(SUBSTITUTE(AZ14, "%", ""))</f>
        <v>2</v>
      </c>
      <c r="BB14" s="1" t="s">
        <v>2998</v>
      </c>
      <c r="BF14" s="1"/>
      <c r="BG14" s="1"/>
      <c r="BK14" s="1"/>
      <c r="BL14" s="1"/>
      <c r="BQ14" s="1"/>
      <c r="BV14" s="1"/>
      <c r="BX14"/>
      <c r="BY14"/>
      <c r="BZ14"/>
      <c r="CA14"/>
      <c r="CB14"/>
    </row>
    <row r="15" spans="1:80" hidden="1" x14ac:dyDescent="0.3">
      <c r="A15" s="1">
        <v>14</v>
      </c>
      <c r="B15" s="1" t="s">
        <v>658</v>
      </c>
      <c r="C15" s="2" t="s">
        <v>659</v>
      </c>
      <c r="D15" s="1" t="s">
        <v>48</v>
      </c>
      <c r="E15" s="1" t="b">
        <v>1</v>
      </c>
      <c r="H15" s="1" t="s">
        <v>611</v>
      </c>
      <c r="I15" s="1" t="s">
        <v>10</v>
      </c>
      <c r="J15" s="1" t="s">
        <v>612</v>
      </c>
      <c r="K15" s="1" t="s">
        <v>49</v>
      </c>
      <c r="L15" s="1" t="s">
        <v>613</v>
      </c>
      <c r="M15" s="1" t="s">
        <v>50</v>
      </c>
      <c r="N15" s="1" t="s">
        <v>614</v>
      </c>
      <c r="O15" s="1" t="s">
        <v>660</v>
      </c>
      <c r="P15" s="1" t="b">
        <v>1</v>
      </c>
      <c r="Q15" s="1">
        <v>80</v>
      </c>
      <c r="R15" s="1" t="b">
        <v>0</v>
      </c>
      <c r="S15" s="1" t="s">
        <v>1329</v>
      </c>
      <c r="T15" s="1" t="str" cm="1">
        <f t="array" ref="T15">IF(AND(SUM(COUNTIF(S15,{"*leaching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leached*"}))&gt;0,ISNUMBER(FIND("%",S15))),"Include","Exclude")</f>
        <v>Exclude</v>
      </c>
      <c r="U15" s="1" t="s">
        <v>1330</v>
      </c>
      <c r="V15" s="1" t="str" cm="1">
        <f t="array" ref="V15">IF(AND(SUM(COUNTIF(U15,{"*leaching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leached*"}))&gt;0,ISNUMBER(FIND("%",U15))),"Include","Exclude")</f>
        <v>Exclude</v>
      </c>
      <c r="W15" s="1" t="s">
        <v>1331</v>
      </c>
      <c r="X15" s="1" t="str" cm="1">
        <f t="array" ref="X15">IF(AND(SUM(COUNTIF(W15,{"*leaching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leached*"}))&gt;0,ISNUMBER(FIND("%",W15))),"Include","Exclude")</f>
        <v>Exclude</v>
      </c>
      <c r="Y15" s="1" t="s">
        <v>1332</v>
      </c>
      <c r="Z15" s="1" t="str" cm="1">
        <f t="array" ref="Z15">IF(AND(SUM(COUNTIF(Y15,{"*leaching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leached*"}))&gt;0,ISNUMBER(FIND("%",Y15))),"Include","Exclude")</f>
        <v>Include</v>
      </c>
      <c r="AA15" s="1" t="s">
        <v>1333</v>
      </c>
      <c r="AB15" s="1" t="str" cm="1">
        <f t="array" ref="AB15">IF(AND(SUM(COUNTIF(AA15,{"*leaching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leached*"}))&gt;0,ISNUMBER(FIND("%",AA15))),"Include","Exclude")</f>
        <v>Exclude</v>
      </c>
      <c r="AC15" s="1" t="s">
        <v>1334</v>
      </c>
      <c r="AD15" s="1" t="str" cm="1">
        <f t="array" ref="AD15">IF(AND(SUM(COUNTIF(AC15,{"*leaching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leached*"}))&gt;0,ISNUMBER(FIND("%",AC15))),"Include","Exclude")</f>
        <v>Exclude</v>
      </c>
      <c r="AE15" s="1"/>
      <c r="AF15" s="1" t="str" cm="1">
        <f t="array" ref="AF15">IF(AND(SUM(COUNTIF(AE15,{"*leaching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leached*"}))&gt;0,ISNUMBER(FIND("%",AE15))),"Include","Exclude")</f>
        <v>Exclude</v>
      </c>
      <c r="AG15" s="1"/>
      <c r="AH15" s="1" t="str" cm="1">
        <f t="array" ref="AH15">IF(AND(SUM(COUNTIF(AG15,{"*leaching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leached*"}))&gt;0,ISNUMBER(FIND("%",AG15))),"Include","Exclude")</f>
        <v>Exclude</v>
      </c>
      <c r="AI15" s="1"/>
      <c r="AJ15" s="1" t="str" cm="1">
        <f t="array" ref="AJ15">IF(AND(SUM(COUNTIF(AI15,{"*leaching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leached*"}))&gt;0,ISNUMBER(FIND("%",AI15))),"Include","Exclude")</f>
        <v>Exclude</v>
      </c>
      <c r="AK15" s="1"/>
      <c r="AL15" s="1" t="str" cm="1">
        <f t="array" ref="AL15">IF(AND(SUM(COUNTIF(AK15,{"*leaching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leached*"}))&gt;0,ISNUMBER(FIND("%",AK15))),"Include","Exclude")</f>
        <v>Exclude</v>
      </c>
      <c r="AM15" s="1"/>
      <c r="AN15" s="1" t="str" cm="1">
        <f t="array" ref="AN15">IF(AND(SUM(COUNTIF(AM15,{"*leaching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leached*"}))&gt;0,ISNUMBER(FIND("%",AM15))),"Include","Exclude")</f>
        <v>Exclude</v>
      </c>
      <c r="AO15" s="1"/>
      <c r="AP15" s="1" t="str" cm="1">
        <f t="array" ref="AP15">IF(AND(SUM(COUNTIF(AO15,{"*leaching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leached*"}))&gt;0,ISNUMBER(FIND("%",AO15))),"Include","Exclude")</f>
        <v>Exclude</v>
      </c>
      <c r="AQ15" s="1"/>
      <c r="AR15" s="1" t="str" cm="1">
        <f t="array" ref="AR15">IF(AND(SUM(COUNTIF(AQ15,{"*leaching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leached*"}))&gt;0,ISNUMBER(FIND("%",AQ15))),"Include","Exclude")</f>
        <v>Exclude</v>
      </c>
      <c r="AS15" s="1"/>
      <c r="AT15" s="1" t="str" cm="1">
        <f t="array" ref="AT15">IF(AND(SUM(COUNTIF(AS15,{"*leaching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leached*"}))&gt;0,ISNUMBER(FIND("%",AS15))),"Include","Exclude")</f>
        <v>Exclude</v>
      </c>
      <c r="AU15" s="1"/>
      <c r="AV15" s="1" t="str" cm="1">
        <f t="array" ref="AV15">IF(AND(SUM(COUNTIF(AU15,{"*leaching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leached*"}))&gt;0,ISNUMBER(FIND("%",AU15))),"Include","Exclude")</f>
        <v>Exclude</v>
      </c>
      <c r="AW15" s="1"/>
      <c r="AX15" s="1" t="str" cm="1">
        <f t="array" ref="AX15">IF(AND(SUM(COUNTIF(AW15,{"*leaching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leached*"}))&gt;0,ISNUMBER(FIND("%",AW15))),"Include","Exclude")</f>
        <v>Exclude</v>
      </c>
      <c r="AY15" s="1">
        <f t="shared" si="2"/>
        <v>1</v>
      </c>
      <c r="AZ15" s="1" t="s">
        <v>1332</v>
      </c>
      <c r="BA15" s="1">
        <f>LEN(AZ15) - LEN(SUBSTITUTE(AZ15, "%", ""))</f>
        <v>1</v>
      </c>
      <c r="BB15" s="1" t="s">
        <v>2995</v>
      </c>
      <c r="BF15" s="1"/>
      <c r="BG15" s="1"/>
      <c r="BK15" s="1"/>
      <c r="BL15" s="1"/>
      <c r="BQ15" s="1"/>
      <c r="BV15" s="1"/>
      <c r="BX15"/>
      <c r="BY15"/>
      <c r="BZ15"/>
      <c r="CA15"/>
      <c r="CB15"/>
    </row>
    <row r="16" spans="1:80" s="16" customFormat="1" x14ac:dyDescent="0.3">
      <c r="A16" s="14">
        <v>164</v>
      </c>
      <c r="B16" s="14" t="s">
        <v>1075</v>
      </c>
      <c r="C16" s="14" t="s">
        <v>1076</v>
      </c>
      <c r="D16" s="14" t="s">
        <v>466</v>
      </c>
      <c r="E16" s="14" t="b">
        <v>1</v>
      </c>
      <c r="F16" s="14" t="s">
        <v>1077</v>
      </c>
      <c r="G16" s="14">
        <v>99.5</v>
      </c>
      <c r="H16" s="14" t="s">
        <v>611</v>
      </c>
      <c r="I16" s="14" t="s">
        <v>238</v>
      </c>
      <c r="J16" s="14" t="s">
        <v>612</v>
      </c>
      <c r="K16" s="14" t="s">
        <v>467</v>
      </c>
      <c r="L16" s="14" t="s">
        <v>613</v>
      </c>
      <c r="M16" s="14" t="s">
        <v>468</v>
      </c>
      <c r="N16" s="14" t="s">
        <v>614</v>
      </c>
      <c r="O16" s="14" t="s">
        <v>677</v>
      </c>
      <c r="P16" s="14" t="b">
        <v>1</v>
      </c>
      <c r="Q16" s="14">
        <v>120</v>
      </c>
      <c r="R16" s="39" t="b">
        <v>0</v>
      </c>
      <c r="S16" s="6" t="s">
        <v>2600</v>
      </c>
      <c r="T16" s="1" t="str" cm="1">
        <f t="array" ref="T16">IF(AND(SUM(COUNTIF(S16,{"*leaching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leached*"}))&gt;0,ISNUMBER(FIND("%",S16))),"Include","Exclude")</f>
        <v>Exclude</v>
      </c>
      <c r="U16" s="1" t="s">
        <v>2601</v>
      </c>
      <c r="V16" s="1" t="str" cm="1">
        <f t="array" ref="V16">IF(AND(SUM(COUNTIF(U16,{"*leaching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leached*"}))&gt;0,ISNUMBER(FIND("%",U16))),"Include","Exclude")</f>
        <v>Exclude</v>
      </c>
      <c r="W16" s="1" t="s">
        <v>2602</v>
      </c>
      <c r="X16" s="1" t="str" cm="1">
        <f t="array" ref="X16">IF(AND(SUM(COUNTIF(W16,{"*leaching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leached*"}))&gt;0,ISNUMBER(FIND("%",W16))),"Include","Exclude")</f>
        <v>Exclude</v>
      </c>
      <c r="Y16" s="1" t="s">
        <v>2603</v>
      </c>
      <c r="Z16" s="1" t="str" cm="1">
        <f t="array" ref="Z16">IF(AND(SUM(COUNTIF(Y16,{"*leaching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leached*"}))&gt;0,ISNUMBER(FIND("%",Y16))),"Include","Exclude")</f>
        <v>Exclude</v>
      </c>
      <c r="AA16" s="1" t="s">
        <v>2604</v>
      </c>
      <c r="AB16" s="1" t="str" cm="1">
        <f t="array" ref="AB16">IF(AND(SUM(COUNTIF(AA16,{"*leaching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leached*"}))&gt;0,ISNUMBER(FIND("%",AA16))),"Include","Exclude")</f>
        <v>Include</v>
      </c>
      <c r="AC16" s="1" t="s">
        <v>2605</v>
      </c>
      <c r="AD16" s="1" t="str" cm="1">
        <f t="array" ref="AD16">IF(AND(SUM(COUNTIF(AC16,{"*leaching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leached*"}))&gt;0,ISNUMBER(FIND("%",AC16))),"Include","Exclude")</f>
        <v>Exclude</v>
      </c>
      <c r="AE16" s="1" t="s">
        <v>2606</v>
      </c>
      <c r="AF16" s="1" t="str" cm="1">
        <f t="array" ref="AF16">IF(AND(SUM(COUNTIF(AE16,{"*leaching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leached*"}))&gt;0,ISNUMBER(FIND("%",AE16))),"Include","Exclude")</f>
        <v>Exclude</v>
      </c>
      <c r="AG16" s="1" t="s">
        <v>2607</v>
      </c>
      <c r="AH16" s="1" t="str" cm="1">
        <f t="array" ref="AH16">IF(AND(SUM(COUNTIF(AG16,{"*leaching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leached*"}))&gt;0,ISNUMBER(FIND("%",AG16))),"Include","Exclude")</f>
        <v>Exclude</v>
      </c>
      <c r="AI16" s="1" t="s">
        <v>2608</v>
      </c>
      <c r="AJ16" s="1" t="str" cm="1">
        <f t="array" ref="AJ16">IF(AND(SUM(COUNTIF(AI16,{"*leaching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leached*"}))&gt;0,ISNUMBER(FIND("%",AI16))),"Include","Exclude")</f>
        <v>Exclude</v>
      </c>
      <c r="AK16" s="1" t="s">
        <v>2609</v>
      </c>
      <c r="AL16" s="1" t="str" cm="1">
        <f t="array" ref="AL16">IF(AND(SUM(COUNTIF(AK16,{"*leaching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leached*"}))&gt;0,ISNUMBER(FIND("%",AK16))),"Include","Exclude")</f>
        <v>Exclude</v>
      </c>
      <c r="AM16" s="1" t="s">
        <v>2610</v>
      </c>
      <c r="AN16" s="1" t="str" cm="1">
        <f t="array" ref="AN16">IF(AND(SUM(COUNTIF(AM16,{"*leaching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leached*"}))&gt;0,ISNUMBER(FIND("%",AM16))),"Include","Exclude")</f>
        <v>Exclude</v>
      </c>
      <c r="AO16" s="1"/>
      <c r="AP16" s="1" t="str" cm="1">
        <f t="array" ref="AP16">IF(AND(SUM(COUNTIF(AO16,{"*leaching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leached*"}))&gt;0,ISNUMBER(FIND("%",AO16))),"Include","Exclude")</f>
        <v>Exclude</v>
      </c>
      <c r="AQ16" s="1"/>
      <c r="AR16" s="1" t="str" cm="1">
        <f t="array" ref="AR16">IF(AND(SUM(COUNTIF(AQ16,{"*leaching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leached*"}))&gt;0,ISNUMBER(FIND("%",AQ16))),"Include","Exclude")</f>
        <v>Exclude</v>
      </c>
      <c r="AS16" s="1"/>
      <c r="AT16" s="1" t="str" cm="1">
        <f t="array" ref="AT16">IF(AND(SUM(COUNTIF(AS16,{"*leaching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leached*"}))&gt;0,ISNUMBER(FIND("%",AS16))),"Include","Exclude")</f>
        <v>Exclude</v>
      </c>
      <c r="AU16" s="1"/>
      <c r="AV16" s="1" t="str" cm="1">
        <f t="array" ref="AV16">IF(AND(SUM(COUNTIF(AU16,{"*leaching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leached*"}))&gt;0,ISNUMBER(FIND("%",AU16))),"Include","Exclude")</f>
        <v>Exclude</v>
      </c>
      <c r="AW16" s="1"/>
      <c r="AX16" s="36" t="str" cm="1">
        <f t="array" ref="AX16">IF(AND(SUM(COUNTIF(AW16,{"*leaching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leached*"}))&gt;0,ISNUMBER(FIND("%",AW16))),"Include","Exclude")</f>
        <v>Exclude</v>
      </c>
      <c r="AY16" s="14">
        <f t="shared" si="2"/>
        <v>1</v>
      </c>
      <c r="AZ16" s="14" t="s">
        <v>2604</v>
      </c>
      <c r="BA16" s="14">
        <f>LEN(AZ16) - LEN(SUBSTITUTE(AZ16, "%", ""))</f>
        <v>2</v>
      </c>
      <c r="BB16" s="14" t="s">
        <v>3048</v>
      </c>
      <c r="BC16" s="14" t="s">
        <v>3013</v>
      </c>
      <c r="BD16" s="15">
        <v>0.95</v>
      </c>
      <c r="BE16" s="15">
        <v>0.1</v>
      </c>
      <c r="BF16" s="43">
        <f>VLOOKUP(BC16,'To do list'!$A$2:$B$18,2,FALSE)</f>
        <v>83.5</v>
      </c>
      <c r="BG16" s="59">
        <f>BE16*(1-BD16)*BF16*100</f>
        <v>41.750000000000036</v>
      </c>
      <c r="BH16" s="14"/>
      <c r="BI16" s="14"/>
      <c r="BJ16" s="14"/>
      <c r="BK16" s="43"/>
      <c r="BL16" s="49"/>
      <c r="BM16" s="14"/>
      <c r="BN16" s="14"/>
      <c r="BO16" s="14"/>
      <c r="BP16" s="14"/>
      <c r="BQ16" s="51"/>
      <c r="BR16" s="14"/>
      <c r="BS16" s="14"/>
      <c r="BT16" s="14"/>
      <c r="BU16" s="14"/>
      <c r="BV16" s="51"/>
      <c r="BW16" s="14"/>
      <c r="BX16" s="14"/>
      <c r="BY16" s="14"/>
      <c r="BZ16" s="14"/>
      <c r="CA16" s="51"/>
      <c r="CB16" s="63">
        <f>SUM(BG16,BL16,BQ16,BV16,CA16)/SUM(BE16,BJ16,BO16,BT16,BY16)</f>
        <v>417.50000000000034</v>
      </c>
    </row>
    <row r="17" spans="1:80" hidden="1" x14ac:dyDescent="0.3">
      <c r="A17" s="40">
        <v>16</v>
      </c>
      <c r="B17" s="40" t="s">
        <v>664</v>
      </c>
      <c r="C17" s="61" t="s">
        <v>665</v>
      </c>
      <c r="D17" s="40" t="s">
        <v>54</v>
      </c>
      <c r="E17" s="40" t="b">
        <v>1</v>
      </c>
      <c r="F17" s="40" t="s">
        <v>666</v>
      </c>
      <c r="G17" s="40">
        <v>99.6</v>
      </c>
      <c r="H17" s="40" t="s">
        <v>611</v>
      </c>
      <c r="I17" s="40" t="s">
        <v>30</v>
      </c>
      <c r="J17" s="40" t="s">
        <v>612</v>
      </c>
      <c r="K17" s="40" t="s">
        <v>55</v>
      </c>
      <c r="L17" s="40" t="s">
        <v>613</v>
      </c>
      <c r="M17" s="40" t="s">
        <v>56</v>
      </c>
      <c r="N17" s="40" t="s">
        <v>614</v>
      </c>
      <c r="O17" s="40" t="s">
        <v>667</v>
      </c>
      <c r="P17" s="40" t="b">
        <v>1</v>
      </c>
      <c r="Q17" s="40">
        <v>90</v>
      </c>
      <c r="R17" s="1" t="b">
        <v>1</v>
      </c>
      <c r="S17" s="1" t="s">
        <v>1340</v>
      </c>
      <c r="T17" s="1" t="str" cm="1">
        <f t="array" ref="T17">IF(AND(SUM(COUNTIF(S17,{"*leaching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leached*"}))&gt;0,ISNUMBER(FIND("%",S17))),"Include","Exclude")</f>
        <v>Exclude</v>
      </c>
      <c r="U17" s="1" t="s">
        <v>1341</v>
      </c>
      <c r="V17" s="1" t="str" cm="1">
        <f t="array" ref="V17">IF(AND(SUM(COUNTIF(U17,{"*leaching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leached*"}))&gt;0,ISNUMBER(FIND("%",U17))),"Include","Exclude")</f>
        <v>Exclude</v>
      </c>
      <c r="W17" s="1" t="s">
        <v>1342</v>
      </c>
      <c r="X17" s="1" t="str" cm="1">
        <f t="array" ref="X17">IF(AND(SUM(COUNTIF(W17,{"*leaching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leached*"}))&gt;0,ISNUMBER(FIND("%",W17))),"Include","Exclude")</f>
        <v>Exclude</v>
      </c>
      <c r="Y17" s="1" t="s">
        <v>1343</v>
      </c>
      <c r="Z17" s="1" t="str" cm="1">
        <f t="array" ref="Z17">IF(AND(SUM(COUNTIF(Y17,{"*leaching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leached*"}))&gt;0,ISNUMBER(FIND("%",Y17))),"Include","Exclude")</f>
        <v>Exclude</v>
      </c>
      <c r="AA17" s="1" t="s">
        <v>1344</v>
      </c>
      <c r="AB17" s="1" t="str" cm="1">
        <f t="array" ref="AB17">IF(AND(SUM(COUNTIF(AA17,{"*leaching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leached*"}))&gt;0,ISNUMBER(FIND("%",AA17))),"Include","Exclude")</f>
        <v>Exclude</v>
      </c>
      <c r="AC17" s="1" t="s">
        <v>1345</v>
      </c>
      <c r="AD17" s="1" t="str" cm="1">
        <f t="array" ref="AD17">IF(AND(SUM(COUNTIF(AC17,{"*leaching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leached*"}))&gt;0,ISNUMBER(FIND("%",AC17))),"Include","Exclude")</f>
        <v>Exclude</v>
      </c>
      <c r="AE17" s="1" t="s">
        <v>1346</v>
      </c>
      <c r="AF17" s="1" t="str" cm="1">
        <f t="array" ref="AF17">IF(AND(SUM(COUNTIF(AE17,{"*leaching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leached*"}))&gt;0,ISNUMBER(FIND("%",AE17))),"Include","Exclude")</f>
        <v>Exclude</v>
      </c>
      <c r="AG17" s="1" t="s">
        <v>1347</v>
      </c>
      <c r="AH17" s="1" t="str" cm="1">
        <f t="array" ref="AH17">IF(AND(SUM(COUNTIF(AG17,{"*leaching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leached*"}))&gt;0,ISNUMBER(FIND("%",AG17))),"Include","Exclude")</f>
        <v>Exclude</v>
      </c>
      <c r="AI17" s="1" t="s">
        <v>1348</v>
      </c>
      <c r="AJ17" s="1" t="str" cm="1">
        <f t="array" ref="AJ17">IF(AND(SUM(COUNTIF(AI17,{"*leaching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leached*"}))&gt;0,ISNUMBER(FIND("%",AI17))),"Include","Exclude")</f>
        <v>Exclude</v>
      </c>
      <c r="AK17" s="1" t="s">
        <v>1349</v>
      </c>
      <c r="AL17" s="1" t="str" cm="1">
        <f t="array" ref="AL17">IF(AND(SUM(COUNTIF(AK17,{"*leaching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leached*"}))&gt;0,ISNUMBER(FIND("%",AK17))),"Include","Exclude")</f>
        <v>Exclude</v>
      </c>
      <c r="AM17" s="1" t="s">
        <v>1350</v>
      </c>
      <c r="AN17" s="1" t="str" cm="1">
        <f t="array" ref="AN17">IF(AND(SUM(COUNTIF(AM17,{"*leaching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leached*"}))&gt;0,ISNUMBER(FIND("%",AM17))),"Include","Exclude")</f>
        <v>Exclude</v>
      </c>
      <c r="AO17" s="1" t="s">
        <v>1351</v>
      </c>
      <c r="AP17" s="1" t="str" cm="1">
        <f t="array" ref="AP17">IF(AND(SUM(COUNTIF(AO17,{"*leaching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leached*"}))&gt;0,ISNUMBER(FIND("%",AO17))),"Include","Exclude")</f>
        <v>Exclude</v>
      </c>
      <c r="AQ17" s="1" t="s">
        <v>1352</v>
      </c>
      <c r="AR17" s="1" t="str" cm="1">
        <f t="array" ref="AR17">IF(AND(SUM(COUNTIF(AQ17,{"*leaching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leached*"}))&gt;0,ISNUMBER(FIND("%",AQ17))),"Include","Exclude")</f>
        <v>Exclude</v>
      </c>
      <c r="AS17" s="1"/>
      <c r="AT17" s="1" t="str" cm="1">
        <f t="array" ref="AT17">IF(AND(SUM(COUNTIF(AS17,{"*leaching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leached*"}))&gt;0,ISNUMBER(FIND("%",AS17))),"Include","Exclude")</f>
        <v>Exclude</v>
      </c>
      <c r="AU17" s="1"/>
      <c r="AV17" s="1" t="str" cm="1">
        <f t="array" ref="AV17">IF(AND(SUM(COUNTIF(AU17,{"*leaching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leached*"}))&gt;0,ISNUMBER(FIND("%",AU17))),"Include","Exclude")</f>
        <v>Exclude</v>
      </c>
      <c r="AW17" s="1"/>
      <c r="AX17" s="1" t="str" cm="1">
        <f t="array" ref="AX17">IF(AND(SUM(COUNTIF(AW17,{"*leaching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leached*"}))&gt;0,ISNUMBER(FIND("%",AW17))),"Include","Exclude")</f>
        <v>Exclude</v>
      </c>
      <c r="AY17" s="40">
        <f t="shared" si="2"/>
        <v>0</v>
      </c>
      <c r="AZ17" s="40" t="s">
        <v>677</v>
      </c>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c r="BY17"/>
      <c r="BZ17"/>
      <c r="CA17"/>
      <c r="CB17"/>
    </row>
    <row r="18" spans="1:80" s="23" customFormat="1" x14ac:dyDescent="0.3">
      <c r="A18" s="21">
        <v>10</v>
      </c>
      <c r="B18" s="21" t="s">
        <v>646</v>
      </c>
      <c r="C18" s="21" t="s">
        <v>647</v>
      </c>
      <c r="D18" s="21" t="s">
        <v>36</v>
      </c>
      <c r="E18" s="21" t="b">
        <v>1</v>
      </c>
      <c r="F18" s="21"/>
      <c r="G18" s="21"/>
      <c r="H18" s="21" t="s">
        <v>611</v>
      </c>
      <c r="I18" s="21" t="s">
        <v>10</v>
      </c>
      <c r="J18" s="21" t="s">
        <v>612</v>
      </c>
      <c r="K18" s="21" t="s">
        <v>37</v>
      </c>
      <c r="L18" s="21" t="s">
        <v>613</v>
      </c>
      <c r="M18" s="21" t="s">
        <v>38</v>
      </c>
      <c r="N18" s="21" t="s">
        <v>614</v>
      </c>
      <c r="O18" s="21" t="s">
        <v>648</v>
      </c>
      <c r="P18" s="21" t="b">
        <v>1</v>
      </c>
      <c r="Q18" s="21">
        <v>80</v>
      </c>
      <c r="R18" s="39" t="b">
        <v>1</v>
      </c>
      <c r="S18" s="6" t="s">
        <v>1294</v>
      </c>
      <c r="T18" s="1" t="str" cm="1">
        <f t="array" ref="T18">IF(AND(SUM(COUNTIF(S18,{"*leaching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leached*"}))&gt;0,ISNUMBER(FIND("%",S18))),"Include","Exclude")</f>
        <v>Exclude</v>
      </c>
      <c r="U18" s="1" t="s">
        <v>1295</v>
      </c>
      <c r="V18" s="1" t="str" cm="1">
        <f t="array" ref="V18">IF(AND(SUM(COUNTIF(U18,{"*leaching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leached*"}))&gt;0,ISNUMBER(FIND("%",U18))),"Include","Exclude")</f>
        <v>Exclude</v>
      </c>
      <c r="W18" s="1" t="s">
        <v>1296</v>
      </c>
      <c r="X18" s="1" t="str" cm="1">
        <f t="array" ref="X18">IF(AND(SUM(COUNTIF(W18,{"*leaching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leached*"}))&gt;0,ISNUMBER(FIND("%",W18))),"Include","Exclude")</f>
        <v>Include</v>
      </c>
      <c r="Y18" s="1" t="s">
        <v>1297</v>
      </c>
      <c r="Z18" s="1" t="str" cm="1">
        <f t="array" ref="Z18">IF(AND(SUM(COUNTIF(Y18,{"*leaching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leached*"}))&gt;0,ISNUMBER(FIND("%",Y18))),"Include","Exclude")</f>
        <v>Exclude</v>
      </c>
      <c r="AA18" s="1" t="s">
        <v>1298</v>
      </c>
      <c r="AB18" s="1" t="str" cm="1">
        <f t="array" ref="AB18">IF(AND(SUM(COUNTIF(AA18,{"*leaching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leached*"}))&gt;0,ISNUMBER(FIND("%",AA18))),"Include","Exclude")</f>
        <v>Exclude</v>
      </c>
      <c r="AC18" s="1" t="s">
        <v>1299</v>
      </c>
      <c r="AD18" s="1" t="str" cm="1">
        <f t="array" ref="AD18">IF(AND(SUM(COUNTIF(AC18,{"*leaching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leached*"}))&gt;0,ISNUMBER(FIND("%",AC18))),"Include","Exclude")</f>
        <v>Exclude</v>
      </c>
      <c r="AE18" s="1" t="s">
        <v>1300</v>
      </c>
      <c r="AF18" s="1" t="str" cm="1">
        <f t="array" ref="AF18">IF(AND(SUM(COUNTIF(AE18,{"*leaching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leached*"}))&gt;0,ISNUMBER(FIND("%",AE18))),"Include","Exclude")</f>
        <v>Exclude</v>
      </c>
      <c r="AG18" s="1" t="s">
        <v>1301</v>
      </c>
      <c r="AH18" s="1" t="str" cm="1">
        <f t="array" ref="AH18">IF(AND(SUM(COUNTIF(AG18,{"*leaching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leached*"}))&gt;0,ISNUMBER(FIND("%",AG18))),"Include","Exclude")</f>
        <v>Exclude</v>
      </c>
      <c r="AI18" s="1"/>
      <c r="AJ18" s="1" t="str" cm="1">
        <f t="array" ref="AJ18">IF(AND(SUM(COUNTIF(AI18,{"*leaching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leached*"}))&gt;0,ISNUMBER(FIND("%",AI18))),"Include","Exclude")</f>
        <v>Exclude</v>
      </c>
      <c r="AK18" s="1"/>
      <c r="AL18" s="1" t="str" cm="1">
        <f t="array" ref="AL18">IF(AND(SUM(COUNTIF(AK18,{"*leaching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leached*"}))&gt;0,ISNUMBER(FIND("%",AK18))),"Include","Exclude")</f>
        <v>Exclude</v>
      </c>
      <c r="AM18" s="1"/>
      <c r="AN18" s="1" t="str" cm="1">
        <f t="array" ref="AN18">IF(AND(SUM(COUNTIF(AM18,{"*leaching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leached*"}))&gt;0,ISNUMBER(FIND("%",AM18))),"Include","Exclude")</f>
        <v>Exclude</v>
      </c>
      <c r="AO18" s="1"/>
      <c r="AP18" s="1" t="str" cm="1">
        <f t="array" ref="AP18">IF(AND(SUM(COUNTIF(AO18,{"*leaching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leached*"}))&gt;0,ISNUMBER(FIND("%",AO18))),"Include","Exclude")</f>
        <v>Exclude</v>
      </c>
      <c r="AQ18" s="1"/>
      <c r="AR18" s="1" t="str" cm="1">
        <f t="array" ref="AR18">IF(AND(SUM(COUNTIF(AQ18,{"*leaching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leached*"}))&gt;0,ISNUMBER(FIND("%",AQ18))),"Include","Exclude")</f>
        <v>Exclude</v>
      </c>
      <c r="AS18" s="1"/>
      <c r="AT18" s="1" t="str" cm="1">
        <f t="array" ref="AT18">IF(AND(SUM(COUNTIF(AS18,{"*leaching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leached*"}))&gt;0,ISNUMBER(FIND("%",AS18))),"Include","Exclude")</f>
        <v>Exclude</v>
      </c>
      <c r="AU18" s="1"/>
      <c r="AV18" s="1" t="str" cm="1">
        <f t="array" ref="AV18">IF(AND(SUM(COUNTIF(AU18,{"*leaching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leached*"}))&gt;0,ISNUMBER(FIND("%",AU18))),"Include","Exclude")</f>
        <v>Exclude</v>
      </c>
      <c r="AW18" s="1"/>
      <c r="AX18" s="36" t="str" cm="1">
        <f t="array" ref="AX18">IF(AND(SUM(COUNTIF(AW18,{"*leaching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leached*"}))&gt;0,ISNUMBER(FIND("%",AW18))),"Include","Exclude")</f>
        <v>Exclude</v>
      </c>
      <c r="AY18" s="21">
        <f t="shared" si="2"/>
        <v>1</v>
      </c>
      <c r="AZ18" s="21" t="s">
        <v>1296</v>
      </c>
      <c r="BA18" s="21">
        <f t="shared" ref="BA18:BA27" si="4">LEN(AZ18) - LEN(SUBSTITUTE(AZ18, "%", ""))</f>
        <v>5</v>
      </c>
      <c r="BB18" s="21" t="s">
        <v>3048</v>
      </c>
      <c r="BC18" s="21" t="s">
        <v>3011</v>
      </c>
      <c r="BD18" s="22">
        <v>0.99529999999999996</v>
      </c>
      <c r="BE18" s="22">
        <v>0.2</v>
      </c>
      <c r="BF18" s="44">
        <f>VLOOKUP(BC18,'To do list'!$A$2:$B$18,2,FALSE)</f>
        <v>13.9</v>
      </c>
      <c r="BG18" s="59">
        <f>BE18*(1-BD18)*BF18*100</f>
        <v>1.3066000000000106</v>
      </c>
      <c r="BH18" s="21" t="s">
        <v>3015</v>
      </c>
      <c r="BI18" s="22">
        <v>0.98080000000000001</v>
      </c>
      <c r="BJ18" s="22">
        <v>0.1</v>
      </c>
      <c r="BK18" s="44">
        <f>VLOOKUP(BH18,'To do list'!$A$2:$B$18,2,FALSE)</f>
        <v>6</v>
      </c>
      <c r="BL18" s="59">
        <f>BJ18*(1-BI18)*BK18*100</f>
        <v>1.1519999999999997</v>
      </c>
      <c r="BM18" s="21" t="s">
        <v>3012</v>
      </c>
      <c r="BN18" s="22">
        <v>0.97650000000000003</v>
      </c>
      <c r="BO18" s="22">
        <v>0.1</v>
      </c>
      <c r="BP18" s="44">
        <f>VLOOKUP(BM18,'To do list'!$A$2:$B$18,2,FALSE)</f>
        <v>1.82</v>
      </c>
      <c r="BQ18" s="59">
        <f>BO18*(1-BN18)*BP18*100</f>
        <v>0.42769999999999941</v>
      </c>
      <c r="BR18" s="21" t="s">
        <v>3014</v>
      </c>
      <c r="BS18" s="22">
        <v>3.0000000000000001E-3</v>
      </c>
      <c r="BT18" s="22">
        <v>0</v>
      </c>
      <c r="BU18" s="44">
        <f>VLOOKUP(BR18,'To do list'!$A$2:$B$18,2,FALSE)</f>
        <v>0.42399999999999999</v>
      </c>
      <c r="BV18" s="59">
        <f>BT18*(1-BS18)*BU18*100</f>
        <v>0</v>
      </c>
      <c r="BW18" s="21" t="s">
        <v>3020</v>
      </c>
      <c r="BX18" s="22">
        <v>1.6E-2</v>
      </c>
      <c r="BY18" s="22">
        <v>0</v>
      </c>
      <c r="BZ18" s="44">
        <f>VLOOKUP(BW18,'To do list'!$A$2:$B$18,2,FALSE)</f>
        <v>2.69</v>
      </c>
      <c r="CA18" s="59">
        <f>BY18*(1-BX18)*BZ18*100</f>
        <v>0</v>
      </c>
      <c r="CB18" s="63">
        <f>SUM(BG18,BL18,BQ18,BV18,CA18)/SUM(BE18,BJ18,BO18,BT18,BY18)</f>
        <v>7.2157500000000239</v>
      </c>
    </row>
    <row r="19" spans="1:80" hidden="1" x14ac:dyDescent="0.3">
      <c r="A19" s="40">
        <v>18</v>
      </c>
      <c r="B19" s="40" t="s">
        <v>671</v>
      </c>
      <c r="C19" s="61" t="s">
        <v>672</v>
      </c>
      <c r="D19" s="40" t="s">
        <v>60</v>
      </c>
      <c r="E19" s="40" t="b">
        <v>1</v>
      </c>
      <c r="F19" s="40"/>
      <c r="G19" s="40"/>
      <c r="H19" s="40" t="s">
        <v>611</v>
      </c>
      <c r="I19" s="40" t="s">
        <v>10</v>
      </c>
      <c r="J19" s="40" t="s">
        <v>612</v>
      </c>
      <c r="K19" s="40" t="s">
        <v>61</v>
      </c>
      <c r="L19" s="40" t="s">
        <v>613</v>
      </c>
      <c r="M19" s="40" t="s">
        <v>62</v>
      </c>
      <c r="N19" s="40" t="s">
        <v>614</v>
      </c>
      <c r="O19" s="40" t="s">
        <v>673</v>
      </c>
      <c r="P19" s="40" t="b">
        <v>1</v>
      </c>
      <c r="Q19" s="40">
        <v>450</v>
      </c>
      <c r="R19" s="1" t="b">
        <v>0</v>
      </c>
      <c r="S19" s="1" t="s">
        <v>1361</v>
      </c>
      <c r="T19" s="1" t="str" cm="1">
        <f t="array" ref="T19">IF(AND(SUM(COUNTIF(S19,{"*leaching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leached*"}))&gt;0,ISNUMBER(FIND("%",S19))),"Include","Exclude")</f>
        <v>Exclude</v>
      </c>
      <c r="U19" s="1" t="s">
        <v>1362</v>
      </c>
      <c r="V19" s="1" t="str" cm="1">
        <f t="array" ref="V19">IF(AND(SUM(COUNTIF(U19,{"*leaching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leached*"}))&gt;0,ISNUMBER(FIND("%",U19))),"Include","Exclude")</f>
        <v>Exclude</v>
      </c>
      <c r="W19" s="1" t="s">
        <v>1363</v>
      </c>
      <c r="X19" s="1" t="str" cm="1">
        <f t="array" ref="X19">IF(AND(SUM(COUNTIF(W19,{"*leaching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leached*"}))&gt;0,ISNUMBER(FIND("%",W19))),"Include","Exclude")</f>
        <v>Exclude</v>
      </c>
      <c r="Y19" s="1" t="s">
        <v>1364</v>
      </c>
      <c r="Z19" s="1" t="str" cm="1">
        <f t="array" ref="Z19">IF(AND(SUM(COUNTIF(Y19,{"*leaching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leached*"}))&gt;0,ISNUMBER(FIND("%",Y19))),"Include","Exclude")</f>
        <v>Exclude</v>
      </c>
      <c r="AA19" s="1" t="s">
        <v>1365</v>
      </c>
      <c r="AB19" s="1" t="str" cm="1">
        <f t="array" ref="AB19">IF(AND(SUM(COUNTIF(AA19,{"*leaching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leached*"}))&gt;0,ISNUMBER(FIND("%",AA19))),"Include","Exclude")</f>
        <v>Exclude</v>
      </c>
      <c r="AC19" s="1" t="s">
        <v>1366</v>
      </c>
      <c r="AD19" s="1" t="str" cm="1">
        <f t="array" ref="AD19">IF(AND(SUM(COUNTIF(AC19,{"*leaching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leached*"}))&gt;0,ISNUMBER(FIND("%",AC19))),"Include","Exclude")</f>
        <v>Include</v>
      </c>
      <c r="AE19" s="1" t="s">
        <v>1367</v>
      </c>
      <c r="AF19" s="1" t="str" cm="1">
        <f t="array" ref="AF19">IF(AND(SUM(COUNTIF(AE19,{"*leaching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leached*"}))&gt;0,ISNUMBER(FIND("%",AE19))),"Include","Exclude")</f>
        <v>Exclude</v>
      </c>
      <c r="AG19" s="1" t="s">
        <v>1368</v>
      </c>
      <c r="AH19" s="1" t="str" cm="1">
        <f t="array" ref="AH19">IF(AND(SUM(COUNTIF(AG19,{"*leaching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leached*"}))&gt;0,ISNUMBER(FIND("%",AG19))),"Include","Exclude")</f>
        <v>Exclude</v>
      </c>
      <c r="AI19" s="1" t="s">
        <v>1369</v>
      </c>
      <c r="AJ19" s="1" t="str" cm="1">
        <f t="array" ref="AJ19">IF(AND(SUM(COUNTIF(AI19,{"*leaching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leached*"}))&gt;0,ISNUMBER(FIND("%",AI19))),"Include","Exclude")</f>
        <v>Exclude</v>
      </c>
      <c r="AK19" s="1" t="s">
        <v>1370</v>
      </c>
      <c r="AL19" s="1" t="str" cm="1">
        <f t="array" ref="AL19">IF(AND(SUM(COUNTIF(AK19,{"*leaching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leached*"}))&gt;0,ISNUMBER(FIND("%",AK19))),"Include","Exclude")</f>
        <v>Exclude</v>
      </c>
      <c r="AM19" s="1"/>
      <c r="AN19" s="1" t="str" cm="1">
        <f t="array" ref="AN19">IF(AND(SUM(COUNTIF(AM19,{"*leaching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leached*"}))&gt;0,ISNUMBER(FIND("%",AM19))),"Include","Exclude")</f>
        <v>Exclude</v>
      </c>
      <c r="AO19" s="1"/>
      <c r="AP19" s="1" t="str" cm="1">
        <f t="array" ref="AP19">IF(AND(SUM(COUNTIF(AO19,{"*leaching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leached*"}))&gt;0,ISNUMBER(FIND("%",AO19))),"Include","Exclude")</f>
        <v>Exclude</v>
      </c>
      <c r="AQ19" s="1"/>
      <c r="AR19" s="1" t="str" cm="1">
        <f t="array" ref="AR19">IF(AND(SUM(COUNTIF(AQ19,{"*leaching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leached*"}))&gt;0,ISNUMBER(FIND("%",AQ19))),"Include","Exclude")</f>
        <v>Exclude</v>
      </c>
      <c r="AS19" s="1"/>
      <c r="AT19" s="1" t="str" cm="1">
        <f t="array" ref="AT19">IF(AND(SUM(COUNTIF(AS19,{"*leaching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leached*"}))&gt;0,ISNUMBER(FIND("%",AS19))),"Include","Exclude")</f>
        <v>Exclude</v>
      </c>
      <c r="AU19" s="1"/>
      <c r="AV19" s="1" t="str" cm="1">
        <f t="array" ref="AV19">IF(AND(SUM(COUNTIF(AU19,{"*leaching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leached*"}))&gt;0,ISNUMBER(FIND("%",AU19))),"Include","Exclude")</f>
        <v>Exclude</v>
      </c>
      <c r="AW19" s="1"/>
      <c r="AX19" s="1" t="str" cm="1">
        <f t="array" ref="AX19">IF(AND(SUM(COUNTIF(AW19,{"*leaching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leached*"}))&gt;0,ISNUMBER(FIND("%",AW19))),"Include","Exclude")</f>
        <v>Exclude</v>
      </c>
      <c r="AY19" s="40">
        <f t="shared" si="2"/>
        <v>1</v>
      </c>
      <c r="AZ19" s="40" t="s">
        <v>1366</v>
      </c>
      <c r="BA19" s="40">
        <f t="shared" si="4"/>
        <v>6</v>
      </c>
      <c r="BB19" s="40" t="s">
        <v>2992</v>
      </c>
      <c r="BC19" s="40"/>
      <c r="BD19" s="40"/>
      <c r="BE19" s="40"/>
      <c r="BF19" s="40"/>
      <c r="BG19" s="40"/>
      <c r="BH19" s="40"/>
      <c r="BI19" s="40"/>
      <c r="BJ19" s="40"/>
      <c r="BK19" s="40"/>
      <c r="BL19" s="40"/>
      <c r="BM19" s="40"/>
      <c r="BN19" s="40"/>
      <c r="BO19" s="40"/>
      <c r="BP19" s="40"/>
      <c r="BQ19" s="40"/>
      <c r="BR19" s="40"/>
      <c r="BS19" s="40"/>
      <c r="BT19" s="40"/>
      <c r="BU19" s="40"/>
      <c r="BV19" s="40"/>
      <c r="BW19" s="40"/>
      <c r="BX19"/>
      <c r="BY19"/>
      <c r="BZ19"/>
      <c r="CA19"/>
      <c r="CB19"/>
    </row>
    <row r="20" spans="1:80" hidden="1" x14ac:dyDescent="0.3">
      <c r="A20" s="1">
        <v>19</v>
      </c>
      <c r="B20" s="1" t="s">
        <v>674</v>
      </c>
      <c r="C20" s="2" t="s">
        <v>675</v>
      </c>
      <c r="D20" s="1" t="s">
        <v>63</v>
      </c>
      <c r="E20" s="1" t="b">
        <v>1</v>
      </c>
      <c r="F20" s="1" t="s">
        <v>676</v>
      </c>
      <c r="G20" s="1">
        <v>84.6</v>
      </c>
      <c r="H20" s="1" t="s">
        <v>611</v>
      </c>
      <c r="I20" s="1" t="s">
        <v>30</v>
      </c>
      <c r="J20" s="1" t="s">
        <v>612</v>
      </c>
      <c r="K20" s="1" t="s">
        <v>64</v>
      </c>
      <c r="L20" s="1" t="s">
        <v>613</v>
      </c>
      <c r="M20" s="1" t="s">
        <v>65</v>
      </c>
      <c r="N20" s="1" t="s">
        <v>614</v>
      </c>
      <c r="O20" s="1" t="s">
        <v>677</v>
      </c>
      <c r="P20" s="1" t="b">
        <v>1</v>
      </c>
      <c r="Q20" s="1">
        <v>30</v>
      </c>
      <c r="R20" s="1" t="b">
        <v>1</v>
      </c>
      <c r="S20" s="1" t="s">
        <v>1371</v>
      </c>
      <c r="T20" s="1" t="str" cm="1">
        <f t="array" ref="T20">IF(AND(SUM(COUNTIF(S20,{"*leaching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leached*"}))&gt;0,ISNUMBER(FIND("%",S20))),"Include","Exclude")</f>
        <v>Exclude</v>
      </c>
      <c r="U20" s="1" t="s">
        <v>1372</v>
      </c>
      <c r="V20" s="1" t="str" cm="1">
        <f t="array" ref="V20">IF(AND(SUM(COUNTIF(U20,{"*leaching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leached*"}))&gt;0,ISNUMBER(FIND("%",U20))),"Include","Exclude")</f>
        <v>Exclude</v>
      </c>
      <c r="W20" s="1" t="s">
        <v>1373</v>
      </c>
      <c r="X20" s="1" t="str" cm="1">
        <f t="array" ref="X20">IF(AND(SUM(COUNTIF(W20,{"*leaching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leached*"}))&gt;0,ISNUMBER(FIND("%",W20))),"Include","Exclude")</f>
        <v>Exclude</v>
      </c>
      <c r="Y20" s="1" t="s">
        <v>1374</v>
      </c>
      <c r="Z20" s="1" t="str" cm="1">
        <f t="array" ref="Z20">IF(AND(SUM(COUNTIF(Y20,{"*leaching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leached*"}))&gt;0,ISNUMBER(FIND("%",Y20))),"Include","Exclude")</f>
        <v>Include</v>
      </c>
      <c r="AA20" s="1" t="s">
        <v>1375</v>
      </c>
      <c r="AB20" s="1" t="str" cm="1">
        <f t="array" ref="AB20">IF(AND(SUM(COUNTIF(AA20,{"*leaching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leached*"}))&gt;0,ISNUMBER(FIND("%",AA20))),"Include","Exclude")</f>
        <v>Exclude</v>
      </c>
      <c r="AC20" s="1" t="s">
        <v>1376</v>
      </c>
      <c r="AD20" s="1" t="str" cm="1">
        <f t="array" ref="AD20">IF(AND(SUM(COUNTIF(AC20,{"*leaching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leached*"}))&gt;0,ISNUMBER(FIND("%",AC20))),"Include","Exclude")</f>
        <v>Exclude</v>
      </c>
      <c r="AE20" s="1" t="s">
        <v>1377</v>
      </c>
      <c r="AF20" s="1" t="str" cm="1">
        <f t="array" ref="AF20">IF(AND(SUM(COUNTIF(AE20,{"*leaching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leached*"}))&gt;0,ISNUMBER(FIND("%",AE20))),"Include","Exclude")</f>
        <v>Exclude</v>
      </c>
      <c r="AG20" s="1" t="s">
        <v>1378</v>
      </c>
      <c r="AH20" s="1" t="str" cm="1">
        <f t="array" ref="AH20">IF(AND(SUM(COUNTIF(AG20,{"*leaching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leached*"}))&gt;0,ISNUMBER(FIND("%",AG20))),"Include","Exclude")</f>
        <v>Exclude</v>
      </c>
      <c r="AI20" s="1" t="s">
        <v>1379</v>
      </c>
      <c r="AJ20" s="1" t="str" cm="1">
        <f t="array" ref="AJ20">IF(AND(SUM(COUNTIF(AI20,{"*leaching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leached*"}))&gt;0,ISNUMBER(FIND("%",AI20))),"Include","Exclude")</f>
        <v>Exclude</v>
      </c>
      <c r="AK20" s="1"/>
      <c r="AL20" s="1" t="str" cm="1">
        <f t="array" ref="AL20">IF(AND(SUM(COUNTIF(AK20,{"*leaching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leached*"}))&gt;0,ISNUMBER(FIND("%",AK20))),"Include","Exclude")</f>
        <v>Exclude</v>
      </c>
      <c r="AM20" s="1"/>
      <c r="AN20" s="1" t="str" cm="1">
        <f t="array" ref="AN20">IF(AND(SUM(COUNTIF(AM20,{"*leaching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leached*"}))&gt;0,ISNUMBER(FIND("%",AM20))),"Include","Exclude")</f>
        <v>Exclude</v>
      </c>
      <c r="AO20" s="1"/>
      <c r="AP20" s="1" t="str" cm="1">
        <f t="array" ref="AP20">IF(AND(SUM(COUNTIF(AO20,{"*leaching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leached*"}))&gt;0,ISNUMBER(FIND("%",AO20))),"Include","Exclude")</f>
        <v>Exclude</v>
      </c>
      <c r="AQ20" s="1"/>
      <c r="AR20" s="1" t="str" cm="1">
        <f t="array" ref="AR20">IF(AND(SUM(COUNTIF(AQ20,{"*leaching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leached*"}))&gt;0,ISNUMBER(FIND("%",AQ20))),"Include","Exclude")</f>
        <v>Exclude</v>
      </c>
      <c r="AS20" s="1"/>
      <c r="AT20" s="1" t="str" cm="1">
        <f t="array" ref="AT20">IF(AND(SUM(COUNTIF(AS20,{"*leaching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leached*"}))&gt;0,ISNUMBER(FIND("%",AS20))),"Include","Exclude")</f>
        <v>Exclude</v>
      </c>
      <c r="AU20" s="1"/>
      <c r="AV20" s="1" t="str" cm="1">
        <f t="array" ref="AV20">IF(AND(SUM(COUNTIF(AU20,{"*leaching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leached*"}))&gt;0,ISNUMBER(FIND("%",AU20))),"Include","Exclude")</f>
        <v>Exclude</v>
      </c>
      <c r="AW20" s="1"/>
      <c r="AX20" s="1" t="str" cm="1">
        <f t="array" ref="AX20">IF(AND(SUM(COUNTIF(AW20,{"*leaching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leached*"}))&gt;0,ISNUMBER(FIND("%",AW20))),"Include","Exclude")</f>
        <v>Exclude</v>
      </c>
      <c r="AY20" s="1">
        <f t="shared" si="2"/>
        <v>1</v>
      </c>
      <c r="AZ20" s="1" t="s">
        <v>1374</v>
      </c>
      <c r="BA20" s="1">
        <f t="shared" si="4"/>
        <v>2</v>
      </c>
      <c r="BB20" s="1" t="s">
        <v>2991</v>
      </c>
      <c r="BF20" s="1"/>
      <c r="BG20" s="1"/>
      <c r="BK20" s="1"/>
      <c r="BL20" s="1"/>
      <c r="BQ20" s="1"/>
      <c r="BV20" s="1"/>
      <c r="BX20"/>
      <c r="BY20"/>
      <c r="BZ20"/>
      <c r="CA20"/>
      <c r="CB20"/>
    </row>
    <row r="21" spans="1:80" s="23" customFormat="1" x14ac:dyDescent="0.3">
      <c r="A21" s="21">
        <v>144</v>
      </c>
      <c r="B21" s="21" t="s">
        <v>1023</v>
      </c>
      <c r="C21" s="21" t="s">
        <v>1024</v>
      </c>
      <c r="D21" s="21" t="s">
        <v>410</v>
      </c>
      <c r="E21" s="21" t="b">
        <v>1</v>
      </c>
      <c r="F21" s="21"/>
      <c r="G21" s="21"/>
      <c r="H21" s="21" t="s">
        <v>611</v>
      </c>
      <c r="I21" s="21" t="s">
        <v>10</v>
      </c>
      <c r="J21" s="21" t="s">
        <v>612</v>
      </c>
      <c r="K21" s="21" t="s">
        <v>411</v>
      </c>
      <c r="L21" s="21" t="s">
        <v>613</v>
      </c>
      <c r="M21" s="21" t="s">
        <v>412</v>
      </c>
      <c r="N21" s="21" t="s">
        <v>614</v>
      </c>
      <c r="O21" s="21" t="s">
        <v>1025</v>
      </c>
      <c r="P21" s="21" t="b">
        <v>1</v>
      </c>
      <c r="Q21" s="21">
        <v>90</v>
      </c>
      <c r="R21" s="39" t="b">
        <v>0</v>
      </c>
      <c r="S21" s="6" t="s">
        <v>2434</v>
      </c>
      <c r="T21" s="1" t="str" cm="1">
        <f t="array" ref="T21">IF(AND(SUM(COUNTIF(S21,{"*leaching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leached*"}))&gt;0,ISNUMBER(FIND("%",S21))),"Include","Exclude")</f>
        <v>Exclude</v>
      </c>
      <c r="U21" s="1" t="s">
        <v>2435</v>
      </c>
      <c r="V21" s="1" t="str" cm="1">
        <f t="array" ref="V21">IF(AND(SUM(COUNTIF(U21,{"*leaching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leached*"}))&gt;0,ISNUMBER(FIND("%",U21))),"Include","Exclude")</f>
        <v>Exclude</v>
      </c>
      <c r="W21" s="1" t="s">
        <v>2436</v>
      </c>
      <c r="X21" s="1" t="str" cm="1">
        <f t="array" ref="X21">IF(AND(SUM(COUNTIF(W21,{"*leaching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leached*"}))&gt;0,ISNUMBER(FIND("%",W21))),"Include","Exclude")</f>
        <v>Exclude</v>
      </c>
      <c r="Y21" s="1" t="s">
        <v>2437</v>
      </c>
      <c r="Z21" s="1" t="str" cm="1">
        <f t="array" ref="Z21">IF(AND(SUM(COUNTIF(Y21,{"*leaching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leached*"}))&gt;0,ISNUMBER(FIND("%",Y21))),"Include","Exclude")</f>
        <v>Exclude</v>
      </c>
      <c r="AA21" s="1" t="s">
        <v>2438</v>
      </c>
      <c r="AB21" s="1" t="str" cm="1">
        <f t="array" ref="AB21">IF(AND(SUM(COUNTIF(AA21,{"*leaching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leached*"}))&gt;0,ISNUMBER(FIND("%",AA21))),"Include","Exclude")</f>
        <v>Exclude</v>
      </c>
      <c r="AC21" s="1" t="s">
        <v>2439</v>
      </c>
      <c r="AD21" s="1" t="str" cm="1">
        <f t="array" ref="AD21">IF(AND(SUM(COUNTIF(AC21,{"*leaching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leached*"}))&gt;0,ISNUMBER(FIND("%",AC21))),"Include","Exclude")</f>
        <v>Exclude</v>
      </c>
      <c r="AE21" s="1" t="s">
        <v>2440</v>
      </c>
      <c r="AF21" s="1" t="str" cm="1">
        <f t="array" ref="AF21">IF(AND(SUM(COUNTIF(AE21,{"*leaching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leached*"}))&gt;0,ISNUMBER(FIND("%",AE21))),"Include","Exclude")</f>
        <v>Exclude</v>
      </c>
      <c r="AG21" s="1" t="s">
        <v>2441</v>
      </c>
      <c r="AH21" s="1" t="str" cm="1">
        <f t="array" ref="AH21">IF(AND(SUM(COUNTIF(AG21,{"*leaching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leached*"}))&gt;0,ISNUMBER(FIND("%",AG21))),"Include","Exclude")</f>
        <v>Exclude</v>
      </c>
      <c r="AI21" s="1" t="s">
        <v>2442</v>
      </c>
      <c r="AJ21" s="1" t="str" cm="1">
        <f t="array" ref="AJ21">IF(AND(SUM(COUNTIF(AI21,{"*leaching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leached*"}))&gt;0,ISNUMBER(FIND("%",AI21))),"Include","Exclude")</f>
        <v>Include</v>
      </c>
      <c r="AK21" s="1" t="s">
        <v>2443</v>
      </c>
      <c r="AL21" s="1" t="str" cm="1">
        <f t="array" ref="AL21">IF(AND(SUM(COUNTIF(AK21,{"*leaching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leached*"}))&gt;0,ISNUMBER(FIND("%",AK21))),"Include","Exclude")</f>
        <v>Exclude</v>
      </c>
      <c r="AM21" s="1" t="s">
        <v>2444</v>
      </c>
      <c r="AN21" s="1" t="str" cm="1">
        <f t="array" ref="AN21">IF(AND(SUM(COUNTIF(AM21,{"*leaching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leached*"}))&gt;0,ISNUMBER(FIND("%",AM21))),"Include","Exclude")</f>
        <v>Exclude</v>
      </c>
      <c r="AO21" s="1"/>
      <c r="AP21" s="1" t="str" cm="1">
        <f t="array" ref="AP21">IF(AND(SUM(COUNTIF(AO21,{"*leaching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leached*"}))&gt;0,ISNUMBER(FIND("%",AO21))),"Include","Exclude")</f>
        <v>Exclude</v>
      </c>
      <c r="AQ21" s="1"/>
      <c r="AR21" s="1" t="str" cm="1">
        <f t="array" ref="AR21">IF(AND(SUM(COUNTIF(AQ21,{"*leaching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leached*"}))&gt;0,ISNUMBER(FIND("%",AQ21))),"Include","Exclude")</f>
        <v>Exclude</v>
      </c>
      <c r="AS21" s="1"/>
      <c r="AT21" s="1" t="str" cm="1">
        <f t="array" ref="AT21">IF(AND(SUM(COUNTIF(AS21,{"*leaching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leached*"}))&gt;0,ISNUMBER(FIND("%",AS21))),"Include","Exclude")</f>
        <v>Exclude</v>
      </c>
      <c r="AU21" s="1"/>
      <c r="AV21" s="1" t="str" cm="1">
        <f t="array" ref="AV21">IF(AND(SUM(COUNTIF(AU21,{"*leaching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leached*"}))&gt;0,ISNUMBER(FIND("%",AU21))),"Include","Exclude")</f>
        <v>Exclude</v>
      </c>
      <c r="AW21" s="1"/>
      <c r="AX21" s="36" t="str" cm="1">
        <f t="array" ref="AX21">IF(AND(SUM(COUNTIF(AW21,{"*leaching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leached*"}))&gt;0,ISNUMBER(FIND("%",AW21))),"Include","Exclude")</f>
        <v>Exclude</v>
      </c>
      <c r="AY21" s="21">
        <f t="shared" si="2"/>
        <v>1</v>
      </c>
      <c r="AZ21" s="21" t="s">
        <v>2442</v>
      </c>
      <c r="BA21" s="21">
        <f t="shared" si="4"/>
        <v>1</v>
      </c>
      <c r="BB21" s="21" t="s">
        <v>2996</v>
      </c>
      <c r="BC21" s="21" t="s">
        <v>3013</v>
      </c>
      <c r="BD21" s="24">
        <v>0.95</v>
      </c>
      <c r="BE21" s="22">
        <v>0.1</v>
      </c>
      <c r="BF21" s="44">
        <f>VLOOKUP(BC21,'To do list'!$A$2:$B$18,2,FALSE)</f>
        <v>83.5</v>
      </c>
      <c r="BG21" s="59">
        <f>BE21*(1-BD21)*BF21*100</f>
        <v>41.750000000000036</v>
      </c>
      <c r="BH21" s="21" t="s">
        <v>709</v>
      </c>
      <c r="BI21" s="24">
        <v>0.95</v>
      </c>
      <c r="BJ21" s="22">
        <v>0.2</v>
      </c>
      <c r="BK21" s="44">
        <f>VLOOKUP(BH21,'To do list'!$A$2:$B$18,2,FALSE)</f>
        <v>32.799999999999997</v>
      </c>
      <c r="BL21" s="59">
        <f>BJ21*(1-BI21)*BK21*100</f>
        <v>32.800000000000026</v>
      </c>
      <c r="BM21" s="21" t="s">
        <v>3011</v>
      </c>
      <c r="BN21" s="24">
        <v>0.95</v>
      </c>
      <c r="BO21" s="22">
        <v>0.2</v>
      </c>
      <c r="BP21" s="44">
        <f>VLOOKUP(BM21,'To do list'!$A$2:$B$18,2,FALSE)</f>
        <v>13.9</v>
      </c>
      <c r="BQ21" s="59">
        <f>BO21*(1-BN21)*BP21*100</f>
        <v>13.900000000000013</v>
      </c>
      <c r="BR21" s="21" t="s">
        <v>3012</v>
      </c>
      <c r="BS21" s="24">
        <v>0.95</v>
      </c>
      <c r="BT21" s="22">
        <v>0.1</v>
      </c>
      <c r="BU21" s="44">
        <f>VLOOKUP(BR21,'To do list'!$A$2:$B$18,2,FALSE)</f>
        <v>1.82</v>
      </c>
      <c r="BV21" s="59">
        <f>BT21*(1-BS21)*BU21*100</f>
        <v>0.91000000000000092</v>
      </c>
      <c r="BW21" s="21" t="s">
        <v>3024</v>
      </c>
      <c r="BX21" s="24">
        <v>0.95</v>
      </c>
      <c r="BY21" s="22">
        <v>0</v>
      </c>
      <c r="BZ21" s="44">
        <f>VLOOKUP(BW21,'To do list'!$A$2:$B$18,2,FALSE)</f>
        <v>42.497500000000002</v>
      </c>
      <c r="CA21" s="59">
        <f>BY21*(1-BX21)*BZ21*100</f>
        <v>0</v>
      </c>
      <c r="CB21" s="63">
        <f>SUM(BG21,BL21,BQ21,BV21,CA21)/SUM(BE21,BJ21,BO21,BT21,BY21)</f>
        <v>148.93333333333345</v>
      </c>
    </row>
    <row r="22" spans="1:80" s="23" customFormat="1" x14ac:dyDescent="0.3">
      <c r="A22" s="21">
        <v>31</v>
      </c>
      <c r="B22" s="21" t="s">
        <v>713</v>
      </c>
      <c r="C22" s="21" t="s">
        <v>714</v>
      </c>
      <c r="D22" s="21" t="s">
        <v>97</v>
      </c>
      <c r="E22" s="21" t="b">
        <v>1</v>
      </c>
      <c r="F22" s="21"/>
      <c r="G22" s="21"/>
      <c r="H22" s="21" t="s">
        <v>611</v>
      </c>
      <c r="I22" s="21" t="s">
        <v>10</v>
      </c>
      <c r="J22" s="21" t="s">
        <v>612</v>
      </c>
      <c r="K22" s="21" t="s">
        <v>98</v>
      </c>
      <c r="L22" s="21" t="s">
        <v>613</v>
      </c>
      <c r="M22" s="21" t="s">
        <v>99</v>
      </c>
      <c r="N22" s="21" t="s">
        <v>614</v>
      </c>
      <c r="O22" s="21" t="s">
        <v>715</v>
      </c>
      <c r="P22" s="21" t="b">
        <v>1</v>
      </c>
      <c r="Q22" s="21">
        <v>450</v>
      </c>
      <c r="R22" s="39" t="b">
        <v>0</v>
      </c>
      <c r="S22" s="6" t="s">
        <v>1473</v>
      </c>
      <c r="T22" s="1" t="str" cm="1">
        <f t="array" ref="T22">IF(AND(SUM(COUNTIF(S22,{"*leaching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leached*"}))&gt;0,ISNUMBER(FIND("%",S22))),"Include","Exclude")</f>
        <v>Exclude</v>
      </c>
      <c r="U22" s="1" t="s">
        <v>1474</v>
      </c>
      <c r="V22" s="1" t="str" cm="1">
        <f t="array" ref="V22">IF(AND(SUM(COUNTIF(U22,{"*leaching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leached*"}))&gt;0,ISNUMBER(FIND("%",U22))),"Include","Exclude")</f>
        <v>Exclude</v>
      </c>
      <c r="W22" s="1" t="s">
        <v>1475</v>
      </c>
      <c r="X22" s="1" t="str" cm="1">
        <f t="array" ref="X22">IF(AND(SUM(COUNTIF(W22,{"*leaching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leached*"}))&gt;0,ISNUMBER(FIND("%",W22))),"Include","Exclude")</f>
        <v>Exclude</v>
      </c>
      <c r="Y22" s="1" t="s">
        <v>1476</v>
      </c>
      <c r="Z22" s="1" t="str" cm="1">
        <f t="array" ref="Z22">IF(AND(SUM(COUNTIF(Y22,{"*leaching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leached*"}))&gt;0,ISNUMBER(FIND("%",Y22))),"Include","Exclude")</f>
        <v>Exclude</v>
      </c>
      <c r="AA22" s="1" t="s">
        <v>1477</v>
      </c>
      <c r="AB22" s="1" t="str" cm="1">
        <f t="array" ref="AB22">IF(AND(SUM(COUNTIF(AA22,{"*leaching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leached*"}))&gt;0,ISNUMBER(FIND("%",AA22))),"Include","Exclude")</f>
        <v>Exclude</v>
      </c>
      <c r="AC22" s="1" t="s">
        <v>1478</v>
      </c>
      <c r="AD22" s="1" t="str" cm="1">
        <f t="array" ref="AD22">IF(AND(SUM(COUNTIF(AC22,{"*leaching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leached*"}))&gt;0,ISNUMBER(FIND("%",AC22))),"Include","Exclude")</f>
        <v>Exclude</v>
      </c>
      <c r="AE22" s="1" t="s">
        <v>1479</v>
      </c>
      <c r="AF22" s="1" t="str" cm="1">
        <f t="array" ref="AF22">IF(AND(SUM(COUNTIF(AE22,{"*leaching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leached*"}))&gt;0,ISNUMBER(FIND("%",AE22))),"Include","Exclude")</f>
        <v>Include</v>
      </c>
      <c r="AG22" s="1" t="s">
        <v>1480</v>
      </c>
      <c r="AH22" s="1" t="str" cm="1">
        <f t="array" ref="AH22">IF(AND(SUM(COUNTIF(AG22,{"*leaching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leached*"}))&gt;0,ISNUMBER(FIND("%",AG22))),"Include","Exclude")</f>
        <v>Exclude</v>
      </c>
      <c r="AI22" s="1"/>
      <c r="AJ22" s="1" t="str" cm="1">
        <f t="array" ref="AJ22">IF(AND(SUM(COUNTIF(AI22,{"*leaching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leached*"}))&gt;0,ISNUMBER(FIND("%",AI22))),"Include","Exclude")</f>
        <v>Exclude</v>
      </c>
      <c r="AK22" s="1"/>
      <c r="AL22" s="1" t="str" cm="1">
        <f t="array" ref="AL22">IF(AND(SUM(COUNTIF(AK22,{"*leaching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leached*"}))&gt;0,ISNUMBER(FIND("%",AK22))),"Include","Exclude")</f>
        <v>Exclude</v>
      </c>
      <c r="AM22" s="1"/>
      <c r="AN22" s="1" t="str" cm="1">
        <f t="array" ref="AN22">IF(AND(SUM(COUNTIF(AM22,{"*leaching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leached*"}))&gt;0,ISNUMBER(FIND("%",AM22))),"Include","Exclude")</f>
        <v>Exclude</v>
      </c>
      <c r="AO22" s="1"/>
      <c r="AP22" s="1" t="str" cm="1">
        <f t="array" ref="AP22">IF(AND(SUM(COUNTIF(AO22,{"*leaching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leached*"}))&gt;0,ISNUMBER(FIND("%",AO22))),"Include","Exclude")</f>
        <v>Exclude</v>
      </c>
      <c r="AQ22" s="1"/>
      <c r="AR22" s="1" t="str" cm="1">
        <f t="array" ref="AR22">IF(AND(SUM(COUNTIF(AQ22,{"*leaching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leached*"}))&gt;0,ISNUMBER(FIND("%",AQ22))),"Include","Exclude")</f>
        <v>Exclude</v>
      </c>
      <c r="AS22" s="1"/>
      <c r="AT22" s="1" t="str" cm="1">
        <f t="array" ref="AT22">IF(AND(SUM(COUNTIF(AS22,{"*leaching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leached*"}))&gt;0,ISNUMBER(FIND("%",AS22))),"Include","Exclude")</f>
        <v>Exclude</v>
      </c>
      <c r="AU22" s="1"/>
      <c r="AV22" s="1" t="str" cm="1">
        <f t="array" ref="AV22">IF(AND(SUM(COUNTIF(AU22,{"*leaching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leached*"}))&gt;0,ISNUMBER(FIND("%",AU22))),"Include","Exclude")</f>
        <v>Exclude</v>
      </c>
      <c r="AW22" s="1"/>
      <c r="AX22" s="36" t="str" cm="1">
        <f t="array" ref="AX22">IF(AND(SUM(COUNTIF(AW22,{"*leaching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leached*"}))&gt;0,ISNUMBER(FIND("%",AW22))),"Include","Exclude")</f>
        <v>Exclude</v>
      </c>
      <c r="AY22" s="21">
        <f t="shared" si="2"/>
        <v>1</v>
      </c>
      <c r="AZ22" s="21" t="s">
        <v>1479</v>
      </c>
      <c r="BA22" s="21">
        <f t="shared" si="4"/>
        <v>4</v>
      </c>
      <c r="BB22" s="21" t="s">
        <v>2996</v>
      </c>
      <c r="BC22" s="21" t="s">
        <v>709</v>
      </c>
      <c r="BD22" s="22">
        <v>0.97660000000000002</v>
      </c>
      <c r="BE22" s="22">
        <v>0.2</v>
      </c>
      <c r="BF22" s="44">
        <f>VLOOKUP(BC22,'To do list'!$A$2:$B$18,2,FALSE)</f>
        <v>32.799999999999997</v>
      </c>
      <c r="BG22" s="59">
        <f>BE22*(1-BD22)*BF22*100</f>
        <v>15.350399999999983</v>
      </c>
      <c r="BH22" s="21" t="s">
        <v>3012</v>
      </c>
      <c r="BI22" s="22">
        <v>0.93659999999999999</v>
      </c>
      <c r="BJ22" s="22">
        <v>0.1</v>
      </c>
      <c r="BK22" s="44">
        <f>VLOOKUP(BH22,'To do list'!$A$2:$B$18,2,FALSE)</f>
        <v>1.82</v>
      </c>
      <c r="BL22" s="59">
        <f>BJ22*(1-BI22)*BK22*100</f>
        <v>1.1538800000000005</v>
      </c>
      <c r="BM22" s="21" t="s">
        <v>3015</v>
      </c>
      <c r="BN22" s="22">
        <v>0.90139999999999998</v>
      </c>
      <c r="BO22" s="22">
        <v>0.1</v>
      </c>
      <c r="BP22" s="44">
        <f>VLOOKUP(BM22,'To do list'!$A$2:$B$18,2,FALSE)</f>
        <v>6</v>
      </c>
      <c r="BQ22" s="59">
        <f>BO22*(1-BN22)*BP22*100</f>
        <v>5.9160000000000021</v>
      </c>
      <c r="BR22" s="21" t="s">
        <v>3019</v>
      </c>
      <c r="BS22" s="22">
        <v>0.8629</v>
      </c>
      <c r="BT22" s="22">
        <v>0.1</v>
      </c>
      <c r="BU22" s="44">
        <f>VLOOKUP(BR22,'To do list'!$A$2:$B$18,2,FALSE)</f>
        <v>1.79</v>
      </c>
      <c r="BV22" s="59">
        <f>BT22*(1-BS22)*BU22*100</f>
        <v>2.4540899999999999</v>
      </c>
      <c r="BW22" s="21"/>
      <c r="BX22" s="21"/>
      <c r="BY22" s="21"/>
      <c r="BZ22" s="21"/>
      <c r="CA22" s="51"/>
      <c r="CB22" s="63">
        <f>SUM(BG22,BL22,BQ22,BV22,CA22)/SUM(BE22,BJ22,BO22,BT22,BY22)</f>
        <v>49.74873999999997</v>
      </c>
    </row>
    <row r="23" spans="1:80" s="23" customFormat="1" x14ac:dyDescent="0.3">
      <c r="A23" s="21">
        <v>160</v>
      </c>
      <c r="B23" s="21" t="s">
        <v>1066</v>
      </c>
      <c r="C23" s="21" t="s">
        <v>1067</v>
      </c>
      <c r="D23" s="21" t="s">
        <v>454</v>
      </c>
      <c r="E23" s="21" t="b">
        <v>1</v>
      </c>
      <c r="F23" s="21"/>
      <c r="G23" s="21"/>
      <c r="H23" s="21" t="s">
        <v>611</v>
      </c>
      <c r="I23" s="21" t="s">
        <v>10</v>
      </c>
      <c r="J23" s="21" t="s">
        <v>612</v>
      </c>
      <c r="K23" s="21" t="s">
        <v>455</v>
      </c>
      <c r="L23" s="21" t="s">
        <v>613</v>
      </c>
      <c r="M23" s="21" t="s">
        <v>456</v>
      </c>
      <c r="N23" s="21" t="s">
        <v>614</v>
      </c>
      <c r="O23" s="21" t="s">
        <v>1068</v>
      </c>
      <c r="P23" s="21" t="b">
        <v>1</v>
      </c>
      <c r="Q23" s="21">
        <v>80</v>
      </c>
      <c r="R23" s="39" t="b">
        <v>1</v>
      </c>
      <c r="S23" s="6" t="s">
        <v>2566</v>
      </c>
      <c r="T23" s="1" t="str" cm="1">
        <f t="array" ref="T23">IF(AND(SUM(COUNTIF(S23,{"*leaching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leached*"}))&gt;0,ISNUMBER(FIND("%",S23))),"Include","Exclude")</f>
        <v>Exclude</v>
      </c>
      <c r="U23" s="1" t="s">
        <v>2567</v>
      </c>
      <c r="V23" s="1" t="str" cm="1">
        <f t="array" ref="V23">IF(AND(SUM(COUNTIF(U23,{"*leaching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leached*"}))&gt;0,ISNUMBER(FIND("%",U23))),"Include","Exclude")</f>
        <v>Exclude</v>
      </c>
      <c r="W23" s="1" t="s">
        <v>2568</v>
      </c>
      <c r="X23" s="1" t="str" cm="1">
        <f t="array" ref="X23">IF(AND(SUM(COUNTIF(W23,{"*leaching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leached*"}))&gt;0,ISNUMBER(FIND("%",W23))),"Include","Exclude")</f>
        <v>Include</v>
      </c>
      <c r="Y23" s="1" t="s">
        <v>2569</v>
      </c>
      <c r="Z23" s="1" t="str" cm="1">
        <f t="array" ref="Z23">IF(AND(SUM(COUNTIF(Y23,{"*leaching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leached*"}))&gt;0,ISNUMBER(FIND("%",Y23))),"Include","Exclude")</f>
        <v>Exclude</v>
      </c>
      <c r="AA23" s="1" t="s">
        <v>2570</v>
      </c>
      <c r="AB23" s="1" t="str" cm="1">
        <f t="array" ref="AB23">IF(AND(SUM(COUNTIF(AA23,{"*leaching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leached*"}))&gt;0,ISNUMBER(FIND("%",AA23))),"Include","Exclude")</f>
        <v>Exclude</v>
      </c>
      <c r="AC23" s="1" t="s">
        <v>2571</v>
      </c>
      <c r="AD23" s="1" t="str" cm="1">
        <f t="array" ref="AD23">IF(AND(SUM(COUNTIF(AC23,{"*leaching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leached*"}))&gt;0,ISNUMBER(FIND("%",AC23))),"Include","Exclude")</f>
        <v>Exclude</v>
      </c>
      <c r="AE23" s="1" t="s">
        <v>2572</v>
      </c>
      <c r="AF23" s="1" t="str" cm="1">
        <f t="array" ref="AF23">IF(AND(SUM(COUNTIF(AE23,{"*leaching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leached*"}))&gt;0,ISNUMBER(FIND("%",AE23))),"Include","Exclude")</f>
        <v>Exclude</v>
      </c>
      <c r="AG23" s="1"/>
      <c r="AH23" s="1" t="str" cm="1">
        <f t="array" ref="AH23">IF(AND(SUM(COUNTIF(AG23,{"*leaching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leached*"}))&gt;0,ISNUMBER(FIND("%",AG23))),"Include","Exclude")</f>
        <v>Exclude</v>
      </c>
      <c r="AI23" s="1"/>
      <c r="AJ23" s="1" t="str" cm="1">
        <f t="array" ref="AJ23">IF(AND(SUM(COUNTIF(AI23,{"*leaching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leached*"}))&gt;0,ISNUMBER(FIND("%",AI23))),"Include","Exclude")</f>
        <v>Exclude</v>
      </c>
      <c r="AK23" s="1"/>
      <c r="AL23" s="1" t="str" cm="1">
        <f t="array" ref="AL23">IF(AND(SUM(COUNTIF(AK23,{"*leaching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leached*"}))&gt;0,ISNUMBER(FIND("%",AK23))),"Include","Exclude")</f>
        <v>Exclude</v>
      </c>
      <c r="AM23" s="1"/>
      <c r="AN23" s="1" t="str" cm="1">
        <f t="array" ref="AN23">IF(AND(SUM(COUNTIF(AM23,{"*leaching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leached*"}))&gt;0,ISNUMBER(FIND("%",AM23))),"Include","Exclude")</f>
        <v>Exclude</v>
      </c>
      <c r="AO23" s="1"/>
      <c r="AP23" s="1" t="str" cm="1">
        <f t="array" ref="AP23">IF(AND(SUM(COUNTIF(AO23,{"*leaching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leached*"}))&gt;0,ISNUMBER(FIND("%",AO23))),"Include","Exclude")</f>
        <v>Exclude</v>
      </c>
      <c r="AQ23" s="1"/>
      <c r="AR23" s="1" t="str" cm="1">
        <f t="array" ref="AR23">IF(AND(SUM(COUNTIF(AQ23,{"*leaching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leached*"}))&gt;0,ISNUMBER(FIND("%",AQ23))),"Include","Exclude")</f>
        <v>Exclude</v>
      </c>
      <c r="AS23" s="1"/>
      <c r="AT23" s="1" t="str" cm="1">
        <f t="array" ref="AT23">IF(AND(SUM(COUNTIF(AS23,{"*leaching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leached*"}))&gt;0,ISNUMBER(FIND("%",AS23))),"Include","Exclude")</f>
        <v>Exclude</v>
      </c>
      <c r="AU23" s="1"/>
      <c r="AV23" s="1" t="str" cm="1">
        <f t="array" ref="AV23">IF(AND(SUM(COUNTIF(AU23,{"*leaching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leached*"}))&gt;0,ISNUMBER(FIND("%",AU23))),"Include","Exclude")</f>
        <v>Exclude</v>
      </c>
      <c r="AW23" s="1"/>
      <c r="AX23" s="36" t="str" cm="1">
        <f t="array" ref="AX23">IF(AND(SUM(COUNTIF(AW23,{"*leaching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leached*"}))&gt;0,ISNUMBER(FIND("%",AW23))),"Include","Exclude")</f>
        <v>Exclude</v>
      </c>
      <c r="AY23" s="21">
        <f t="shared" si="2"/>
        <v>1</v>
      </c>
      <c r="AZ23" s="21" t="s">
        <v>2568</v>
      </c>
      <c r="BA23" s="21">
        <f t="shared" si="4"/>
        <v>4</v>
      </c>
      <c r="BB23" s="21" t="s">
        <v>3048</v>
      </c>
      <c r="BC23" s="21" t="s">
        <v>3013</v>
      </c>
      <c r="BD23" s="24">
        <v>1</v>
      </c>
      <c r="BE23" s="22">
        <v>0.1</v>
      </c>
      <c r="BF23" s="44">
        <f>VLOOKUP(BC23,'To do list'!$A$2:$B$18,2,FALSE)</f>
        <v>83.5</v>
      </c>
      <c r="BG23" s="59">
        <f>BE23*(1-BD23)*BF23*100</f>
        <v>0</v>
      </c>
      <c r="BH23" s="21" t="s">
        <v>3011</v>
      </c>
      <c r="BI23" s="24">
        <v>1</v>
      </c>
      <c r="BJ23" s="22">
        <v>0.2</v>
      </c>
      <c r="BK23" s="44">
        <f>VLOOKUP(BH23,'To do list'!$A$2:$B$18,2,FALSE)</f>
        <v>13.9</v>
      </c>
      <c r="BL23" s="59">
        <f>BJ23*(1-BI23)*BK23*100</f>
        <v>0</v>
      </c>
      <c r="BM23" s="21" t="s">
        <v>3012</v>
      </c>
      <c r="BN23" s="24">
        <v>0.94</v>
      </c>
      <c r="BO23" s="22">
        <v>0.1</v>
      </c>
      <c r="BP23" s="44">
        <f>VLOOKUP(BM23,'To do list'!$A$2:$B$18,2,FALSE)</f>
        <v>1.82</v>
      </c>
      <c r="BQ23" s="59">
        <f>BO23*(1-BN23)*BP23*100</f>
        <v>1.092000000000001</v>
      </c>
      <c r="BR23" s="21" t="s">
        <v>709</v>
      </c>
      <c r="BS23" s="24">
        <v>1</v>
      </c>
      <c r="BT23" s="22">
        <v>0.2</v>
      </c>
      <c r="BU23" s="44">
        <f>VLOOKUP(BR23,'To do list'!$A$2:$B$18,2,FALSE)</f>
        <v>32.799999999999997</v>
      </c>
      <c r="BV23" s="59">
        <f>BT23*(1-BS23)*BU23*100</f>
        <v>0</v>
      </c>
      <c r="BW23" s="21"/>
      <c r="BX23" s="21"/>
      <c r="BY23" s="21"/>
      <c r="BZ23" s="21"/>
      <c r="CA23" s="51"/>
      <c r="CB23" s="63">
        <f>SUM(BG23,BL23,BQ23,BV23,CA23)/SUM(BE23,BJ23,BO23,BT23,BY23)</f>
        <v>1.8200000000000014</v>
      </c>
    </row>
    <row r="24" spans="1:80" s="23" customFormat="1" x14ac:dyDescent="0.3">
      <c r="A24" s="21">
        <v>62</v>
      </c>
      <c r="B24" s="21" t="s">
        <v>801</v>
      </c>
      <c r="C24" s="21" t="s">
        <v>802</v>
      </c>
      <c r="D24" s="21" t="s">
        <v>184</v>
      </c>
      <c r="E24" s="21" t="b">
        <v>1</v>
      </c>
      <c r="F24" s="21"/>
      <c r="G24" s="21"/>
      <c r="H24" s="21" t="s">
        <v>611</v>
      </c>
      <c r="I24" s="21" t="s">
        <v>10</v>
      </c>
      <c r="J24" s="21" t="s">
        <v>612</v>
      </c>
      <c r="K24" s="21" t="s">
        <v>185</v>
      </c>
      <c r="L24" s="21" t="s">
        <v>613</v>
      </c>
      <c r="M24" s="21" t="s">
        <v>186</v>
      </c>
      <c r="N24" s="21" t="s">
        <v>614</v>
      </c>
      <c r="O24" s="21" t="s">
        <v>803</v>
      </c>
      <c r="P24" s="21" t="b">
        <v>1</v>
      </c>
      <c r="Q24" s="21">
        <v>60</v>
      </c>
      <c r="R24" s="39" t="b">
        <v>0</v>
      </c>
      <c r="S24" s="6" t="s">
        <v>1768</v>
      </c>
      <c r="T24" s="1" t="str" cm="1">
        <f t="array" ref="T24">IF(AND(SUM(COUNTIF(S24,{"*leaching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leached*"}))&gt;0,ISNUMBER(FIND("%",S24))),"Include","Exclude")</f>
        <v>Exclude</v>
      </c>
      <c r="U24" s="1" t="s">
        <v>1769</v>
      </c>
      <c r="V24" s="1" t="str" cm="1">
        <f t="array" ref="V24">IF(AND(SUM(COUNTIF(U24,{"*leaching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leached*"}))&gt;0,ISNUMBER(FIND("%",U24))),"Include","Exclude")</f>
        <v>Exclude</v>
      </c>
      <c r="W24" s="1" t="s">
        <v>1770</v>
      </c>
      <c r="X24" s="1" t="str" cm="1">
        <f t="array" ref="X24">IF(AND(SUM(COUNTIF(W24,{"*leaching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leached*"}))&gt;0,ISNUMBER(FIND("%",W24))),"Include","Exclude")</f>
        <v>Exclude</v>
      </c>
      <c r="Y24" s="1" t="s">
        <v>1771</v>
      </c>
      <c r="Z24" s="1" t="str" cm="1">
        <f t="array" ref="Z24">IF(AND(SUM(COUNTIF(Y24,{"*leaching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leached*"}))&gt;0,ISNUMBER(FIND("%",Y24))),"Include","Exclude")</f>
        <v>Exclude</v>
      </c>
      <c r="AA24" s="1" t="s">
        <v>1772</v>
      </c>
      <c r="AB24" s="1" t="str" cm="1">
        <f t="array" ref="AB24">IF(AND(SUM(COUNTIF(AA24,{"*leaching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leached*"}))&gt;0,ISNUMBER(FIND("%",AA24))),"Include","Exclude")</f>
        <v>Exclude</v>
      </c>
      <c r="AC24" s="1" t="s">
        <v>1773</v>
      </c>
      <c r="AD24" s="1" t="str" cm="1">
        <f t="array" ref="AD24">IF(AND(SUM(COUNTIF(AC24,{"*leaching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leached*"}))&gt;0,ISNUMBER(FIND("%",AC24))),"Include","Exclude")</f>
        <v>Exclude</v>
      </c>
      <c r="AE24" s="1" t="s">
        <v>1774</v>
      </c>
      <c r="AF24" s="1" t="str" cm="1">
        <f t="array" ref="AF24">IF(AND(SUM(COUNTIF(AE24,{"*leaching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leached*"}))&gt;0,ISNUMBER(FIND("%",AE24))),"Include","Exclude")</f>
        <v>Exclude</v>
      </c>
      <c r="AG24" s="1" t="s">
        <v>1775</v>
      </c>
      <c r="AH24" s="1" t="str" cm="1">
        <f t="array" ref="AH24">IF(AND(SUM(COUNTIF(AG24,{"*leaching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leached*"}))&gt;0,ISNUMBER(FIND("%",AG24))),"Include","Exclude")</f>
        <v>Include</v>
      </c>
      <c r="AI24" s="1" t="s">
        <v>1776</v>
      </c>
      <c r="AJ24" s="1" t="str" cm="1">
        <f t="array" ref="AJ24">IF(AND(SUM(COUNTIF(AI24,{"*leaching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leached*"}))&gt;0,ISNUMBER(FIND("%",AI24))),"Include","Exclude")</f>
        <v>Exclude</v>
      </c>
      <c r="AK24" s="1" t="s">
        <v>1777</v>
      </c>
      <c r="AL24" s="1" t="str" cm="1">
        <f t="array" ref="AL24">IF(AND(SUM(COUNTIF(AK24,{"*leaching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leached*"}))&gt;0,ISNUMBER(FIND("%",AK24))),"Include","Exclude")</f>
        <v>Exclude</v>
      </c>
      <c r="AM24" s="1" t="s">
        <v>1778</v>
      </c>
      <c r="AN24" s="1" t="str" cm="1">
        <f t="array" ref="AN24">IF(AND(SUM(COUNTIF(AM24,{"*leaching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leached*"}))&gt;0,ISNUMBER(FIND("%",AM24))),"Include","Exclude")</f>
        <v>Exclude</v>
      </c>
      <c r="AO24" s="1"/>
      <c r="AP24" s="1" t="str" cm="1">
        <f t="array" ref="AP24">IF(AND(SUM(COUNTIF(AO24,{"*leaching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leached*"}))&gt;0,ISNUMBER(FIND("%",AO24))),"Include","Exclude")</f>
        <v>Exclude</v>
      </c>
      <c r="AQ24" s="1"/>
      <c r="AR24" s="1" t="str" cm="1">
        <f t="array" ref="AR24">IF(AND(SUM(COUNTIF(AQ24,{"*leaching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leached*"}))&gt;0,ISNUMBER(FIND("%",AQ24))),"Include","Exclude")</f>
        <v>Exclude</v>
      </c>
      <c r="AS24" s="1"/>
      <c r="AT24" s="1" t="str" cm="1">
        <f t="array" ref="AT24">IF(AND(SUM(COUNTIF(AS24,{"*leaching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leached*"}))&gt;0,ISNUMBER(FIND("%",AS24))),"Include","Exclude")</f>
        <v>Exclude</v>
      </c>
      <c r="AU24" s="1"/>
      <c r="AV24" s="1" t="str" cm="1">
        <f t="array" ref="AV24">IF(AND(SUM(COUNTIF(AU24,{"*leaching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leached*"}))&gt;0,ISNUMBER(FIND("%",AU24))),"Include","Exclude")</f>
        <v>Exclude</v>
      </c>
      <c r="AW24" s="1"/>
      <c r="AX24" s="36" t="str" cm="1">
        <f t="array" ref="AX24">IF(AND(SUM(COUNTIF(AW24,{"*leaching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leached*"}))&gt;0,ISNUMBER(FIND("%",AW24))),"Include","Exclude")</f>
        <v>Exclude</v>
      </c>
      <c r="AY24" s="21">
        <f t="shared" si="2"/>
        <v>1</v>
      </c>
      <c r="AZ24" s="21" t="s">
        <v>1775</v>
      </c>
      <c r="BA24" s="21">
        <f t="shared" si="4"/>
        <v>1</v>
      </c>
      <c r="BB24" s="21" t="s">
        <v>3048</v>
      </c>
      <c r="BC24" s="21" t="s">
        <v>3013</v>
      </c>
      <c r="BD24" s="24">
        <v>0.8</v>
      </c>
      <c r="BE24" s="22">
        <v>0.1</v>
      </c>
      <c r="BF24" s="44">
        <f>VLOOKUP(BC24,'To do list'!$A$2:$B$18,2,FALSE)</f>
        <v>83.5</v>
      </c>
      <c r="BG24" s="59">
        <f>BE24*(1-BD24)*BF24*100</f>
        <v>166.99999999999997</v>
      </c>
      <c r="BH24" s="21" t="s">
        <v>3012</v>
      </c>
      <c r="BI24" s="24">
        <v>0.8</v>
      </c>
      <c r="BJ24" s="22">
        <v>0.1</v>
      </c>
      <c r="BK24" s="44">
        <f>VLOOKUP(BH24,'To do list'!$A$2:$B$18,2,FALSE)</f>
        <v>1.82</v>
      </c>
      <c r="BL24" s="59">
        <f>BJ24*(1-BI24)*BK24*100</f>
        <v>3.6399999999999997</v>
      </c>
      <c r="BM24" s="21" t="s">
        <v>3011</v>
      </c>
      <c r="BN24" s="24">
        <v>0.8</v>
      </c>
      <c r="BO24" s="22">
        <v>0.2</v>
      </c>
      <c r="BP24" s="44">
        <f>VLOOKUP(BM24,'To do list'!$A$2:$B$18,2,FALSE)</f>
        <v>13.9</v>
      </c>
      <c r="BQ24" s="59">
        <f>BO24*(1-BN24)*BP24*100</f>
        <v>55.599999999999994</v>
      </c>
      <c r="BR24" s="21" t="s">
        <v>709</v>
      </c>
      <c r="BS24" s="24">
        <v>0.8</v>
      </c>
      <c r="BT24" s="22">
        <v>0.2</v>
      </c>
      <c r="BU24" s="44">
        <f>VLOOKUP(BR24,'To do list'!$A$2:$B$18,2,FALSE)</f>
        <v>32.799999999999997</v>
      </c>
      <c r="BV24" s="59">
        <f>BT24*(1-BS24)*BU24*100</f>
        <v>131.19999999999996</v>
      </c>
      <c r="BW24" s="21"/>
      <c r="BX24" s="21"/>
      <c r="BY24" s="21"/>
      <c r="BZ24" s="21"/>
      <c r="CA24" s="51"/>
      <c r="CB24" s="63">
        <f>SUM(BG24,BL24,BQ24,BV24,CA24)/SUM(BE24,BJ24,BO24,BT24,BY24)</f>
        <v>595.73333333333312</v>
      </c>
    </row>
    <row r="25" spans="1:80" s="23" customFormat="1" x14ac:dyDescent="0.3">
      <c r="A25" s="21">
        <v>165</v>
      </c>
      <c r="B25" s="21" t="s">
        <v>1078</v>
      </c>
      <c r="C25" s="21" t="s">
        <v>1079</v>
      </c>
      <c r="D25" s="21" t="s">
        <v>469</v>
      </c>
      <c r="E25" s="21" t="b">
        <v>1</v>
      </c>
      <c r="F25" s="21"/>
      <c r="G25" s="21"/>
      <c r="H25" s="21" t="s">
        <v>611</v>
      </c>
      <c r="I25" s="21" t="s">
        <v>10</v>
      </c>
      <c r="J25" s="21" t="s">
        <v>612</v>
      </c>
      <c r="K25" s="21" t="s">
        <v>176</v>
      </c>
      <c r="L25" s="21" t="s">
        <v>613</v>
      </c>
      <c r="M25" s="21" t="s">
        <v>470</v>
      </c>
      <c r="N25" s="21" t="s">
        <v>614</v>
      </c>
      <c r="O25" s="21" t="s">
        <v>831</v>
      </c>
      <c r="P25" s="21" t="b">
        <v>1</v>
      </c>
      <c r="Q25" s="21">
        <v>80</v>
      </c>
      <c r="R25" s="39" t="b">
        <v>0</v>
      </c>
      <c r="S25" s="6" t="s">
        <v>2611</v>
      </c>
      <c r="T25" s="1" t="str" cm="1">
        <f t="array" ref="T25">IF(AND(SUM(COUNTIF(S25,{"*leaching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leached*"}))&gt;0,ISNUMBER(FIND("%",S25))),"Include","Exclude")</f>
        <v>Exclude</v>
      </c>
      <c r="U25" s="1" t="s">
        <v>2612</v>
      </c>
      <c r="V25" s="1" t="str" cm="1">
        <f t="array" ref="V25">IF(AND(SUM(COUNTIF(U25,{"*leaching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leached*"}))&gt;0,ISNUMBER(FIND("%",U25))),"Include","Exclude")</f>
        <v>Exclude</v>
      </c>
      <c r="W25" s="1" t="s">
        <v>2613</v>
      </c>
      <c r="X25" s="1" t="str" cm="1">
        <f t="array" ref="X25">IF(AND(SUM(COUNTIF(W25,{"*leaching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leached*"}))&gt;0,ISNUMBER(FIND("%",W25))),"Include","Exclude")</f>
        <v>Include</v>
      </c>
      <c r="Y25" s="1" t="s">
        <v>2614</v>
      </c>
      <c r="Z25" s="1" t="str" cm="1">
        <f t="array" ref="Z25">IF(AND(SUM(COUNTIF(Y25,{"*leaching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leached*"}))&gt;0,ISNUMBER(FIND("%",Y25))),"Include","Exclude")</f>
        <v>Exclude</v>
      </c>
      <c r="AA25" s="1" t="s">
        <v>2615</v>
      </c>
      <c r="AB25" s="1" t="str" cm="1">
        <f t="array" ref="AB25">IF(AND(SUM(COUNTIF(AA25,{"*leaching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leached*"}))&gt;0,ISNUMBER(FIND("%",AA25))),"Include","Exclude")</f>
        <v>Exclude</v>
      </c>
      <c r="AC25" s="1" t="s">
        <v>2616</v>
      </c>
      <c r="AD25" s="1" t="str" cm="1">
        <f t="array" ref="AD25">IF(AND(SUM(COUNTIF(AC25,{"*leaching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leached*"}))&gt;0,ISNUMBER(FIND("%",AC25))),"Include","Exclude")</f>
        <v>Exclude</v>
      </c>
      <c r="AE25" s="1"/>
      <c r="AF25" s="1" t="str" cm="1">
        <f t="array" ref="AF25">IF(AND(SUM(COUNTIF(AE25,{"*leaching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leached*"}))&gt;0,ISNUMBER(FIND("%",AE25))),"Include","Exclude")</f>
        <v>Exclude</v>
      </c>
      <c r="AG25" s="1"/>
      <c r="AH25" s="1" t="str" cm="1">
        <f t="array" ref="AH25">IF(AND(SUM(COUNTIF(AG25,{"*leaching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leached*"}))&gt;0,ISNUMBER(FIND("%",AG25))),"Include","Exclude")</f>
        <v>Exclude</v>
      </c>
      <c r="AI25" s="1"/>
      <c r="AJ25" s="1" t="str" cm="1">
        <f t="array" ref="AJ25">IF(AND(SUM(COUNTIF(AI25,{"*leaching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leached*"}))&gt;0,ISNUMBER(FIND("%",AI25))),"Include","Exclude")</f>
        <v>Exclude</v>
      </c>
      <c r="AK25" s="1"/>
      <c r="AL25" s="1" t="str" cm="1">
        <f t="array" ref="AL25">IF(AND(SUM(COUNTIF(AK25,{"*leaching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leached*"}))&gt;0,ISNUMBER(FIND("%",AK25))),"Include","Exclude")</f>
        <v>Exclude</v>
      </c>
      <c r="AM25" s="1"/>
      <c r="AN25" s="1" t="str" cm="1">
        <f t="array" ref="AN25">IF(AND(SUM(COUNTIF(AM25,{"*leaching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leached*"}))&gt;0,ISNUMBER(FIND("%",AM25))),"Include","Exclude")</f>
        <v>Exclude</v>
      </c>
      <c r="AO25" s="1"/>
      <c r="AP25" s="1" t="str" cm="1">
        <f t="array" ref="AP25">IF(AND(SUM(COUNTIF(AO25,{"*leaching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leached*"}))&gt;0,ISNUMBER(FIND("%",AO25))),"Include","Exclude")</f>
        <v>Exclude</v>
      </c>
      <c r="AQ25" s="1"/>
      <c r="AR25" s="1" t="str" cm="1">
        <f t="array" ref="AR25">IF(AND(SUM(COUNTIF(AQ25,{"*leaching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leached*"}))&gt;0,ISNUMBER(FIND("%",AQ25))),"Include","Exclude")</f>
        <v>Exclude</v>
      </c>
      <c r="AS25" s="1"/>
      <c r="AT25" s="1" t="str" cm="1">
        <f t="array" ref="AT25">IF(AND(SUM(COUNTIF(AS25,{"*leaching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leached*"}))&gt;0,ISNUMBER(FIND("%",AS25))),"Include","Exclude")</f>
        <v>Exclude</v>
      </c>
      <c r="AU25" s="1"/>
      <c r="AV25" s="1" t="str" cm="1">
        <f t="array" ref="AV25">IF(AND(SUM(COUNTIF(AU25,{"*leaching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leached*"}))&gt;0,ISNUMBER(FIND("%",AU25))),"Include","Exclude")</f>
        <v>Exclude</v>
      </c>
      <c r="AW25" s="1"/>
      <c r="AX25" s="36" t="str" cm="1">
        <f t="array" ref="AX25">IF(AND(SUM(COUNTIF(AW25,{"*leaching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leached*"}))&gt;0,ISNUMBER(FIND("%",AW25))),"Include","Exclude")</f>
        <v>Exclude</v>
      </c>
      <c r="AY25" s="21">
        <f t="shared" si="2"/>
        <v>1</v>
      </c>
      <c r="AZ25" s="21" t="s">
        <v>2613</v>
      </c>
      <c r="BA25" s="21">
        <f t="shared" si="4"/>
        <v>4</v>
      </c>
      <c r="BB25" s="21" t="s">
        <v>3048</v>
      </c>
      <c r="BC25" s="21" t="s">
        <v>3011</v>
      </c>
      <c r="BD25" s="22">
        <v>0.98650000000000004</v>
      </c>
      <c r="BE25" s="22">
        <v>0.2</v>
      </c>
      <c r="BF25" s="44">
        <f>VLOOKUP(BC25,'To do list'!$A$2:$B$18,2,FALSE)</f>
        <v>13.9</v>
      </c>
      <c r="BG25" s="59">
        <f>BE25*(1-BD25)*BF25*100</f>
        <v>3.7529999999999881</v>
      </c>
      <c r="BH25" s="21" t="s">
        <v>3012</v>
      </c>
      <c r="BI25" s="22">
        <v>0.98250000000000004</v>
      </c>
      <c r="BJ25" s="22">
        <v>0.1</v>
      </c>
      <c r="BK25" s="44">
        <f>VLOOKUP(BH25,'To do list'!$A$2:$B$18,2,FALSE)</f>
        <v>1.82</v>
      </c>
      <c r="BL25" s="59">
        <f>BJ25*(1-BI25)*BK25*100</f>
        <v>0.31849999999999928</v>
      </c>
      <c r="BM25" s="21" t="s">
        <v>709</v>
      </c>
      <c r="BN25" s="22">
        <v>0.98409999999999997</v>
      </c>
      <c r="BO25" s="22">
        <v>0.2</v>
      </c>
      <c r="BP25" s="44">
        <f>VLOOKUP(BM25,'To do list'!$A$2:$B$18,2,FALSE)</f>
        <v>32.799999999999997</v>
      </c>
      <c r="BQ25" s="59">
        <f>BO25*(1-BN25)*BP25*100</f>
        <v>10.430400000000017</v>
      </c>
      <c r="BR25" s="21" t="s">
        <v>3013</v>
      </c>
      <c r="BS25" s="22">
        <v>0.99990000000000001</v>
      </c>
      <c r="BT25" s="22">
        <v>0.1</v>
      </c>
      <c r="BU25" s="44">
        <f>VLOOKUP(BR25,'To do list'!$A$2:$B$18,2,FALSE)</f>
        <v>83.5</v>
      </c>
      <c r="BV25" s="59">
        <f>BT25*(1-BS25)*BU25*100</f>
        <v>8.3499999999990804E-2</v>
      </c>
      <c r="BW25" s="21"/>
      <c r="BX25" s="21"/>
      <c r="BY25" s="21"/>
      <c r="BZ25" s="21"/>
      <c r="CA25" s="51"/>
      <c r="CB25" s="63">
        <f>SUM(BG25,BL25,BQ25,BV25,CA25)/SUM(BE25,BJ25,BO25,BT25,BY25)</f>
        <v>24.30899999999999</v>
      </c>
    </row>
    <row r="26" spans="1:80" hidden="1" x14ac:dyDescent="0.3">
      <c r="A26" s="40">
        <v>25</v>
      </c>
      <c r="B26" s="40" t="s">
        <v>694</v>
      </c>
      <c r="C26" s="61" t="s">
        <v>695</v>
      </c>
      <c r="D26" s="40" t="s">
        <v>81</v>
      </c>
      <c r="E26" s="40" t="b">
        <v>1</v>
      </c>
      <c r="F26" s="40"/>
      <c r="G26" s="40"/>
      <c r="H26" s="40" t="s">
        <v>611</v>
      </c>
      <c r="I26" s="40" t="s">
        <v>10</v>
      </c>
      <c r="J26" s="40" t="s">
        <v>612</v>
      </c>
      <c r="K26" s="40" t="s">
        <v>82</v>
      </c>
      <c r="L26" s="40" t="s">
        <v>613</v>
      </c>
      <c r="M26" s="40" t="s">
        <v>83</v>
      </c>
      <c r="N26" s="40" t="s">
        <v>614</v>
      </c>
      <c r="O26" s="40" t="s">
        <v>696</v>
      </c>
      <c r="P26" s="40" t="b">
        <v>1</v>
      </c>
      <c r="Q26" s="40">
        <v>25</v>
      </c>
      <c r="R26" s="1" t="b">
        <v>1</v>
      </c>
      <c r="S26" s="1" t="s">
        <v>1423</v>
      </c>
      <c r="T26" s="1" t="str" cm="1">
        <f t="array" ref="T26">IF(AND(SUM(COUNTIF(S26,{"*leaching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leached*"}))&gt;0,ISNUMBER(FIND("%",S26))),"Include","Exclude")</f>
        <v>Exclude</v>
      </c>
      <c r="U26" s="1" t="s">
        <v>1424</v>
      </c>
      <c r="V26" s="1" t="str" cm="1">
        <f t="array" ref="V26">IF(AND(SUM(COUNTIF(U26,{"*leaching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leached*"}))&gt;0,ISNUMBER(FIND("%",U26))),"Include","Exclude")</f>
        <v>Exclude</v>
      </c>
      <c r="W26" s="1" t="s">
        <v>1425</v>
      </c>
      <c r="X26" s="1" t="str" cm="1">
        <f t="array" ref="X26">IF(AND(SUM(COUNTIF(W26,{"*leaching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leached*"}))&gt;0,ISNUMBER(FIND("%",W26))),"Include","Exclude")</f>
        <v>Exclude</v>
      </c>
      <c r="Y26" s="1" t="s">
        <v>1426</v>
      </c>
      <c r="Z26" s="1" t="str" cm="1">
        <f t="array" ref="Z26">IF(AND(SUM(COUNTIF(Y26,{"*leaching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leached*"}))&gt;0,ISNUMBER(FIND("%",Y26))),"Include","Exclude")</f>
        <v>Include</v>
      </c>
      <c r="AA26" s="1" t="s">
        <v>1427</v>
      </c>
      <c r="AB26" s="1" t="str" cm="1">
        <f t="array" ref="AB26">IF(AND(SUM(COUNTIF(AA26,{"*leaching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leached*"}))&gt;0,ISNUMBER(FIND("%",AA26))),"Include","Exclude")</f>
        <v>Exclude</v>
      </c>
      <c r="AC26" s="1" t="s">
        <v>1428</v>
      </c>
      <c r="AD26" s="1" t="str" cm="1">
        <f t="array" ref="AD26">IF(AND(SUM(COUNTIF(AC26,{"*leaching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leached*"}))&gt;0,ISNUMBER(FIND("%",AC26))),"Include","Exclude")</f>
        <v>Exclude</v>
      </c>
      <c r="AE26" s="1" t="s">
        <v>1429</v>
      </c>
      <c r="AF26" s="1" t="str" cm="1">
        <f t="array" ref="AF26">IF(AND(SUM(COUNTIF(AE26,{"*leaching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leached*"}))&gt;0,ISNUMBER(FIND("%",AE26))),"Include","Exclude")</f>
        <v>Exclude</v>
      </c>
      <c r="AG26" s="1"/>
      <c r="AH26" s="1" t="str" cm="1">
        <f t="array" ref="AH26">IF(AND(SUM(COUNTIF(AG26,{"*leaching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leached*"}))&gt;0,ISNUMBER(FIND("%",AG26))),"Include","Exclude")</f>
        <v>Exclude</v>
      </c>
      <c r="AI26" s="1"/>
      <c r="AJ26" s="1" t="str" cm="1">
        <f t="array" ref="AJ26">IF(AND(SUM(COUNTIF(AI26,{"*leaching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leached*"}))&gt;0,ISNUMBER(FIND("%",AI26))),"Include","Exclude")</f>
        <v>Exclude</v>
      </c>
      <c r="AK26" s="1"/>
      <c r="AL26" s="1" t="str" cm="1">
        <f t="array" ref="AL26">IF(AND(SUM(COUNTIF(AK26,{"*leaching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leached*"}))&gt;0,ISNUMBER(FIND("%",AK26))),"Include","Exclude")</f>
        <v>Exclude</v>
      </c>
      <c r="AM26" s="1"/>
      <c r="AN26" s="1" t="str" cm="1">
        <f t="array" ref="AN26">IF(AND(SUM(COUNTIF(AM26,{"*leaching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leached*"}))&gt;0,ISNUMBER(FIND("%",AM26))),"Include","Exclude")</f>
        <v>Exclude</v>
      </c>
      <c r="AO26" s="1"/>
      <c r="AP26" s="1" t="str" cm="1">
        <f t="array" ref="AP26">IF(AND(SUM(COUNTIF(AO26,{"*leaching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leached*"}))&gt;0,ISNUMBER(FIND("%",AO26))),"Include","Exclude")</f>
        <v>Exclude</v>
      </c>
      <c r="AQ26" s="1"/>
      <c r="AR26" s="1" t="str" cm="1">
        <f t="array" ref="AR26">IF(AND(SUM(COUNTIF(AQ26,{"*leaching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leached*"}))&gt;0,ISNUMBER(FIND("%",AQ26))),"Include","Exclude")</f>
        <v>Exclude</v>
      </c>
      <c r="AS26" s="1"/>
      <c r="AT26" s="1" t="str" cm="1">
        <f t="array" ref="AT26">IF(AND(SUM(COUNTIF(AS26,{"*leaching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leached*"}))&gt;0,ISNUMBER(FIND("%",AS26))),"Include","Exclude")</f>
        <v>Exclude</v>
      </c>
      <c r="AU26" s="1"/>
      <c r="AV26" s="1" t="str" cm="1">
        <f t="array" ref="AV26">IF(AND(SUM(COUNTIF(AU26,{"*leaching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leached*"}))&gt;0,ISNUMBER(FIND("%",AU26))),"Include","Exclude")</f>
        <v>Exclude</v>
      </c>
      <c r="AW26" s="1"/>
      <c r="AX26" s="1" t="str" cm="1">
        <f t="array" ref="AX26">IF(AND(SUM(COUNTIF(AW26,{"*leaching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leached*"}))&gt;0,ISNUMBER(FIND("%",AW26))),"Include","Exclude")</f>
        <v>Exclude</v>
      </c>
      <c r="AY26" s="40">
        <f t="shared" si="2"/>
        <v>1</v>
      </c>
      <c r="AZ26" s="40" t="s">
        <v>1426</v>
      </c>
      <c r="BA26" s="40">
        <f t="shared" si="4"/>
        <v>3</v>
      </c>
      <c r="BB26" s="40" t="s">
        <v>2995</v>
      </c>
      <c r="BC26" s="40"/>
      <c r="BD26" s="40"/>
      <c r="BE26" s="40"/>
      <c r="BF26" s="40"/>
      <c r="BG26" s="40"/>
      <c r="BH26" s="40"/>
      <c r="BI26" s="40"/>
      <c r="BJ26" s="40"/>
      <c r="BK26" s="40"/>
      <c r="BL26" s="40"/>
      <c r="BM26" s="40"/>
      <c r="BN26" s="40"/>
      <c r="BO26" s="40"/>
      <c r="BP26" s="40"/>
      <c r="BQ26" s="40"/>
      <c r="BR26" s="40"/>
      <c r="BS26" s="40"/>
      <c r="BT26" s="40"/>
      <c r="BU26" s="40"/>
      <c r="BV26" s="40"/>
      <c r="BW26" s="40"/>
      <c r="BX26"/>
      <c r="BY26"/>
      <c r="BZ26"/>
      <c r="CA26"/>
      <c r="CB26"/>
    </row>
    <row r="27" spans="1:80" s="23" customFormat="1" x14ac:dyDescent="0.3">
      <c r="A27" s="21">
        <v>24</v>
      </c>
      <c r="B27" s="21" t="s">
        <v>691</v>
      </c>
      <c r="C27" s="21" t="s">
        <v>692</v>
      </c>
      <c r="D27" s="21" t="s">
        <v>78</v>
      </c>
      <c r="E27" s="21" t="b">
        <v>1</v>
      </c>
      <c r="F27" s="21"/>
      <c r="G27" s="21"/>
      <c r="H27" s="21" t="s">
        <v>611</v>
      </c>
      <c r="I27" s="21" t="s">
        <v>10</v>
      </c>
      <c r="J27" s="21" t="s">
        <v>612</v>
      </c>
      <c r="K27" s="21" t="s">
        <v>79</v>
      </c>
      <c r="L27" s="21" t="s">
        <v>613</v>
      </c>
      <c r="M27" s="21" t="s">
        <v>80</v>
      </c>
      <c r="N27" s="21" t="s">
        <v>614</v>
      </c>
      <c r="O27" s="21" t="s">
        <v>693</v>
      </c>
      <c r="P27" s="21" t="b">
        <v>1</v>
      </c>
      <c r="Q27" s="21">
        <v>70</v>
      </c>
      <c r="R27" s="39" t="b">
        <v>0</v>
      </c>
      <c r="S27" s="6" t="s">
        <v>1417</v>
      </c>
      <c r="T27" s="1" t="str" cm="1">
        <f t="array" ref="T27">IF(AND(SUM(COUNTIF(S27,{"*leaching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leached*"}))&gt;0,ISNUMBER(FIND("%",S27))),"Include","Exclude")</f>
        <v>Exclude</v>
      </c>
      <c r="U27" s="1" t="s">
        <v>1418</v>
      </c>
      <c r="V27" s="1" t="str" cm="1">
        <f t="array" ref="V27">IF(AND(SUM(COUNTIF(U27,{"*leaching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leached*"}))&gt;0,ISNUMBER(FIND("%",U27))),"Include","Exclude")</f>
        <v>Exclude</v>
      </c>
      <c r="W27" s="1" t="s">
        <v>1419</v>
      </c>
      <c r="X27" s="1" t="str" cm="1">
        <f t="array" ref="X27">IF(AND(SUM(COUNTIF(W27,{"*leaching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leached*"}))&gt;0,ISNUMBER(FIND("%",W27))),"Include","Exclude")</f>
        <v>Include</v>
      </c>
      <c r="Y27" s="1" t="s">
        <v>1420</v>
      </c>
      <c r="Z27" s="1" t="str" cm="1">
        <f t="array" ref="Z27">IF(AND(SUM(COUNTIF(Y27,{"*leaching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leached*"}))&gt;0,ISNUMBER(FIND("%",Y27))),"Include","Exclude")</f>
        <v>Exclude</v>
      </c>
      <c r="AA27" s="1" t="s">
        <v>1421</v>
      </c>
      <c r="AB27" s="1" t="str" cm="1">
        <f t="array" ref="AB27">IF(AND(SUM(COUNTIF(AA27,{"*leaching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leached*"}))&gt;0,ISNUMBER(FIND("%",AA27))),"Include","Exclude")</f>
        <v>Exclude</v>
      </c>
      <c r="AC27" s="1" t="s">
        <v>1422</v>
      </c>
      <c r="AD27" s="1" t="str" cm="1">
        <f t="array" ref="AD27">IF(AND(SUM(COUNTIF(AC27,{"*leaching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leached*"}))&gt;0,ISNUMBER(FIND("%",AC27))),"Include","Exclude")</f>
        <v>Exclude</v>
      </c>
      <c r="AE27" s="1"/>
      <c r="AF27" s="1" t="str" cm="1">
        <f t="array" ref="AF27">IF(AND(SUM(COUNTIF(AE27,{"*leaching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leached*"}))&gt;0,ISNUMBER(FIND("%",AE27))),"Include","Exclude")</f>
        <v>Exclude</v>
      </c>
      <c r="AG27" s="1"/>
      <c r="AH27" s="1" t="str" cm="1">
        <f t="array" ref="AH27">IF(AND(SUM(COUNTIF(AG27,{"*leaching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leached*"}))&gt;0,ISNUMBER(FIND("%",AG27))),"Include","Exclude")</f>
        <v>Exclude</v>
      </c>
      <c r="AI27" s="1"/>
      <c r="AJ27" s="1" t="str" cm="1">
        <f t="array" ref="AJ27">IF(AND(SUM(COUNTIF(AI27,{"*leaching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leached*"}))&gt;0,ISNUMBER(FIND("%",AI27))),"Include","Exclude")</f>
        <v>Exclude</v>
      </c>
      <c r="AK27" s="1"/>
      <c r="AL27" s="1" t="str" cm="1">
        <f t="array" ref="AL27">IF(AND(SUM(COUNTIF(AK27,{"*leaching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leached*"}))&gt;0,ISNUMBER(FIND("%",AK27))),"Include","Exclude")</f>
        <v>Exclude</v>
      </c>
      <c r="AM27" s="1"/>
      <c r="AN27" s="1" t="str" cm="1">
        <f t="array" ref="AN27">IF(AND(SUM(COUNTIF(AM27,{"*leaching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leached*"}))&gt;0,ISNUMBER(FIND("%",AM27))),"Include","Exclude")</f>
        <v>Exclude</v>
      </c>
      <c r="AO27" s="1"/>
      <c r="AP27" s="1" t="str" cm="1">
        <f t="array" ref="AP27">IF(AND(SUM(COUNTIF(AO27,{"*leaching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leached*"}))&gt;0,ISNUMBER(FIND("%",AO27))),"Include","Exclude")</f>
        <v>Exclude</v>
      </c>
      <c r="AQ27" s="1"/>
      <c r="AR27" s="1" t="str" cm="1">
        <f t="array" ref="AR27">IF(AND(SUM(COUNTIF(AQ27,{"*leaching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leached*"}))&gt;0,ISNUMBER(FIND("%",AQ27))),"Include","Exclude")</f>
        <v>Exclude</v>
      </c>
      <c r="AS27" s="1"/>
      <c r="AT27" s="1" t="str" cm="1">
        <f t="array" ref="AT27">IF(AND(SUM(COUNTIF(AS27,{"*leaching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leached*"}))&gt;0,ISNUMBER(FIND("%",AS27))),"Include","Exclude")</f>
        <v>Exclude</v>
      </c>
      <c r="AU27" s="1"/>
      <c r="AV27" s="1" t="str" cm="1">
        <f t="array" ref="AV27">IF(AND(SUM(COUNTIF(AU27,{"*leaching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leached*"}))&gt;0,ISNUMBER(FIND("%",AU27))),"Include","Exclude")</f>
        <v>Exclude</v>
      </c>
      <c r="AW27" s="1"/>
      <c r="AX27" s="36" t="str" cm="1">
        <f t="array" ref="AX27">IF(AND(SUM(COUNTIF(AW27,{"*leaching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leached*"}))&gt;0,ISNUMBER(FIND("%",AW27))),"Include","Exclude")</f>
        <v>Exclude</v>
      </c>
      <c r="AY27" s="21">
        <f t="shared" si="2"/>
        <v>1</v>
      </c>
      <c r="AZ27" s="21" t="s">
        <v>1419</v>
      </c>
      <c r="BA27" s="21">
        <f t="shared" si="4"/>
        <v>2</v>
      </c>
      <c r="BB27" s="21" t="s">
        <v>3048</v>
      </c>
      <c r="BC27" s="21" t="s">
        <v>3011</v>
      </c>
      <c r="BD27" s="22">
        <v>0.93</v>
      </c>
      <c r="BE27" s="22">
        <v>0.2</v>
      </c>
      <c r="BF27" s="44">
        <f>VLOOKUP(BC27,'To do list'!$A$2:$B$18,2,FALSE)</f>
        <v>13.9</v>
      </c>
      <c r="BG27" s="59">
        <f>BE27*(1-BD27)*BF27*100</f>
        <v>19.459999999999987</v>
      </c>
      <c r="BH27" s="21" t="s">
        <v>709</v>
      </c>
      <c r="BI27" s="22">
        <v>0.91500000000000004</v>
      </c>
      <c r="BJ27" s="22">
        <v>0.2</v>
      </c>
      <c r="BK27" s="44">
        <f>VLOOKUP(BH27,'To do list'!$A$2:$B$18,2,FALSE)</f>
        <v>32.799999999999997</v>
      </c>
      <c r="BL27" s="59">
        <f>BJ27*(1-BI27)*BK27*100</f>
        <v>55.759999999999977</v>
      </c>
      <c r="BM27" s="21" t="s">
        <v>3012</v>
      </c>
      <c r="BN27" s="22">
        <v>0.95499999999999996</v>
      </c>
      <c r="BO27" s="22">
        <v>0.1</v>
      </c>
      <c r="BP27" s="44">
        <f>VLOOKUP(BM27,'To do list'!$A$2:$B$18,2,FALSE)</f>
        <v>1.82</v>
      </c>
      <c r="BQ27" s="59">
        <f>BO27*(1-BN27)*BP27*100</f>
        <v>0.81900000000000084</v>
      </c>
      <c r="BR27" s="21" t="s">
        <v>3013</v>
      </c>
      <c r="BS27" s="22">
        <v>0.96599999999999997</v>
      </c>
      <c r="BT27" s="22">
        <v>0.1</v>
      </c>
      <c r="BU27" s="44">
        <f>VLOOKUP(BR27,'To do list'!$A$2:$B$18,2,FALSE)</f>
        <v>83.5</v>
      </c>
      <c r="BV27" s="59">
        <f>BT27*(1-BS27)*BU27*100</f>
        <v>28.390000000000025</v>
      </c>
      <c r="BW27" s="21"/>
      <c r="BX27" s="21"/>
      <c r="BY27" s="21"/>
      <c r="BZ27" s="21"/>
      <c r="CA27" s="51"/>
      <c r="CB27" s="63">
        <f>SUM(BG27,BL27,BQ27,BV27,CA27)/SUM(BE27,BJ27,BO27,BT27,BY27)</f>
        <v>174.04833333333335</v>
      </c>
    </row>
    <row r="28" spans="1:80" hidden="1" x14ac:dyDescent="0.3">
      <c r="A28" s="40">
        <v>27</v>
      </c>
      <c r="B28" s="40" t="s">
        <v>700</v>
      </c>
      <c r="C28" s="61" t="s">
        <v>701</v>
      </c>
      <c r="D28" s="40" t="s">
        <v>87</v>
      </c>
      <c r="E28" s="40" t="b">
        <v>1</v>
      </c>
      <c r="F28" s="40" t="s">
        <v>702</v>
      </c>
      <c r="G28" s="40">
        <v>99.95</v>
      </c>
      <c r="H28" s="40" t="s">
        <v>611</v>
      </c>
      <c r="I28" s="40" t="s">
        <v>30</v>
      </c>
      <c r="J28" s="40" t="s">
        <v>612</v>
      </c>
      <c r="K28" s="40" t="s">
        <v>88</v>
      </c>
      <c r="L28" s="40" t="s">
        <v>613</v>
      </c>
      <c r="M28" s="40" t="s">
        <v>89</v>
      </c>
      <c r="N28" s="40" t="s">
        <v>614</v>
      </c>
      <c r="O28" s="40" t="s">
        <v>703</v>
      </c>
      <c r="P28" s="40" t="b">
        <v>1</v>
      </c>
      <c r="Q28" s="40">
        <v>600</v>
      </c>
      <c r="R28" s="1" t="b">
        <v>0</v>
      </c>
      <c r="S28" s="1" t="s">
        <v>1441</v>
      </c>
      <c r="T28" s="1" t="str" cm="1">
        <f t="array" ref="T28">IF(AND(SUM(COUNTIF(S28,{"*leaching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leached*"}))&gt;0,ISNUMBER(FIND("%",S28))),"Include","Exclude")</f>
        <v>Exclude</v>
      </c>
      <c r="U28" s="1" t="s">
        <v>1442</v>
      </c>
      <c r="V28" s="1" t="str" cm="1">
        <f t="array" ref="V28">IF(AND(SUM(COUNTIF(U28,{"*leaching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leached*"}))&gt;0,ISNUMBER(FIND("%",U28))),"Include","Exclude")</f>
        <v>Exclude</v>
      </c>
      <c r="W28" s="1" t="s">
        <v>1443</v>
      </c>
      <c r="X28" s="1" t="str" cm="1">
        <f t="array" ref="X28">IF(AND(SUM(COUNTIF(W28,{"*leaching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leached*"}))&gt;0,ISNUMBER(FIND("%",W28))),"Include","Exclude")</f>
        <v>Exclude</v>
      </c>
      <c r="Y28" s="1" t="s">
        <v>1444</v>
      </c>
      <c r="Z28" s="1" t="str" cm="1">
        <f t="array" ref="Z28">IF(AND(SUM(COUNTIF(Y28,{"*leaching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leached*"}))&gt;0,ISNUMBER(FIND("%",Y28))),"Include","Exclude")</f>
        <v>Exclude</v>
      </c>
      <c r="AA28" s="1" t="s">
        <v>1445</v>
      </c>
      <c r="AB28" s="1" t="str" cm="1">
        <f t="array" ref="AB28">IF(AND(SUM(COUNTIF(AA28,{"*leaching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leached*"}))&gt;0,ISNUMBER(FIND("%",AA28))),"Include","Exclude")</f>
        <v>Exclude</v>
      </c>
      <c r="AC28" s="1" t="s">
        <v>1446</v>
      </c>
      <c r="AD28" s="1" t="str" cm="1">
        <f t="array" ref="AD28">IF(AND(SUM(COUNTIF(AC28,{"*leaching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leached*"}))&gt;0,ISNUMBER(FIND("%",AC28))),"Include","Exclude")</f>
        <v>Exclude</v>
      </c>
      <c r="AE28" s="1" t="s">
        <v>1447</v>
      </c>
      <c r="AF28" s="1" t="str" cm="1">
        <f t="array" ref="AF28">IF(AND(SUM(COUNTIF(AE28,{"*leaching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leached*"}))&gt;0,ISNUMBER(FIND("%",AE28))),"Include","Exclude")</f>
        <v>Exclude</v>
      </c>
      <c r="AG28" s="1" t="s">
        <v>1448</v>
      </c>
      <c r="AH28" s="1" t="str" cm="1">
        <f t="array" ref="AH28">IF(AND(SUM(COUNTIF(AG28,{"*leaching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leached*"}))&gt;0,ISNUMBER(FIND("%",AG28))),"Include","Exclude")</f>
        <v>Exclude</v>
      </c>
      <c r="AI28" s="1" t="s">
        <v>1449</v>
      </c>
      <c r="AJ28" s="1" t="str" cm="1">
        <f t="array" ref="AJ28">IF(AND(SUM(COUNTIF(AI28,{"*leaching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leached*"}))&gt;0,ISNUMBER(FIND("%",AI28))),"Include","Exclude")</f>
        <v>Exclude</v>
      </c>
      <c r="AK28" s="1" t="s">
        <v>1450</v>
      </c>
      <c r="AL28" s="1" t="str" cm="1">
        <f t="array" ref="AL28">IF(AND(SUM(COUNTIF(AK28,{"*leaching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leached*"}))&gt;0,ISNUMBER(FIND("%",AK28))),"Include","Exclude")</f>
        <v>Exclude</v>
      </c>
      <c r="AM28" s="1" t="s">
        <v>1451</v>
      </c>
      <c r="AN28" s="1" t="str" cm="1">
        <f t="array" ref="AN28">IF(AND(SUM(COUNTIF(AM28,{"*leaching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leached*"}))&gt;0,ISNUMBER(FIND("%",AM28))),"Include","Exclude")</f>
        <v>Exclude</v>
      </c>
      <c r="AO28" s="1" t="s">
        <v>1452</v>
      </c>
      <c r="AP28" s="1" t="str" cm="1">
        <f t="array" ref="AP28">IF(AND(SUM(COUNTIF(AO28,{"*leaching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leached*"}))&gt;0,ISNUMBER(FIND("%",AO28))),"Include","Exclude")</f>
        <v>Exclude</v>
      </c>
      <c r="AQ28" s="1" t="s">
        <v>1453</v>
      </c>
      <c r="AR28" s="1" t="str" cm="1">
        <f t="array" ref="AR28">IF(AND(SUM(COUNTIF(AQ28,{"*leaching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leached*"}))&gt;0,ISNUMBER(FIND("%",AQ28))),"Include","Exclude")</f>
        <v>Exclude</v>
      </c>
      <c r="AS28" s="1" t="s">
        <v>1454</v>
      </c>
      <c r="AT28" s="1" t="str" cm="1">
        <f t="array" ref="AT28">IF(AND(SUM(COUNTIF(AS28,{"*leaching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leached*"}))&gt;0,ISNUMBER(FIND("%",AS28))),"Include","Exclude")</f>
        <v>Exclude</v>
      </c>
      <c r="AU28" s="1" t="s">
        <v>1455</v>
      </c>
      <c r="AV28" s="1" t="str" cm="1">
        <f t="array" ref="AV28">IF(AND(SUM(COUNTIF(AU28,{"*leaching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leached*"}))&gt;0,ISNUMBER(FIND("%",AU28))),"Include","Exclude")</f>
        <v>Exclude</v>
      </c>
      <c r="AW28" s="1"/>
      <c r="AX28" s="1" t="str" cm="1">
        <f t="array" ref="AX28">IF(AND(SUM(COUNTIF(AW28,{"*leaching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leached*"}))&gt;0,ISNUMBER(FIND("%",AW28))),"Include","Exclude")</f>
        <v>Exclude</v>
      </c>
      <c r="AY28" s="40">
        <f t="shared" si="2"/>
        <v>0</v>
      </c>
      <c r="AZ28" s="40" t="s">
        <v>677</v>
      </c>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c r="BY28"/>
      <c r="BZ28"/>
      <c r="CA28"/>
      <c r="CB28"/>
    </row>
    <row r="29" spans="1:80" s="23" customFormat="1" x14ac:dyDescent="0.3">
      <c r="A29" s="21">
        <v>28</v>
      </c>
      <c r="B29" s="21" t="s">
        <v>704</v>
      </c>
      <c r="C29" s="21" t="s">
        <v>705</v>
      </c>
      <c r="D29" s="21" t="s">
        <v>90</v>
      </c>
      <c r="E29" s="21" t="b">
        <v>1</v>
      </c>
      <c r="F29" s="21"/>
      <c r="G29" s="21"/>
      <c r="H29" s="21" t="s">
        <v>611</v>
      </c>
      <c r="I29" s="21" t="s">
        <v>10</v>
      </c>
      <c r="J29" s="21" t="s">
        <v>612</v>
      </c>
      <c r="K29" s="21" t="s">
        <v>91</v>
      </c>
      <c r="L29" s="21" t="s">
        <v>613</v>
      </c>
      <c r="M29" s="21" t="s">
        <v>92</v>
      </c>
      <c r="N29" s="21" t="s">
        <v>614</v>
      </c>
      <c r="O29" s="21" t="s">
        <v>706</v>
      </c>
      <c r="P29" s="21" t="b">
        <v>1</v>
      </c>
      <c r="Q29" s="21">
        <v>40</v>
      </c>
      <c r="R29" s="39" t="b">
        <v>1</v>
      </c>
      <c r="S29" s="6" t="s">
        <v>1456</v>
      </c>
      <c r="T29" s="1" t="str" cm="1">
        <f t="array" ref="T29">IF(AND(SUM(COUNTIF(S29,{"*leaching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leached*"}))&gt;0,ISNUMBER(FIND("%",S29))),"Include","Exclude")</f>
        <v>Exclude</v>
      </c>
      <c r="U29" s="1" t="s">
        <v>1457</v>
      </c>
      <c r="V29" s="1" t="str" cm="1">
        <f t="array" ref="V29">IF(AND(SUM(COUNTIF(U29,{"*leaching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leached*"}))&gt;0,ISNUMBER(FIND("%",U29))),"Include","Exclude")</f>
        <v>Exclude</v>
      </c>
      <c r="W29" s="1" t="s">
        <v>1458</v>
      </c>
      <c r="X29" s="1" t="str" cm="1">
        <f t="array" ref="X29">IF(AND(SUM(COUNTIF(W29,{"*leaching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leached*"}))&gt;0,ISNUMBER(FIND("%",W29))),"Include","Exclude")</f>
        <v>Include</v>
      </c>
      <c r="Y29" s="1" t="s">
        <v>1459</v>
      </c>
      <c r="Z29" s="1" t="str" cm="1">
        <f t="array" ref="Z29">IF(AND(SUM(COUNTIF(Y29,{"*leaching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leached*"}))&gt;0,ISNUMBER(FIND("%",Y29))),"Include","Exclude")</f>
        <v>Exclude</v>
      </c>
      <c r="AA29" s="1" t="s">
        <v>1460</v>
      </c>
      <c r="AB29" s="1" t="str" cm="1">
        <f t="array" ref="AB29">IF(AND(SUM(COUNTIF(AA29,{"*leaching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leached*"}))&gt;0,ISNUMBER(FIND("%",AA29))),"Include","Exclude")</f>
        <v>Exclude</v>
      </c>
      <c r="AC29" s="1"/>
      <c r="AD29" s="1" t="str" cm="1">
        <f t="array" ref="AD29">IF(AND(SUM(COUNTIF(AC29,{"*leaching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leached*"}))&gt;0,ISNUMBER(FIND("%",AC29))),"Include","Exclude")</f>
        <v>Exclude</v>
      </c>
      <c r="AE29" s="1"/>
      <c r="AF29" s="1" t="str" cm="1">
        <f t="array" ref="AF29">IF(AND(SUM(COUNTIF(AE29,{"*leaching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leached*"}))&gt;0,ISNUMBER(FIND("%",AE29))),"Include","Exclude")</f>
        <v>Exclude</v>
      </c>
      <c r="AG29" s="1"/>
      <c r="AH29" s="1" t="str" cm="1">
        <f t="array" ref="AH29">IF(AND(SUM(COUNTIF(AG29,{"*leaching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leached*"}))&gt;0,ISNUMBER(FIND("%",AG29))),"Include","Exclude")</f>
        <v>Exclude</v>
      </c>
      <c r="AI29" s="1"/>
      <c r="AJ29" s="1" t="str" cm="1">
        <f t="array" ref="AJ29">IF(AND(SUM(COUNTIF(AI29,{"*leaching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leached*"}))&gt;0,ISNUMBER(FIND("%",AI29))),"Include","Exclude")</f>
        <v>Exclude</v>
      </c>
      <c r="AK29" s="1"/>
      <c r="AL29" s="1" t="str" cm="1">
        <f t="array" ref="AL29">IF(AND(SUM(COUNTIF(AK29,{"*leaching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leached*"}))&gt;0,ISNUMBER(FIND("%",AK29))),"Include","Exclude")</f>
        <v>Exclude</v>
      </c>
      <c r="AM29" s="1"/>
      <c r="AN29" s="1" t="str" cm="1">
        <f t="array" ref="AN29">IF(AND(SUM(COUNTIF(AM29,{"*leaching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leached*"}))&gt;0,ISNUMBER(FIND("%",AM29))),"Include","Exclude")</f>
        <v>Exclude</v>
      </c>
      <c r="AO29" s="1"/>
      <c r="AP29" s="1" t="str" cm="1">
        <f t="array" ref="AP29">IF(AND(SUM(COUNTIF(AO29,{"*leaching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leached*"}))&gt;0,ISNUMBER(FIND("%",AO29))),"Include","Exclude")</f>
        <v>Exclude</v>
      </c>
      <c r="AQ29" s="1"/>
      <c r="AR29" s="1" t="str" cm="1">
        <f t="array" ref="AR29">IF(AND(SUM(COUNTIF(AQ29,{"*leaching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leached*"}))&gt;0,ISNUMBER(FIND("%",AQ29))),"Include","Exclude")</f>
        <v>Exclude</v>
      </c>
      <c r="AS29" s="1"/>
      <c r="AT29" s="1" t="str" cm="1">
        <f t="array" ref="AT29">IF(AND(SUM(COUNTIF(AS29,{"*leaching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leached*"}))&gt;0,ISNUMBER(FIND("%",AS29))),"Include","Exclude")</f>
        <v>Exclude</v>
      </c>
      <c r="AU29" s="1"/>
      <c r="AV29" s="1" t="str" cm="1">
        <f t="array" ref="AV29">IF(AND(SUM(COUNTIF(AU29,{"*leaching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leached*"}))&gt;0,ISNUMBER(FIND("%",AU29))),"Include","Exclude")</f>
        <v>Exclude</v>
      </c>
      <c r="AW29" s="1"/>
      <c r="AX29" s="36" t="str" cm="1">
        <f t="array" ref="AX29">IF(AND(SUM(COUNTIF(AW29,{"*leaching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leached*"}))&gt;0,ISNUMBER(FIND("%",AW29))),"Include","Exclude")</f>
        <v>Exclude</v>
      </c>
      <c r="AY29" s="21">
        <f t="shared" si="2"/>
        <v>1</v>
      </c>
      <c r="AZ29" s="21" t="s">
        <v>1458</v>
      </c>
      <c r="BA29" s="21">
        <f>LEN(AZ29) - LEN(SUBSTITUTE(AZ29, "%", ""))</f>
        <v>4</v>
      </c>
      <c r="BB29" s="21" t="s">
        <v>3048</v>
      </c>
      <c r="BC29" s="21" t="s">
        <v>3011</v>
      </c>
      <c r="BD29" s="22">
        <v>0.90139999999999998</v>
      </c>
      <c r="BE29" s="22">
        <v>0.2</v>
      </c>
      <c r="BF29" s="44">
        <f>VLOOKUP(BC29,'To do list'!$A$2:$B$18,2,FALSE)</f>
        <v>13.9</v>
      </c>
      <c r="BG29" s="59">
        <f>BE29*(1-BD29)*BF29*100</f>
        <v>27.410800000000009</v>
      </c>
      <c r="BH29" s="21" t="s">
        <v>709</v>
      </c>
      <c r="BI29" s="22">
        <v>0.90580000000000005</v>
      </c>
      <c r="BJ29" s="22">
        <v>0.2</v>
      </c>
      <c r="BK29" s="44">
        <f>VLOOKUP(BH29,'To do list'!$A$2:$B$18,2,FALSE)</f>
        <v>32.799999999999997</v>
      </c>
      <c r="BL29" s="59">
        <f>BJ29*(1-BI29)*BK29*100</f>
        <v>61.795199999999973</v>
      </c>
      <c r="BM29" s="21" t="s">
        <v>3012</v>
      </c>
      <c r="BN29" s="22">
        <v>0.98660000000000003</v>
      </c>
      <c r="BO29" s="22">
        <v>0.1</v>
      </c>
      <c r="BP29" s="44">
        <f>VLOOKUP(BM29,'To do list'!$A$2:$B$18,2,FALSE)</f>
        <v>1.82</v>
      </c>
      <c r="BQ29" s="59">
        <f>BO29*(1-BN29)*BP29*100</f>
        <v>0.24387999999999943</v>
      </c>
      <c r="BR29" s="21" t="s">
        <v>3013</v>
      </c>
      <c r="BS29" s="22">
        <v>0.98529999999999995</v>
      </c>
      <c r="BT29" s="22">
        <v>0.1</v>
      </c>
      <c r="BU29" s="44">
        <f>VLOOKUP(BR29,'To do list'!$A$2:$B$18,2,FALSE)</f>
        <v>83.5</v>
      </c>
      <c r="BV29" s="59">
        <f>BT29*(1-BS29)*BU29*100</f>
        <v>12.274500000000039</v>
      </c>
      <c r="BW29" s="21"/>
      <c r="BX29" s="21"/>
      <c r="BY29" s="21"/>
      <c r="BZ29" s="21"/>
      <c r="CA29" s="51"/>
      <c r="CB29" s="63">
        <f>SUM(BG29,BL29,BQ29,BV29,CA29)/SUM(BE29,BJ29,BO29,BT29,BY29)</f>
        <v>169.54063333333337</v>
      </c>
    </row>
    <row r="30" spans="1:80" hidden="1" x14ac:dyDescent="0.3">
      <c r="A30" s="40">
        <v>29</v>
      </c>
      <c r="B30" s="40" t="s">
        <v>707</v>
      </c>
      <c r="C30" s="61" t="s">
        <v>708</v>
      </c>
      <c r="D30" s="40" t="s">
        <v>93</v>
      </c>
      <c r="E30" s="40" t="b">
        <v>1</v>
      </c>
      <c r="F30" s="40"/>
      <c r="G30" s="40"/>
      <c r="H30" s="40" t="s">
        <v>611</v>
      </c>
      <c r="I30" s="40" t="s">
        <v>10</v>
      </c>
      <c r="J30" s="40" t="s">
        <v>612</v>
      </c>
      <c r="K30" s="40" t="s">
        <v>91</v>
      </c>
      <c r="L30" s="40" t="s">
        <v>613</v>
      </c>
      <c r="M30" s="40" t="s">
        <v>94</v>
      </c>
      <c r="N30" s="40" t="s">
        <v>614</v>
      </c>
      <c r="O30" s="40" t="s">
        <v>709</v>
      </c>
      <c r="P30" s="40" t="b">
        <v>1</v>
      </c>
      <c r="Q30" s="40">
        <v>50</v>
      </c>
      <c r="R30" s="1" t="b">
        <v>1</v>
      </c>
      <c r="S30" s="1" t="s">
        <v>1461</v>
      </c>
      <c r="T30" s="1" t="str" cm="1">
        <f t="array" ref="T30">IF(AND(SUM(COUNTIF(S30,{"*leaching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leached*"}))&gt;0,ISNUMBER(FIND("%",S30))),"Include","Exclude")</f>
        <v>Exclude</v>
      </c>
      <c r="U30" s="1" t="s">
        <v>1462</v>
      </c>
      <c r="V30" s="1" t="str" cm="1">
        <f t="array" ref="V30">IF(AND(SUM(COUNTIF(U30,{"*leaching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leached*"}))&gt;0,ISNUMBER(FIND("%",U30))),"Include","Exclude")</f>
        <v>Exclude</v>
      </c>
      <c r="W30" s="1" t="s">
        <v>1463</v>
      </c>
      <c r="X30" s="1" t="str" cm="1">
        <f t="array" ref="X30">IF(AND(SUM(COUNTIF(W30,{"*leaching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leached*"}))&gt;0,ISNUMBER(FIND("%",W30))),"Include","Exclude")</f>
        <v>Exclude</v>
      </c>
      <c r="Y30" s="1" t="s">
        <v>1464</v>
      </c>
      <c r="Z30" s="1" t="str" cm="1">
        <f t="array" ref="Z30">IF(AND(SUM(COUNTIF(Y30,{"*leaching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leached*"}))&gt;0,ISNUMBER(FIND("%",Y30))),"Include","Exclude")</f>
        <v>Exclude</v>
      </c>
      <c r="AA30" s="1" t="s">
        <v>1465</v>
      </c>
      <c r="AB30" s="1" t="str" cm="1">
        <f t="array" ref="AB30">IF(AND(SUM(COUNTIF(AA30,{"*leaching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leached*"}))&gt;0,ISNUMBER(FIND("%",AA30))),"Include","Exclude")</f>
        <v>Exclude</v>
      </c>
      <c r="AC30" s="1" t="s">
        <v>1466</v>
      </c>
      <c r="AD30" s="1" t="str" cm="1">
        <f t="array" ref="AD30">IF(AND(SUM(COUNTIF(AC30,{"*leaching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leached*"}))&gt;0,ISNUMBER(FIND("%",AC30))),"Include","Exclude")</f>
        <v>Exclude</v>
      </c>
      <c r="AE30" s="1"/>
      <c r="AF30" s="1" t="str" cm="1">
        <f t="array" ref="AF30">IF(AND(SUM(COUNTIF(AE30,{"*leaching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leached*"}))&gt;0,ISNUMBER(FIND("%",AE30))),"Include","Exclude")</f>
        <v>Exclude</v>
      </c>
      <c r="AG30" s="1"/>
      <c r="AH30" s="1" t="str" cm="1">
        <f t="array" ref="AH30">IF(AND(SUM(COUNTIF(AG30,{"*leaching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leached*"}))&gt;0,ISNUMBER(FIND("%",AG30))),"Include","Exclude")</f>
        <v>Exclude</v>
      </c>
      <c r="AI30" s="1"/>
      <c r="AJ30" s="1" t="str" cm="1">
        <f t="array" ref="AJ30">IF(AND(SUM(COUNTIF(AI30,{"*leaching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leached*"}))&gt;0,ISNUMBER(FIND("%",AI30))),"Include","Exclude")</f>
        <v>Exclude</v>
      </c>
      <c r="AK30" s="1"/>
      <c r="AL30" s="1" t="str" cm="1">
        <f t="array" ref="AL30">IF(AND(SUM(COUNTIF(AK30,{"*leaching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leached*"}))&gt;0,ISNUMBER(FIND("%",AK30))),"Include","Exclude")</f>
        <v>Exclude</v>
      </c>
      <c r="AM30" s="1"/>
      <c r="AN30" s="1" t="str" cm="1">
        <f t="array" ref="AN30">IF(AND(SUM(COUNTIF(AM30,{"*leaching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leached*"}))&gt;0,ISNUMBER(FIND("%",AM30))),"Include","Exclude")</f>
        <v>Exclude</v>
      </c>
      <c r="AO30" s="1"/>
      <c r="AP30" s="1" t="str" cm="1">
        <f t="array" ref="AP30">IF(AND(SUM(COUNTIF(AO30,{"*leaching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leached*"}))&gt;0,ISNUMBER(FIND("%",AO30))),"Include","Exclude")</f>
        <v>Exclude</v>
      </c>
      <c r="AQ30" s="1"/>
      <c r="AR30" s="1" t="str" cm="1">
        <f t="array" ref="AR30">IF(AND(SUM(COUNTIF(AQ30,{"*leaching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leached*"}))&gt;0,ISNUMBER(FIND("%",AQ30))),"Include","Exclude")</f>
        <v>Exclude</v>
      </c>
      <c r="AS30" s="1"/>
      <c r="AT30" s="1" t="str" cm="1">
        <f t="array" ref="AT30">IF(AND(SUM(COUNTIF(AS30,{"*leaching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leached*"}))&gt;0,ISNUMBER(FIND("%",AS30))),"Include","Exclude")</f>
        <v>Exclude</v>
      </c>
      <c r="AU30" s="1"/>
      <c r="AV30" s="1" t="str" cm="1">
        <f t="array" ref="AV30">IF(AND(SUM(COUNTIF(AU30,{"*leaching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leached*"}))&gt;0,ISNUMBER(FIND("%",AU30))),"Include","Exclude")</f>
        <v>Exclude</v>
      </c>
      <c r="AW30" s="1"/>
      <c r="AX30" s="1" t="str" cm="1">
        <f t="array" ref="AX30">IF(AND(SUM(COUNTIF(AW30,{"*leaching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leached*"}))&gt;0,ISNUMBER(FIND("%",AW30))),"Include","Exclude")</f>
        <v>Exclude</v>
      </c>
      <c r="AY30" s="40">
        <f t="shared" si="2"/>
        <v>0</v>
      </c>
      <c r="AZ30" s="40" t="s">
        <v>677</v>
      </c>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c r="BY30"/>
      <c r="BZ30"/>
      <c r="CA30"/>
      <c r="CB30"/>
    </row>
    <row r="31" spans="1:80" s="23" customFormat="1" x14ac:dyDescent="0.3">
      <c r="A31" s="21">
        <v>108</v>
      </c>
      <c r="B31" s="21" t="s">
        <v>927</v>
      </c>
      <c r="C31" s="21" t="s">
        <v>928</v>
      </c>
      <c r="D31" s="21" t="s">
        <v>309</v>
      </c>
      <c r="E31" s="21" t="b">
        <v>1</v>
      </c>
      <c r="F31" s="21"/>
      <c r="G31" s="21"/>
      <c r="H31" s="21" t="s">
        <v>611</v>
      </c>
      <c r="I31" s="21" t="s">
        <v>10</v>
      </c>
      <c r="J31" s="21" t="s">
        <v>612</v>
      </c>
      <c r="K31" s="21" t="s">
        <v>310</v>
      </c>
      <c r="L31" s="21" t="s">
        <v>613</v>
      </c>
      <c r="M31" s="21" t="s">
        <v>311</v>
      </c>
      <c r="N31" s="21" t="s">
        <v>614</v>
      </c>
      <c r="O31" s="21" t="s">
        <v>929</v>
      </c>
      <c r="P31" s="21" t="b">
        <v>1</v>
      </c>
      <c r="Q31" s="21">
        <v>25</v>
      </c>
      <c r="R31" s="39" t="b">
        <v>0</v>
      </c>
      <c r="S31" s="6" t="s">
        <v>2144</v>
      </c>
      <c r="T31" s="1" t="str" cm="1">
        <f t="array" ref="T31">IF(AND(SUM(COUNTIF(S31,{"*leaching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leached*"}))&gt;0,ISNUMBER(FIND("%",S31))),"Include","Exclude")</f>
        <v>Exclude</v>
      </c>
      <c r="U31" s="1" t="s">
        <v>2145</v>
      </c>
      <c r="V31" s="1" t="str" cm="1">
        <f t="array" ref="V31">IF(AND(SUM(COUNTIF(U31,{"*leaching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leached*"}))&gt;0,ISNUMBER(FIND("%",U31))),"Include","Exclude")</f>
        <v>Exclude</v>
      </c>
      <c r="W31" s="1" t="s">
        <v>2146</v>
      </c>
      <c r="X31" s="1" t="str" cm="1">
        <f t="array" ref="X31">IF(AND(SUM(COUNTIF(W31,{"*leaching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leached*"}))&gt;0,ISNUMBER(FIND("%",W31))),"Include","Exclude")</f>
        <v>Exclude</v>
      </c>
      <c r="Y31" s="1" t="s">
        <v>2147</v>
      </c>
      <c r="Z31" s="1" t="str" cm="1">
        <f t="array" ref="Z31">IF(AND(SUM(COUNTIF(Y31,{"*leaching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leached*"}))&gt;0,ISNUMBER(FIND("%",Y31))),"Include","Exclude")</f>
        <v>Exclude</v>
      </c>
      <c r="AA31" s="1" t="s">
        <v>2148</v>
      </c>
      <c r="AB31" s="1" t="str" cm="1">
        <f t="array" ref="AB31">IF(AND(SUM(COUNTIF(AA31,{"*leaching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leached*"}))&gt;0,ISNUMBER(FIND("%",AA31))),"Include","Exclude")</f>
        <v>Include</v>
      </c>
      <c r="AC31" s="1" t="s">
        <v>2149</v>
      </c>
      <c r="AD31" s="1" t="str" cm="1">
        <f t="array" ref="AD31">IF(AND(SUM(COUNTIF(AC31,{"*leaching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leached*"}))&gt;0,ISNUMBER(FIND("%",AC31))),"Include","Exclude")</f>
        <v>Exclude</v>
      </c>
      <c r="AE31" s="1" t="s">
        <v>2150</v>
      </c>
      <c r="AF31" s="1" t="str" cm="1">
        <f t="array" ref="AF31">IF(AND(SUM(COUNTIF(AE31,{"*leaching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leached*"}))&gt;0,ISNUMBER(FIND("%",AE31))),"Include","Exclude")</f>
        <v>Exclude</v>
      </c>
      <c r="AG31" s="1" t="s">
        <v>2151</v>
      </c>
      <c r="AH31" s="1" t="str" cm="1">
        <f t="array" ref="AH31">IF(AND(SUM(COUNTIF(AG31,{"*leaching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leached*"}))&gt;0,ISNUMBER(FIND("%",AG31))),"Include","Exclude")</f>
        <v>Exclude</v>
      </c>
      <c r="AI31" s="1" t="s">
        <v>2152</v>
      </c>
      <c r="AJ31" s="1" t="str" cm="1">
        <f t="array" ref="AJ31">IF(AND(SUM(COUNTIF(AI31,{"*leaching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leached*"}))&gt;0,ISNUMBER(FIND("%",AI31))),"Include","Exclude")</f>
        <v>Exclude</v>
      </c>
      <c r="AK31" s="1"/>
      <c r="AL31" s="1" t="str" cm="1">
        <f t="array" ref="AL31">IF(AND(SUM(COUNTIF(AK31,{"*leaching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leached*"}))&gt;0,ISNUMBER(FIND("%",AK31))),"Include","Exclude")</f>
        <v>Exclude</v>
      </c>
      <c r="AM31" s="1"/>
      <c r="AN31" s="1" t="str" cm="1">
        <f t="array" ref="AN31">IF(AND(SUM(COUNTIF(AM31,{"*leaching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leached*"}))&gt;0,ISNUMBER(FIND("%",AM31))),"Include","Exclude")</f>
        <v>Exclude</v>
      </c>
      <c r="AO31" s="1"/>
      <c r="AP31" s="1" t="str" cm="1">
        <f t="array" ref="AP31">IF(AND(SUM(COUNTIF(AO31,{"*leaching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leached*"}))&gt;0,ISNUMBER(FIND("%",AO31))),"Include","Exclude")</f>
        <v>Exclude</v>
      </c>
      <c r="AQ31" s="1"/>
      <c r="AR31" s="1" t="str" cm="1">
        <f t="array" ref="AR31">IF(AND(SUM(COUNTIF(AQ31,{"*leaching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leached*"}))&gt;0,ISNUMBER(FIND("%",AQ31))),"Include","Exclude")</f>
        <v>Exclude</v>
      </c>
      <c r="AS31" s="1"/>
      <c r="AT31" s="1" t="str" cm="1">
        <f t="array" ref="AT31">IF(AND(SUM(COUNTIF(AS31,{"*leaching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leached*"}))&gt;0,ISNUMBER(FIND("%",AS31))),"Include","Exclude")</f>
        <v>Exclude</v>
      </c>
      <c r="AU31" s="1"/>
      <c r="AV31" s="1" t="str" cm="1">
        <f t="array" ref="AV31">IF(AND(SUM(COUNTIF(AU31,{"*leaching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leached*"}))&gt;0,ISNUMBER(FIND("%",AU31))),"Include","Exclude")</f>
        <v>Exclude</v>
      </c>
      <c r="AW31" s="1"/>
      <c r="AX31" s="36" t="str" cm="1">
        <f t="array" ref="AX31">IF(AND(SUM(COUNTIF(AW31,{"*leaching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leached*"}))&gt;0,ISNUMBER(FIND("%",AW31))),"Include","Exclude")</f>
        <v>Exclude</v>
      </c>
      <c r="AY31" s="21">
        <f t="shared" si="2"/>
        <v>1</v>
      </c>
      <c r="AZ31" s="21" t="s">
        <v>2148</v>
      </c>
      <c r="BA31" s="21">
        <f>LEN(AZ31) - LEN(SUBSTITUTE(AZ31, "%", ""))</f>
        <v>4</v>
      </c>
      <c r="BB31" s="21" t="s">
        <v>3048</v>
      </c>
      <c r="BC31" s="21" t="s">
        <v>3011</v>
      </c>
      <c r="BD31" s="22">
        <v>0.998</v>
      </c>
      <c r="BE31" s="22">
        <v>0.2</v>
      </c>
      <c r="BF31" s="44">
        <f>VLOOKUP(BC31,'To do list'!$A$2:$B$18,2,FALSE)</f>
        <v>13.9</v>
      </c>
      <c r="BG31" s="59">
        <f>BE31*(1-BD31)*BF31*100</f>
        <v>0.5560000000000006</v>
      </c>
      <c r="BH31" s="21" t="s">
        <v>709</v>
      </c>
      <c r="BI31" s="22">
        <v>0.998</v>
      </c>
      <c r="BJ31" s="22">
        <v>0.2</v>
      </c>
      <c r="BK31" s="44">
        <f>VLOOKUP(BH31,'To do list'!$A$2:$B$18,2,FALSE)</f>
        <v>32.799999999999997</v>
      </c>
      <c r="BL31" s="59">
        <f>BJ31*(1-BI31)*BK31*100</f>
        <v>1.3120000000000012</v>
      </c>
      <c r="BM31" s="21" t="s">
        <v>3012</v>
      </c>
      <c r="BN31" s="22">
        <v>0.998</v>
      </c>
      <c r="BO31" s="22">
        <v>0.1</v>
      </c>
      <c r="BP31" s="44">
        <f>VLOOKUP(BM31,'To do list'!$A$2:$B$18,2,FALSE)</f>
        <v>1.82</v>
      </c>
      <c r="BQ31" s="59">
        <f>BO31*(1-BN31)*BP31*100</f>
        <v>3.6400000000000036E-2</v>
      </c>
      <c r="BR31" s="21" t="s">
        <v>3013</v>
      </c>
      <c r="BS31" s="22">
        <v>0.999</v>
      </c>
      <c r="BT31" s="22">
        <v>0.1</v>
      </c>
      <c r="BU31" s="44">
        <f>VLOOKUP(BR31,'To do list'!$A$2:$B$18,2,FALSE)</f>
        <v>83.5</v>
      </c>
      <c r="BV31" s="59">
        <f>BT31*(1-BS31)*BU31*100</f>
        <v>0.83500000000000085</v>
      </c>
      <c r="BW31" s="21"/>
      <c r="BX31" s="21"/>
      <c r="BY31" s="21"/>
      <c r="BZ31" s="21"/>
      <c r="CA31" s="51"/>
      <c r="CB31" s="63">
        <f>SUM(BG31,BL31,BQ31,BV31,CA31)/SUM(BE31,BJ31,BO31,BT31,BY31)</f>
        <v>4.5656666666666714</v>
      </c>
    </row>
    <row r="32" spans="1:80" s="23" customFormat="1" x14ac:dyDescent="0.3">
      <c r="A32" s="21">
        <v>131</v>
      </c>
      <c r="B32" s="21" t="s">
        <v>988</v>
      </c>
      <c r="C32" s="21" t="s">
        <v>989</v>
      </c>
      <c r="D32" s="21" t="s">
        <v>374</v>
      </c>
      <c r="E32" s="21" t="b">
        <v>1</v>
      </c>
      <c r="F32" s="21"/>
      <c r="G32" s="21"/>
      <c r="H32" s="21" t="s">
        <v>611</v>
      </c>
      <c r="I32" s="21" t="s">
        <v>10</v>
      </c>
      <c r="J32" s="21" t="s">
        <v>612</v>
      </c>
      <c r="K32" s="21" t="s">
        <v>375</v>
      </c>
      <c r="L32" s="21" t="s">
        <v>613</v>
      </c>
      <c r="M32" s="21" t="s">
        <v>376</v>
      </c>
      <c r="N32" s="21" t="s">
        <v>614</v>
      </c>
      <c r="O32" s="21" t="s">
        <v>990</v>
      </c>
      <c r="P32" s="21" t="b">
        <v>1</v>
      </c>
      <c r="Q32" s="21">
        <v>25</v>
      </c>
      <c r="R32" s="39" t="b">
        <v>1</v>
      </c>
      <c r="S32" s="6" t="s">
        <v>2325</v>
      </c>
      <c r="T32" s="1" t="str" cm="1">
        <f t="array" ref="T32">IF(AND(SUM(COUNTIF(S32,{"*leaching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leached*"}))&gt;0,ISNUMBER(FIND("%",S32))),"Include","Exclude")</f>
        <v>Exclude</v>
      </c>
      <c r="U32" s="1" t="s">
        <v>2326</v>
      </c>
      <c r="V32" s="1" t="str" cm="1">
        <f t="array" ref="V32">IF(AND(SUM(COUNTIF(U32,{"*leaching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leached*"}))&gt;0,ISNUMBER(FIND("%",U32))),"Include","Exclude")</f>
        <v>Exclude</v>
      </c>
      <c r="W32" s="1" t="s">
        <v>2327</v>
      </c>
      <c r="X32" s="1" t="str" cm="1">
        <f t="array" ref="X32">IF(AND(SUM(COUNTIF(W32,{"*leaching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leached*"}))&gt;0,ISNUMBER(FIND("%",W32))),"Include","Exclude")</f>
        <v>Exclude</v>
      </c>
      <c r="Y32" s="1" t="s">
        <v>2328</v>
      </c>
      <c r="Z32" s="1" t="str" cm="1">
        <f t="array" ref="Z32">IF(AND(SUM(COUNTIF(Y32,{"*leaching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leached*"}))&gt;0,ISNUMBER(FIND("%",Y32))),"Include","Exclude")</f>
        <v>Include</v>
      </c>
      <c r="AA32" s="1" t="s">
        <v>2329</v>
      </c>
      <c r="AB32" s="1" t="str" cm="1">
        <f t="array" ref="AB32">IF(AND(SUM(COUNTIF(AA32,{"*leaching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leached*"}))&gt;0,ISNUMBER(FIND("%",AA32))),"Include","Exclude")</f>
        <v>Exclude</v>
      </c>
      <c r="AC32" s="1" t="s">
        <v>2330</v>
      </c>
      <c r="AD32" s="1" t="str" cm="1">
        <f t="array" ref="AD32">IF(AND(SUM(COUNTIF(AC32,{"*leaching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leached*"}))&gt;0,ISNUMBER(FIND("%",AC32))),"Include","Exclude")</f>
        <v>Exclude</v>
      </c>
      <c r="AE32" s="1" t="s">
        <v>2331</v>
      </c>
      <c r="AF32" s="1" t="str" cm="1">
        <f t="array" ref="AF32">IF(AND(SUM(COUNTIF(AE32,{"*leaching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leached*"}))&gt;0,ISNUMBER(FIND("%",AE32))),"Include","Exclude")</f>
        <v>Exclude</v>
      </c>
      <c r="AG32" s="1" t="s">
        <v>2332</v>
      </c>
      <c r="AH32" s="1" t="str" cm="1">
        <f t="array" ref="AH32">IF(AND(SUM(COUNTIF(AG32,{"*leaching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leached*"}))&gt;0,ISNUMBER(FIND("%",AG32))),"Include","Exclude")</f>
        <v>Exclude</v>
      </c>
      <c r="AI32" s="1"/>
      <c r="AJ32" s="1" t="str" cm="1">
        <f t="array" ref="AJ32">IF(AND(SUM(COUNTIF(AI32,{"*leaching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leached*"}))&gt;0,ISNUMBER(FIND("%",AI32))),"Include","Exclude")</f>
        <v>Exclude</v>
      </c>
      <c r="AK32" s="1"/>
      <c r="AL32" s="1" t="str" cm="1">
        <f t="array" ref="AL32">IF(AND(SUM(COUNTIF(AK32,{"*leaching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leached*"}))&gt;0,ISNUMBER(FIND("%",AK32))),"Include","Exclude")</f>
        <v>Exclude</v>
      </c>
      <c r="AM32" s="1"/>
      <c r="AN32" s="1" t="str" cm="1">
        <f t="array" ref="AN32">IF(AND(SUM(COUNTIF(AM32,{"*leaching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leached*"}))&gt;0,ISNUMBER(FIND("%",AM32))),"Include","Exclude")</f>
        <v>Exclude</v>
      </c>
      <c r="AO32" s="1"/>
      <c r="AP32" s="1" t="str" cm="1">
        <f t="array" ref="AP32">IF(AND(SUM(COUNTIF(AO32,{"*leaching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leached*"}))&gt;0,ISNUMBER(FIND("%",AO32))),"Include","Exclude")</f>
        <v>Exclude</v>
      </c>
      <c r="AQ32" s="1"/>
      <c r="AR32" s="1" t="str" cm="1">
        <f t="array" ref="AR32">IF(AND(SUM(COUNTIF(AQ32,{"*leaching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leached*"}))&gt;0,ISNUMBER(FIND("%",AQ32))),"Include","Exclude")</f>
        <v>Exclude</v>
      </c>
      <c r="AS32" s="1"/>
      <c r="AT32" s="1" t="str" cm="1">
        <f t="array" ref="AT32">IF(AND(SUM(COUNTIF(AS32,{"*leaching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leached*"}))&gt;0,ISNUMBER(FIND("%",AS32))),"Include","Exclude")</f>
        <v>Exclude</v>
      </c>
      <c r="AU32" s="1"/>
      <c r="AV32" s="1" t="str" cm="1">
        <f t="array" ref="AV32">IF(AND(SUM(COUNTIF(AU32,{"*leaching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leached*"}))&gt;0,ISNUMBER(FIND("%",AU32))),"Include","Exclude")</f>
        <v>Exclude</v>
      </c>
      <c r="AW32" s="1"/>
      <c r="AX32" s="36" t="str" cm="1">
        <f t="array" ref="AX32">IF(AND(SUM(COUNTIF(AW32,{"*leaching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leached*"}))&gt;0,ISNUMBER(FIND("%",AW32))),"Include","Exclude")</f>
        <v>Exclude</v>
      </c>
      <c r="AY32" s="21">
        <f t="shared" si="2"/>
        <v>1</v>
      </c>
      <c r="AZ32" s="21" t="s">
        <v>2328</v>
      </c>
      <c r="BA32" s="21">
        <f>LEN(AZ32) - LEN(SUBSTITUTE(AZ32, "%", ""))</f>
        <v>1</v>
      </c>
      <c r="BB32" s="21" t="s">
        <v>3048</v>
      </c>
      <c r="BC32" s="21" t="s">
        <v>3011</v>
      </c>
      <c r="BD32" s="22">
        <v>0.999</v>
      </c>
      <c r="BE32" s="22">
        <v>0.2</v>
      </c>
      <c r="BF32" s="44">
        <f>VLOOKUP(BC32,'To do list'!$A$2:$B$18,2,FALSE)</f>
        <v>13.9</v>
      </c>
      <c r="BG32" s="59">
        <f>BE32*(1-BD32)*BF32*100</f>
        <v>0.2780000000000003</v>
      </c>
      <c r="BH32" s="21" t="s">
        <v>709</v>
      </c>
      <c r="BI32" s="22">
        <v>0.999</v>
      </c>
      <c r="BJ32" s="22">
        <v>0.2</v>
      </c>
      <c r="BK32" s="44">
        <f>VLOOKUP(BH32,'To do list'!$A$2:$B$18,2,FALSE)</f>
        <v>32.799999999999997</v>
      </c>
      <c r="BL32" s="59">
        <f>BJ32*(1-BI32)*BK32*100</f>
        <v>0.65600000000000058</v>
      </c>
      <c r="BM32" s="21" t="s">
        <v>3012</v>
      </c>
      <c r="BN32" s="22">
        <v>0.999</v>
      </c>
      <c r="BO32" s="22">
        <v>0.1</v>
      </c>
      <c r="BP32" s="44">
        <f>VLOOKUP(BM32,'To do list'!$A$2:$B$18,2,FALSE)</f>
        <v>1.82</v>
      </c>
      <c r="BQ32" s="59">
        <f>BO32*(1-BN32)*BP32*100</f>
        <v>1.8200000000000018E-2</v>
      </c>
      <c r="BR32" s="21" t="s">
        <v>3013</v>
      </c>
      <c r="BS32" s="22">
        <v>0.999</v>
      </c>
      <c r="BT32" s="22">
        <v>0.1</v>
      </c>
      <c r="BU32" s="44">
        <f>VLOOKUP(BR32,'To do list'!$A$2:$B$18,2,FALSE)</f>
        <v>83.5</v>
      </c>
      <c r="BV32" s="59">
        <f>BT32*(1-BS32)*BU32*100</f>
        <v>0.83500000000000085</v>
      </c>
      <c r="BW32" s="21"/>
      <c r="BX32" s="21"/>
      <c r="BY32" s="21"/>
      <c r="BZ32" s="21"/>
      <c r="CA32" s="51"/>
      <c r="CB32" s="63">
        <f>SUM(BG32,BL32,BQ32,BV32,CA32)/SUM(BE32,BJ32,BO32,BT32,BY32)</f>
        <v>2.9786666666666695</v>
      </c>
    </row>
    <row r="33" spans="1:80" s="23" customFormat="1" x14ac:dyDescent="0.3">
      <c r="A33" s="21">
        <v>3</v>
      </c>
      <c r="B33" s="21" t="s">
        <v>620</v>
      </c>
      <c r="C33" s="21" t="s">
        <v>621</v>
      </c>
      <c r="D33" s="21" t="s">
        <v>13</v>
      </c>
      <c r="E33" s="21" t="b">
        <v>1</v>
      </c>
      <c r="F33" s="21" t="s">
        <v>622</v>
      </c>
      <c r="G33" s="21"/>
      <c r="H33" s="21" t="s">
        <v>611</v>
      </c>
      <c r="I33" s="21" t="s">
        <v>10</v>
      </c>
      <c r="J33" s="21" t="s">
        <v>612</v>
      </c>
      <c r="K33" s="21" t="s">
        <v>14</v>
      </c>
      <c r="L33" s="21" t="s">
        <v>613</v>
      </c>
      <c r="M33" s="21" t="s">
        <v>15</v>
      </c>
      <c r="N33" s="21" t="s">
        <v>614</v>
      </c>
      <c r="O33" s="21" t="s">
        <v>623</v>
      </c>
      <c r="P33" s="21" t="b">
        <v>1</v>
      </c>
      <c r="Q33" s="21">
        <v>350</v>
      </c>
      <c r="R33" s="39" t="b">
        <v>0</v>
      </c>
      <c r="S33" s="6" t="s">
        <v>1227</v>
      </c>
      <c r="T33" s="1" t="str" cm="1">
        <f t="array" ref="T33">IF(AND(SUM(COUNTIF(S33,{"*leaching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leached*"}))&gt;0,ISNUMBER(FIND("%",S33))),"Include","Exclude")</f>
        <v>Exclude</v>
      </c>
      <c r="U33" s="1" t="s">
        <v>1228</v>
      </c>
      <c r="V33" s="1" t="str" cm="1">
        <f t="array" ref="V33">IF(AND(SUM(COUNTIF(U33,{"*leaching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leached*"}))&gt;0,ISNUMBER(FIND("%",U33))),"Include","Exclude")</f>
        <v>Exclude</v>
      </c>
      <c r="W33" s="1" t="s">
        <v>1229</v>
      </c>
      <c r="X33" s="1" t="str" cm="1">
        <f t="array" ref="X33">IF(AND(SUM(COUNTIF(W33,{"*leaching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leached*"}))&gt;0,ISNUMBER(FIND("%",W33))),"Include","Exclude")</f>
        <v>Include</v>
      </c>
      <c r="Y33" s="1" t="s">
        <v>1230</v>
      </c>
      <c r="Z33" s="1" t="str" cm="1">
        <f t="array" ref="Z33">IF(AND(SUM(COUNTIF(Y33,{"*leaching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leached*"}))&gt;0,ISNUMBER(FIND("%",Y33))),"Include","Exclude")</f>
        <v>Exclude</v>
      </c>
      <c r="AA33" s="1" t="s">
        <v>1231</v>
      </c>
      <c r="AB33" s="1" t="str" cm="1">
        <f t="array" ref="AB33">IF(AND(SUM(COUNTIF(AA33,{"*leaching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leached*"}))&gt;0,ISNUMBER(FIND("%",AA33))),"Include","Exclude")</f>
        <v>Exclude</v>
      </c>
      <c r="AC33" s="1" t="s">
        <v>1232</v>
      </c>
      <c r="AD33" s="1" t="str" cm="1">
        <f t="array" ref="AD33">IF(AND(SUM(COUNTIF(AC33,{"*leaching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leached*"}))&gt;0,ISNUMBER(FIND("%",AC33))),"Include","Exclude")</f>
        <v>Exclude</v>
      </c>
      <c r="AE33" s="1" t="s">
        <v>1233</v>
      </c>
      <c r="AF33" s="1" t="str" cm="1">
        <f t="array" ref="AF33">IF(AND(SUM(COUNTIF(AE33,{"*leaching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leached*"}))&gt;0,ISNUMBER(FIND("%",AE33))),"Include","Exclude")</f>
        <v>Exclude</v>
      </c>
      <c r="AG33" s="1" t="s">
        <v>1234</v>
      </c>
      <c r="AH33" s="1" t="str" cm="1">
        <f t="array" ref="AH33">IF(AND(SUM(COUNTIF(AG33,{"*leaching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leached*"}))&gt;0,ISNUMBER(FIND("%",AG33))),"Include","Exclude")</f>
        <v>Exclude</v>
      </c>
      <c r="AI33" s="1" t="s">
        <v>1235</v>
      </c>
      <c r="AJ33" s="1" t="str" cm="1">
        <f t="array" ref="AJ33">IF(AND(SUM(COUNTIF(AI33,{"*leaching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leached*"}))&gt;0,ISNUMBER(FIND("%",AI33))),"Include","Exclude")</f>
        <v>Exclude</v>
      </c>
      <c r="AK33" s="1" t="s">
        <v>1236</v>
      </c>
      <c r="AL33" s="1" t="str" cm="1">
        <f t="array" ref="AL33">IF(AND(SUM(COUNTIF(AK33,{"*leaching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leached*"}))&gt;0,ISNUMBER(FIND("%",AK33))),"Include","Exclude")</f>
        <v>Exclude</v>
      </c>
      <c r="AM33" s="1" t="s">
        <v>1237</v>
      </c>
      <c r="AN33" s="1" t="str" cm="1">
        <f t="array" ref="AN33">IF(AND(SUM(COUNTIF(AM33,{"*leaching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leached*"}))&gt;0,ISNUMBER(FIND("%",AM33))),"Include","Exclude")</f>
        <v>Exclude</v>
      </c>
      <c r="AO33" s="1"/>
      <c r="AP33" s="1" t="str" cm="1">
        <f t="array" ref="AP33">IF(AND(SUM(COUNTIF(AO33,{"*leaching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leached*"}))&gt;0,ISNUMBER(FIND("%",AO33))),"Include","Exclude")</f>
        <v>Exclude</v>
      </c>
      <c r="AQ33" s="1"/>
      <c r="AR33" s="1" t="str" cm="1">
        <f t="array" ref="AR33">IF(AND(SUM(COUNTIF(AQ33,{"*leaching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leached*"}))&gt;0,ISNUMBER(FIND("%",AQ33))),"Include","Exclude")</f>
        <v>Exclude</v>
      </c>
      <c r="AS33" s="1"/>
      <c r="AT33" s="1" t="str" cm="1">
        <f t="array" ref="AT33">IF(AND(SUM(COUNTIF(AS33,{"*leaching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leached*"}))&gt;0,ISNUMBER(FIND("%",AS33))),"Include","Exclude")</f>
        <v>Exclude</v>
      </c>
      <c r="AU33" s="1"/>
      <c r="AV33" s="1" t="str" cm="1">
        <f t="array" ref="AV33">IF(AND(SUM(COUNTIF(AU33,{"*leaching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leached*"}))&gt;0,ISNUMBER(FIND("%",AU33))),"Include","Exclude")</f>
        <v>Exclude</v>
      </c>
      <c r="AW33" s="1"/>
      <c r="AX33" s="36" t="str" cm="1">
        <f t="array" ref="AX33">IF(AND(SUM(COUNTIF(AW33,{"*leaching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leached*"}))&gt;0,ISNUMBER(FIND("%",AW33))),"Include","Exclude")</f>
        <v>Exclude</v>
      </c>
      <c r="AY33" s="21">
        <f t="shared" si="2"/>
        <v>1</v>
      </c>
      <c r="AZ33" s="21" t="s">
        <v>1229</v>
      </c>
      <c r="BA33" s="21">
        <f>LEN(AZ33) - LEN(SUBSTITUTE(AZ33, "%", ""))</f>
        <v>4</v>
      </c>
      <c r="BB33" s="21" t="s">
        <v>3048</v>
      </c>
      <c r="BC33" s="21" t="s">
        <v>3013</v>
      </c>
      <c r="BD33" s="22">
        <v>0.99429999999999996</v>
      </c>
      <c r="BE33" s="22">
        <v>0.1</v>
      </c>
      <c r="BF33" s="44">
        <f>VLOOKUP(BC33,'To do list'!$A$2:$B$18,2,FALSE)</f>
        <v>83.5</v>
      </c>
      <c r="BG33" s="59">
        <f>BE33*(1-BD33)*BF33*100</f>
        <v>4.759500000000032</v>
      </c>
      <c r="BH33" s="21" t="s">
        <v>3011</v>
      </c>
      <c r="BI33" s="22">
        <v>0.99870000000000003</v>
      </c>
      <c r="BJ33" s="22">
        <v>0.2</v>
      </c>
      <c r="BK33" s="44">
        <f>VLOOKUP(BH33,'To do list'!$A$2:$B$18,2,FALSE)</f>
        <v>13.9</v>
      </c>
      <c r="BL33" s="59">
        <f>BJ33*(1-BI33)*BK33*100</f>
        <v>0.36139999999999106</v>
      </c>
      <c r="BM33" s="21" t="s">
        <v>709</v>
      </c>
      <c r="BN33" s="22">
        <v>0.98880000000000001</v>
      </c>
      <c r="BO33" s="22">
        <v>0.2</v>
      </c>
      <c r="BP33" s="44">
        <f>VLOOKUP(BM33,'To do list'!$A$2:$B$18,2,FALSE)</f>
        <v>32.799999999999997</v>
      </c>
      <c r="BQ33" s="59">
        <f>BO33*(1-BN33)*BP33*100</f>
        <v>7.3471999999999911</v>
      </c>
      <c r="BR33" s="21" t="s">
        <v>3012</v>
      </c>
      <c r="BS33" s="22">
        <v>0.9919</v>
      </c>
      <c r="BT33" s="22">
        <v>0.1</v>
      </c>
      <c r="BU33" s="44">
        <f>VLOOKUP(BR33,'To do list'!$A$2:$B$18,2,FALSE)</f>
        <v>1.82</v>
      </c>
      <c r="BV33" s="59">
        <f>BT33*(1-BS33)*BU33*100</f>
        <v>0.14741999999999994</v>
      </c>
      <c r="BW33" s="21"/>
      <c r="BX33" s="21"/>
      <c r="BY33" s="21"/>
      <c r="BZ33" s="21"/>
      <c r="CA33" s="51"/>
      <c r="CB33" s="63">
        <f>SUM(BG33,BL33,BQ33,BV33,CA33)/SUM(BE33,BJ33,BO33,BT33,BY33)</f>
        <v>21.02586666666669</v>
      </c>
    </row>
    <row r="34" spans="1:80" s="23" customFormat="1" x14ac:dyDescent="0.3">
      <c r="A34" s="21">
        <v>6</v>
      </c>
      <c r="B34" s="21" t="s">
        <v>632</v>
      </c>
      <c r="C34" s="21" t="s">
        <v>633</v>
      </c>
      <c r="D34" s="21" t="s">
        <v>23</v>
      </c>
      <c r="E34" s="21" t="b">
        <v>1</v>
      </c>
      <c r="F34" s="21" t="s">
        <v>634</v>
      </c>
      <c r="G34" s="21"/>
      <c r="H34" s="21" t="s">
        <v>611</v>
      </c>
      <c r="I34" s="21" t="s">
        <v>10</v>
      </c>
      <c r="J34" s="21" t="s">
        <v>612</v>
      </c>
      <c r="K34" s="21" t="s">
        <v>24</v>
      </c>
      <c r="L34" s="21" t="s">
        <v>613</v>
      </c>
      <c r="M34" s="21" t="s">
        <v>25</v>
      </c>
      <c r="N34" s="21" t="s">
        <v>614</v>
      </c>
      <c r="O34" s="21" t="s">
        <v>635</v>
      </c>
      <c r="P34" s="21" t="b">
        <v>1</v>
      </c>
      <c r="Q34" s="21">
        <v>40</v>
      </c>
      <c r="R34" s="39" t="b">
        <v>0</v>
      </c>
      <c r="S34" s="6" t="s">
        <v>1259</v>
      </c>
      <c r="T34" s="1" t="str" cm="1">
        <f t="array" ref="T34">IF(AND(SUM(COUNTIF(S34,{"*leaching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leached*"}))&gt;0,ISNUMBER(FIND("%",S34))),"Include","Exclude")</f>
        <v>Exclude</v>
      </c>
      <c r="U34" s="1" t="s">
        <v>1260</v>
      </c>
      <c r="V34" s="1" t="str" cm="1">
        <f t="array" ref="V34">IF(AND(SUM(COUNTIF(U34,{"*leaching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leached*"}))&gt;0,ISNUMBER(FIND("%",U34))),"Include","Exclude")</f>
        <v>Exclude</v>
      </c>
      <c r="W34" s="1" t="s">
        <v>1261</v>
      </c>
      <c r="X34" s="1" t="str" cm="1">
        <f t="array" ref="X34">IF(AND(SUM(COUNTIF(W34,{"*leaching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leached*"}))&gt;0,ISNUMBER(FIND("%",W34))),"Include","Exclude")</f>
        <v>Exclude</v>
      </c>
      <c r="Y34" s="1" t="s">
        <v>1262</v>
      </c>
      <c r="Z34" s="1" t="str" cm="1">
        <f t="array" ref="Z34">IF(AND(SUM(COUNTIF(Y34,{"*leaching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leached*"}))&gt;0,ISNUMBER(FIND("%",Y34))),"Include","Exclude")</f>
        <v>Exclude</v>
      </c>
      <c r="AA34" s="1" t="s">
        <v>1263</v>
      </c>
      <c r="AB34" s="1" t="str" cm="1">
        <f t="array" ref="AB34">IF(AND(SUM(COUNTIF(AA34,{"*leaching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leached*"}))&gt;0,ISNUMBER(FIND("%",AA34))),"Include","Exclude")</f>
        <v>Include</v>
      </c>
      <c r="AC34" s="1" t="s">
        <v>1264</v>
      </c>
      <c r="AD34" s="1" t="str" cm="1">
        <f t="array" ref="AD34">IF(AND(SUM(COUNTIF(AC34,{"*leaching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leached*"}))&gt;0,ISNUMBER(FIND("%",AC34))),"Include","Exclude")</f>
        <v>Exclude</v>
      </c>
      <c r="AE34" s="1" t="s">
        <v>1265</v>
      </c>
      <c r="AF34" s="1" t="str" cm="1">
        <f t="array" ref="AF34">IF(AND(SUM(COUNTIF(AE34,{"*leaching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leached*"}))&gt;0,ISNUMBER(FIND("%",AE34))),"Include","Exclude")</f>
        <v>Exclude</v>
      </c>
      <c r="AG34" s="1" t="s">
        <v>1266</v>
      </c>
      <c r="AH34" s="1" t="str" cm="1">
        <f t="array" ref="AH34">IF(AND(SUM(COUNTIF(AG34,{"*leaching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leached*"}))&gt;0,ISNUMBER(FIND("%",AG34))),"Include","Exclude")</f>
        <v>Exclude</v>
      </c>
      <c r="AI34" s="1" t="s">
        <v>1267</v>
      </c>
      <c r="AJ34" s="1" t="str" cm="1">
        <f t="array" ref="AJ34">IF(AND(SUM(COUNTIF(AI34,{"*leaching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leached*"}))&gt;0,ISNUMBER(FIND("%",AI34))),"Include","Exclude")</f>
        <v>Exclude</v>
      </c>
      <c r="AK34" s="1"/>
      <c r="AL34" s="1" t="str" cm="1">
        <f t="array" ref="AL34">IF(AND(SUM(COUNTIF(AK34,{"*leaching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leached*"}))&gt;0,ISNUMBER(FIND("%",AK34))),"Include","Exclude")</f>
        <v>Exclude</v>
      </c>
      <c r="AM34" s="1"/>
      <c r="AN34" s="1" t="str" cm="1">
        <f t="array" ref="AN34">IF(AND(SUM(COUNTIF(AM34,{"*leaching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leached*"}))&gt;0,ISNUMBER(FIND("%",AM34))),"Include","Exclude")</f>
        <v>Exclude</v>
      </c>
      <c r="AO34" s="1"/>
      <c r="AP34" s="1" t="str" cm="1">
        <f t="array" ref="AP34">IF(AND(SUM(COUNTIF(AO34,{"*leaching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leached*"}))&gt;0,ISNUMBER(FIND("%",AO34))),"Include","Exclude")</f>
        <v>Exclude</v>
      </c>
      <c r="AQ34" s="1"/>
      <c r="AR34" s="1" t="str" cm="1">
        <f t="array" ref="AR34">IF(AND(SUM(COUNTIF(AQ34,{"*leaching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leached*"}))&gt;0,ISNUMBER(FIND("%",AQ34))),"Include","Exclude")</f>
        <v>Exclude</v>
      </c>
      <c r="AS34" s="1"/>
      <c r="AT34" s="1" t="str" cm="1">
        <f t="array" ref="AT34">IF(AND(SUM(COUNTIF(AS34,{"*leaching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leached*"}))&gt;0,ISNUMBER(FIND("%",AS34))),"Include","Exclude")</f>
        <v>Exclude</v>
      </c>
      <c r="AU34" s="1"/>
      <c r="AV34" s="1" t="str" cm="1">
        <f t="array" ref="AV34">IF(AND(SUM(COUNTIF(AU34,{"*leaching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leached*"}))&gt;0,ISNUMBER(FIND("%",AU34))),"Include","Exclude")</f>
        <v>Exclude</v>
      </c>
      <c r="AW34" s="1"/>
      <c r="AX34" s="36" t="str" cm="1">
        <f t="array" ref="AX34">IF(AND(SUM(COUNTIF(AW34,{"*leaching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leached*"}))&gt;0,ISNUMBER(FIND("%",AW34))),"Include","Exclude")</f>
        <v>Exclude</v>
      </c>
      <c r="AY34" s="21">
        <f t="shared" si="2"/>
        <v>1</v>
      </c>
      <c r="AZ34" s="21" t="s">
        <v>1263</v>
      </c>
      <c r="BA34" s="21">
        <f>LEN(AZ34) - LEN(SUBSTITUTE(AZ34, "%", ""))</f>
        <v>2</v>
      </c>
      <c r="BB34" s="21" t="s">
        <v>3048</v>
      </c>
      <c r="BC34" s="21" t="s">
        <v>3013</v>
      </c>
      <c r="BD34" s="22">
        <v>0.997</v>
      </c>
      <c r="BE34" s="22">
        <v>0.1</v>
      </c>
      <c r="BF34" s="44">
        <f>VLOOKUP(BC34,'To do list'!$A$2:$B$18,2,FALSE)</f>
        <v>83.5</v>
      </c>
      <c r="BG34" s="59">
        <f>BE34*(1-BD34)*BF34*100</f>
        <v>2.5050000000000026</v>
      </c>
      <c r="BH34" s="21" t="s">
        <v>3011</v>
      </c>
      <c r="BI34" s="22">
        <v>0.997</v>
      </c>
      <c r="BJ34" s="22">
        <v>0.2</v>
      </c>
      <c r="BK34" s="44">
        <f>VLOOKUP(BH34,'To do list'!$A$2:$B$18,2,FALSE)</f>
        <v>13.9</v>
      </c>
      <c r="BL34" s="59">
        <f>BJ34*(1-BI34)*BK34*100</f>
        <v>0.83400000000000085</v>
      </c>
      <c r="BM34" s="21" t="s">
        <v>709</v>
      </c>
      <c r="BN34" s="22">
        <v>0.997</v>
      </c>
      <c r="BO34" s="22">
        <v>0.2</v>
      </c>
      <c r="BP34" s="44">
        <f>VLOOKUP(BM34,'To do list'!$A$2:$B$18,2,FALSE)</f>
        <v>32.799999999999997</v>
      </c>
      <c r="BQ34" s="59">
        <f>BO34*(1-BN34)*BP34*100</f>
        <v>1.9680000000000017</v>
      </c>
      <c r="BR34" s="21" t="s">
        <v>3012</v>
      </c>
      <c r="BS34" s="22">
        <v>0.997</v>
      </c>
      <c r="BT34" s="22">
        <v>0.1</v>
      </c>
      <c r="BU34" s="44">
        <f>VLOOKUP(BR34,'To do list'!$A$2:$B$18,2,FALSE)</f>
        <v>1.82</v>
      </c>
      <c r="BV34" s="59">
        <f>BT34*(1-BS34)*BU34*100</f>
        <v>5.4600000000000058E-2</v>
      </c>
      <c r="BW34" s="21"/>
      <c r="BX34" s="21"/>
      <c r="BY34" s="21"/>
      <c r="BZ34" s="21"/>
      <c r="CA34" s="51"/>
      <c r="CB34" s="63">
        <f>SUM(BG34,BL34,BQ34,BV34,CA34)/SUM(BE34,BJ34,BO34,BT34,BY34)</f>
        <v>8.9360000000000088</v>
      </c>
    </row>
    <row r="35" spans="1:80" hidden="1" x14ac:dyDescent="0.3">
      <c r="A35" s="40">
        <v>34</v>
      </c>
      <c r="B35" s="40" t="s">
        <v>722</v>
      </c>
      <c r="C35" s="61" t="s">
        <v>723</v>
      </c>
      <c r="D35" s="40" t="s">
        <v>106</v>
      </c>
      <c r="E35" s="40" t="b">
        <v>1</v>
      </c>
      <c r="F35" s="40"/>
      <c r="G35" s="40"/>
      <c r="H35" s="40" t="s">
        <v>611</v>
      </c>
      <c r="I35" s="40" t="s">
        <v>10</v>
      </c>
      <c r="J35" s="40" t="s">
        <v>612</v>
      </c>
      <c r="K35" s="40" t="s">
        <v>107</v>
      </c>
      <c r="L35" s="40" t="s">
        <v>613</v>
      </c>
      <c r="M35" s="40" t="s">
        <v>108</v>
      </c>
      <c r="N35" s="40" t="s">
        <v>614</v>
      </c>
      <c r="O35" s="40" t="s">
        <v>724</v>
      </c>
      <c r="P35" s="40" t="b">
        <v>1</v>
      </c>
      <c r="Q35" s="40">
        <v>500</v>
      </c>
      <c r="R35" s="1" t="b">
        <v>0</v>
      </c>
      <c r="S35" s="1" t="s">
        <v>1501</v>
      </c>
      <c r="T35" s="1" t="str" cm="1">
        <f t="array" ref="T35">IF(AND(SUM(COUNTIF(S35,{"*leaching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leached*"}))&gt;0,ISNUMBER(FIND("%",S35))),"Include","Exclude")</f>
        <v>Exclude</v>
      </c>
      <c r="U35" s="1" t="s">
        <v>1502</v>
      </c>
      <c r="V35" s="1" t="str" cm="1">
        <f t="array" ref="V35">IF(AND(SUM(COUNTIF(U35,{"*leaching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leached*"}))&gt;0,ISNUMBER(FIND("%",U35))),"Include","Exclude")</f>
        <v>Exclude</v>
      </c>
      <c r="W35" s="1" t="s">
        <v>1503</v>
      </c>
      <c r="X35" s="1" t="str" cm="1">
        <f t="array" ref="X35">IF(AND(SUM(COUNTIF(W35,{"*leaching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leached*"}))&gt;0,ISNUMBER(FIND("%",W35))),"Include","Exclude")</f>
        <v>Exclude</v>
      </c>
      <c r="Y35" s="1" t="s">
        <v>1504</v>
      </c>
      <c r="Z35" s="1" t="str" cm="1">
        <f t="array" ref="Z35">IF(AND(SUM(COUNTIF(Y35,{"*leaching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leached*"}))&gt;0,ISNUMBER(FIND("%",Y35))),"Include","Exclude")</f>
        <v>Exclude</v>
      </c>
      <c r="AA35" s="1" t="s">
        <v>1505</v>
      </c>
      <c r="AB35" s="1" t="str" cm="1">
        <f t="array" ref="AB35">IF(AND(SUM(COUNTIF(AA35,{"*leaching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leached*"}))&gt;0,ISNUMBER(FIND("%",AA35))),"Include","Exclude")</f>
        <v>Exclude</v>
      </c>
      <c r="AC35" s="1" t="s">
        <v>1506</v>
      </c>
      <c r="AD35" s="1" t="str" cm="1">
        <f t="array" ref="AD35">IF(AND(SUM(COUNTIF(AC35,{"*leaching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leached*"}))&gt;0,ISNUMBER(FIND("%",AC35))),"Include","Exclude")</f>
        <v>Exclude</v>
      </c>
      <c r="AE35" s="1" t="s">
        <v>1507</v>
      </c>
      <c r="AF35" s="1" t="str" cm="1">
        <f t="array" ref="AF35">IF(AND(SUM(COUNTIF(AE35,{"*leaching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leached*"}))&gt;0,ISNUMBER(FIND("%",AE35))),"Include","Exclude")</f>
        <v>Exclude</v>
      </c>
      <c r="AG35" s="1" t="s">
        <v>1508</v>
      </c>
      <c r="AH35" s="1" t="str" cm="1">
        <f t="array" ref="AH35">IF(AND(SUM(COUNTIF(AG35,{"*leaching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leached*"}))&gt;0,ISNUMBER(FIND("%",AG35))),"Include","Exclude")</f>
        <v>Exclude</v>
      </c>
      <c r="AI35" s="1" t="s">
        <v>1509</v>
      </c>
      <c r="AJ35" s="1" t="str" cm="1">
        <f t="array" ref="AJ35">IF(AND(SUM(COUNTIF(AI35,{"*leaching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leached*"}))&gt;0,ISNUMBER(FIND("%",AI35))),"Include","Exclude")</f>
        <v>Exclude</v>
      </c>
      <c r="AK35" s="1" t="s">
        <v>1510</v>
      </c>
      <c r="AL35" s="1" t="str" cm="1">
        <f t="array" ref="AL35">IF(AND(SUM(COUNTIF(AK35,{"*leaching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leached*"}))&gt;0,ISNUMBER(FIND("%",AK35))),"Include","Exclude")</f>
        <v>Exclude</v>
      </c>
      <c r="AM35" s="1"/>
      <c r="AN35" s="1" t="str" cm="1">
        <f t="array" ref="AN35">IF(AND(SUM(COUNTIF(AM35,{"*leaching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leached*"}))&gt;0,ISNUMBER(FIND("%",AM35))),"Include","Exclude")</f>
        <v>Exclude</v>
      </c>
      <c r="AO35" s="1"/>
      <c r="AP35" s="1" t="str" cm="1">
        <f t="array" ref="AP35">IF(AND(SUM(COUNTIF(AO35,{"*leaching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leached*"}))&gt;0,ISNUMBER(FIND("%",AO35))),"Include","Exclude")</f>
        <v>Exclude</v>
      </c>
      <c r="AQ35" s="1"/>
      <c r="AR35" s="1" t="str" cm="1">
        <f t="array" ref="AR35">IF(AND(SUM(COUNTIF(AQ35,{"*leaching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leached*"}))&gt;0,ISNUMBER(FIND("%",AQ35))),"Include","Exclude")</f>
        <v>Exclude</v>
      </c>
      <c r="AS35" s="1"/>
      <c r="AT35" s="1" t="str" cm="1">
        <f t="array" ref="AT35">IF(AND(SUM(COUNTIF(AS35,{"*leaching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leached*"}))&gt;0,ISNUMBER(FIND("%",AS35))),"Include","Exclude")</f>
        <v>Exclude</v>
      </c>
      <c r="AU35" s="1"/>
      <c r="AV35" s="1" t="str" cm="1">
        <f t="array" ref="AV35">IF(AND(SUM(COUNTIF(AU35,{"*leaching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leached*"}))&gt;0,ISNUMBER(FIND("%",AU35))),"Include","Exclude")</f>
        <v>Exclude</v>
      </c>
      <c r="AW35" s="1"/>
      <c r="AX35" s="1" t="str" cm="1">
        <f t="array" ref="AX35">IF(AND(SUM(COUNTIF(AW35,{"*leaching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leached*"}))&gt;0,ISNUMBER(FIND("%",AW35))),"Include","Exclude")</f>
        <v>Exclude</v>
      </c>
      <c r="AY35" s="40">
        <f t="shared" si="2"/>
        <v>0</v>
      </c>
      <c r="AZ35" s="40" t="s">
        <v>677</v>
      </c>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c r="BY35"/>
      <c r="BZ35"/>
      <c r="CA35"/>
      <c r="CB35"/>
    </row>
    <row r="36" spans="1:80" s="23" customFormat="1" x14ac:dyDescent="0.3">
      <c r="A36" s="21">
        <v>37</v>
      </c>
      <c r="B36" s="21" t="s">
        <v>731</v>
      </c>
      <c r="C36" s="21" t="s">
        <v>732</v>
      </c>
      <c r="D36" s="21" t="s">
        <v>115</v>
      </c>
      <c r="E36" s="21" t="b">
        <v>1</v>
      </c>
      <c r="F36" s="21"/>
      <c r="G36" s="21"/>
      <c r="H36" s="21" t="s">
        <v>611</v>
      </c>
      <c r="I36" s="21" t="s">
        <v>10</v>
      </c>
      <c r="J36" s="21" t="s">
        <v>612</v>
      </c>
      <c r="K36" s="21" t="s">
        <v>116</v>
      </c>
      <c r="L36" s="21" t="s">
        <v>613</v>
      </c>
      <c r="M36" s="21" t="s">
        <v>117</v>
      </c>
      <c r="N36" s="21" t="s">
        <v>614</v>
      </c>
      <c r="O36" s="21" t="s">
        <v>733</v>
      </c>
      <c r="P36" s="21" t="b">
        <v>1</v>
      </c>
      <c r="Q36" s="21">
        <v>650</v>
      </c>
      <c r="R36" s="39" t="b">
        <v>0</v>
      </c>
      <c r="S36" s="6" t="s">
        <v>1530</v>
      </c>
      <c r="T36" s="1" t="str" cm="1">
        <f t="array" ref="T36">IF(AND(SUM(COUNTIF(S36,{"*leaching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leached*"}))&gt;0,ISNUMBER(FIND("%",S36))),"Include","Exclude")</f>
        <v>Exclude</v>
      </c>
      <c r="U36" s="1" t="s">
        <v>1531</v>
      </c>
      <c r="V36" s="1" t="str" cm="1">
        <f t="array" ref="V36">IF(AND(SUM(COUNTIF(U36,{"*leaching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leached*"}))&gt;0,ISNUMBER(FIND("%",U36))),"Include","Exclude")</f>
        <v>Exclude</v>
      </c>
      <c r="W36" s="1" t="s">
        <v>1532</v>
      </c>
      <c r="X36" s="1" t="str" cm="1">
        <f t="array" ref="X36">IF(AND(SUM(COUNTIF(W36,{"*leaching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leached*"}))&gt;0,ISNUMBER(FIND("%",W36))),"Include","Exclude")</f>
        <v>Exclude</v>
      </c>
      <c r="Y36" s="1" t="s">
        <v>1533</v>
      </c>
      <c r="Z36" s="1" t="str" cm="1">
        <f t="array" ref="Z36">IF(AND(SUM(COUNTIF(Y36,{"*leaching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leached*"}))&gt;0,ISNUMBER(FIND("%",Y36))),"Include","Exclude")</f>
        <v>Exclude</v>
      </c>
      <c r="AA36" s="1" t="s">
        <v>1534</v>
      </c>
      <c r="AB36" s="1" t="str" cm="1">
        <f t="array" ref="AB36">IF(AND(SUM(COUNTIF(AA36,{"*leaching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leached*"}))&gt;0,ISNUMBER(FIND("%",AA36))),"Include","Exclude")</f>
        <v>Exclude</v>
      </c>
      <c r="AC36" s="1" t="s">
        <v>1535</v>
      </c>
      <c r="AD36" s="1" t="str" cm="1">
        <f t="array" ref="AD36">IF(AND(SUM(COUNTIF(AC36,{"*leaching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leached*"}))&gt;0,ISNUMBER(FIND("%",AC36))),"Include","Exclude")</f>
        <v>Exclude</v>
      </c>
      <c r="AE36" s="1" t="s">
        <v>1536</v>
      </c>
      <c r="AF36" s="1" t="str" cm="1">
        <f t="array" ref="AF36">IF(AND(SUM(COUNTIF(AE36,{"*leaching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leached*"}))&gt;0,ISNUMBER(FIND("%",AE36))),"Include","Exclude")</f>
        <v>Exclude</v>
      </c>
      <c r="AG36" s="1" t="s">
        <v>1537</v>
      </c>
      <c r="AH36" s="1" t="str" cm="1">
        <f t="array" ref="AH36">IF(AND(SUM(COUNTIF(AG36,{"*leaching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leached*"}))&gt;0,ISNUMBER(FIND("%",AG36))),"Include","Exclude")</f>
        <v>Include</v>
      </c>
      <c r="AI36" s="1" t="s">
        <v>1538</v>
      </c>
      <c r="AJ36" s="1" t="str" cm="1">
        <f t="array" ref="AJ36">IF(AND(SUM(COUNTIF(AI36,{"*leaching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leached*"}))&gt;0,ISNUMBER(FIND("%",AI36))),"Include","Exclude")</f>
        <v>Exclude</v>
      </c>
      <c r="AK36" s="1" t="s">
        <v>1539</v>
      </c>
      <c r="AL36" s="1" t="str" cm="1">
        <f t="array" ref="AL36">IF(AND(SUM(COUNTIF(AK36,{"*leaching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leached*"}))&gt;0,ISNUMBER(FIND("%",AK36))),"Include","Exclude")</f>
        <v>Exclude</v>
      </c>
      <c r="AM36" s="1"/>
      <c r="AN36" s="1" t="str" cm="1">
        <f t="array" ref="AN36">IF(AND(SUM(COUNTIF(AM36,{"*leaching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leached*"}))&gt;0,ISNUMBER(FIND("%",AM36))),"Include","Exclude")</f>
        <v>Exclude</v>
      </c>
      <c r="AO36" s="1"/>
      <c r="AP36" s="1" t="str" cm="1">
        <f t="array" ref="AP36">IF(AND(SUM(COUNTIF(AO36,{"*leaching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leached*"}))&gt;0,ISNUMBER(FIND("%",AO36))),"Include","Exclude")</f>
        <v>Exclude</v>
      </c>
      <c r="AQ36" s="1"/>
      <c r="AR36" s="1" t="str" cm="1">
        <f t="array" ref="AR36">IF(AND(SUM(COUNTIF(AQ36,{"*leaching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leached*"}))&gt;0,ISNUMBER(FIND("%",AQ36))),"Include","Exclude")</f>
        <v>Exclude</v>
      </c>
      <c r="AS36" s="1"/>
      <c r="AT36" s="1" t="str" cm="1">
        <f t="array" ref="AT36">IF(AND(SUM(COUNTIF(AS36,{"*leaching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leached*"}))&gt;0,ISNUMBER(FIND("%",AS36))),"Include","Exclude")</f>
        <v>Exclude</v>
      </c>
      <c r="AU36" s="1"/>
      <c r="AV36" s="1" t="str" cm="1">
        <f t="array" ref="AV36">IF(AND(SUM(COUNTIF(AU36,{"*leaching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leached*"}))&gt;0,ISNUMBER(FIND("%",AU36))),"Include","Exclude")</f>
        <v>Exclude</v>
      </c>
      <c r="AW36" s="1"/>
      <c r="AX36" s="36" t="str" cm="1">
        <f t="array" ref="AX36">IF(AND(SUM(COUNTIF(AW36,{"*leaching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leached*"}))&gt;0,ISNUMBER(FIND("%",AW36))),"Include","Exclude")</f>
        <v>Exclude</v>
      </c>
      <c r="AY36" s="21">
        <f t="shared" si="2"/>
        <v>1</v>
      </c>
      <c r="AZ36" s="21" t="s">
        <v>1537</v>
      </c>
      <c r="BA36" s="21">
        <f>LEN(AZ36) - LEN(SUBSTITUTE(AZ36, "%", ""))</f>
        <v>4</v>
      </c>
      <c r="BB36" s="21" t="s">
        <v>3048</v>
      </c>
      <c r="BC36" s="21" t="s">
        <v>3013</v>
      </c>
      <c r="BD36" s="22">
        <v>0.99939999999999996</v>
      </c>
      <c r="BE36" s="22">
        <v>0.1</v>
      </c>
      <c r="BF36" s="44">
        <f>VLOOKUP(BC36,'To do list'!$A$2:$B$18,2,FALSE)</f>
        <v>83.5</v>
      </c>
      <c r="BG36" s="59">
        <f>BE36*(1-BD36)*BF36*100</f>
        <v>0.50100000000003753</v>
      </c>
      <c r="BH36" s="21" t="s">
        <v>3011</v>
      </c>
      <c r="BI36" s="22">
        <v>0.99199999999999999</v>
      </c>
      <c r="BJ36" s="22">
        <v>0.2</v>
      </c>
      <c r="BK36" s="44">
        <f>VLOOKUP(BH36,'To do list'!$A$2:$B$18,2,FALSE)</f>
        <v>13.9</v>
      </c>
      <c r="BL36" s="59">
        <f>BJ36*(1-BI36)*BK36*100</f>
        <v>2.2240000000000024</v>
      </c>
      <c r="BM36" s="21" t="s">
        <v>709</v>
      </c>
      <c r="BN36" s="22">
        <v>0.995</v>
      </c>
      <c r="BO36" s="22">
        <v>0.2</v>
      </c>
      <c r="BP36" s="44">
        <f>VLOOKUP(BM36,'To do list'!$A$2:$B$18,2,FALSE)</f>
        <v>32.799999999999997</v>
      </c>
      <c r="BQ36" s="59">
        <f>BO36*(1-BN36)*BP36*100</f>
        <v>3.2800000000000025</v>
      </c>
      <c r="BR36" s="21" t="s">
        <v>3012</v>
      </c>
      <c r="BS36" s="22">
        <v>0.99650000000000005</v>
      </c>
      <c r="BT36" s="22">
        <v>0.1</v>
      </c>
      <c r="BU36" s="44">
        <f>VLOOKUP(BR36,'To do list'!$A$2:$B$18,2,FALSE)</f>
        <v>1.82</v>
      </c>
      <c r="BV36" s="59">
        <f>BT36*(1-BS36)*BU36*100</f>
        <v>6.3699999999999049E-2</v>
      </c>
      <c r="BW36" s="21"/>
      <c r="BX36" s="21"/>
      <c r="BY36" s="21"/>
      <c r="BZ36" s="21"/>
      <c r="CA36" s="51"/>
      <c r="CB36" s="63">
        <f>SUM(BG36,BL36,BQ36,BV36,CA36)/SUM(BE36,BJ36,BO36,BT36,BY36)</f>
        <v>10.114500000000069</v>
      </c>
    </row>
    <row r="37" spans="1:80" s="23" customFormat="1" x14ac:dyDescent="0.3">
      <c r="A37" s="21">
        <v>54</v>
      </c>
      <c r="B37" s="21" t="s">
        <v>778</v>
      </c>
      <c r="C37" s="21" t="s">
        <v>779</v>
      </c>
      <c r="D37" s="21" t="s">
        <v>164</v>
      </c>
      <c r="E37" s="21" t="b">
        <v>1</v>
      </c>
      <c r="F37" s="21"/>
      <c r="G37" s="21"/>
      <c r="H37" s="21" t="s">
        <v>611</v>
      </c>
      <c r="I37" s="21" t="s">
        <v>10</v>
      </c>
      <c r="J37" s="21" t="s">
        <v>612</v>
      </c>
      <c r="K37" s="21" t="s">
        <v>24</v>
      </c>
      <c r="L37" s="21" t="s">
        <v>613</v>
      </c>
      <c r="M37" s="21" t="s">
        <v>165</v>
      </c>
      <c r="N37" s="21" t="s">
        <v>614</v>
      </c>
      <c r="O37" s="21" t="s">
        <v>780</v>
      </c>
      <c r="P37" s="21" t="b">
        <v>1</v>
      </c>
      <c r="Q37" s="21">
        <v>80</v>
      </c>
      <c r="R37" s="39" t="b">
        <v>0</v>
      </c>
      <c r="S37" s="6" t="s">
        <v>1690</v>
      </c>
      <c r="T37" s="1" t="str" cm="1">
        <f t="array" ref="T37">IF(AND(SUM(COUNTIF(S37,{"*leaching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leached*"}))&gt;0,ISNUMBER(FIND("%",S37))),"Include","Exclude")</f>
        <v>Exclude</v>
      </c>
      <c r="U37" s="1" t="s">
        <v>1691</v>
      </c>
      <c r="V37" s="1" t="str" cm="1">
        <f t="array" ref="V37">IF(AND(SUM(COUNTIF(U37,{"*leaching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leached*"}))&gt;0,ISNUMBER(FIND("%",U37))),"Include","Exclude")</f>
        <v>Exclude</v>
      </c>
      <c r="W37" s="1" t="s">
        <v>1692</v>
      </c>
      <c r="X37" s="1" t="str" cm="1">
        <f t="array" ref="X37">IF(AND(SUM(COUNTIF(W37,{"*leaching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leached*"}))&gt;0,ISNUMBER(FIND("%",W37))),"Include","Exclude")</f>
        <v>Exclude</v>
      </c>
      <c r="Y37" s="1" t="s">
        <v>1693</v>
      </c>
      <c r="Z37" s="1" t="str" cm="1">
        <f t="array" ref="Z37">IF(AND(SUM(COUNTIF(Y37,{"*leaching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leached*"}))&gt;0,ISNUMBER(FIND("%",Y37))),"Include","Exclude")</f>
        <v>Exclude</v>
      </c>
      <c r="AA37" s="1" t="s">
        <v>1694</v>
      </c>
      <c r="AB37" s="1" t="str" cm="1">
        <f t="array" ref="AB37">IF(AND(SUM(COUNTIF(AA37,{"*leaching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leached*"}))&gt;0,ISNUMBER(FIND("%",AA37))),"Include","Exclude")</f>
        <v>Exclude</v>
      </c>
      <c r="AC37" s="1" t="s">
        <v>1695</v>
      </c>
      <c r="AD37" s="1" t="str" cm="1">
        <f t="array" ref="AD37">IF(AND(SUM(COUNTIF(AC37,{"*leaching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leached*"}))&gt;0,ISNUMBER(FIND("%",AC37))),"Include","Exclude")</f>
        <v>Exclude</v>
      </c>
      <c r="AE37" s="1" t="s">
        <v>1696</v>
      </c>
      <c r="AF37" s="1" t="str" cm="1">
        <f t="array" ref="AF37">IF(AND(SUM(COUNTIF(AE37,{"*leaching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leached*"}))&gt;0,ISNUMBER(FIND("%",AE37))),"Include","Exclude")</f>
        <v>Include</v>
      </c>
      <c r="AG37" s="1" t="s">
        <v>1697</v>
      </c>
      <c r="AH37" s="1" t="str" cm="1">
        <f t="array" ref="AH37">IF(AND(SUM(COUNTIF(AG37,{"*leaching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leached*"}))&gt;0,ISNUMBER(FIND("%",AG37))),"Include","Exclude")</f>
        <v>Include</v>
      </c>
      <c r="AI37" s="1" t="s">
        <v>1698</v>
      </c>
      <c r="AJ37" s="1" t="str" cm="1">
        <f t="array" ref="AJ37">IF(AND(SUM(COUNTIF(AI37,{"*leaching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leached*"}))&gt;0,ISNUMBER(FIND("%",AI37))),"Include","Exclude")</f>
        <v>Exclude</v>
      </c>
      <c r="AK37" s="1" t="s">
        <v>1699</v>
      </c>
      <c r="AL37" s="1" t="str" cm="1">
        <f t="array" ref="AL37">IF(AND(SUM(COUNTIF(AK37,{"*leaching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leached*"}))&gt;0,ISNUMBER(FIND("%",AK37))),"Include","Exclude")</f>
        <v>Exclude</v>
      </c>
      <c r="AM37" s="1"/>
      <c r="AN37" s="1" t="str" cm="1">
        <f t="array" ref="AN37">IF(AND(SUM(COUNTIF(AM37,{"*leaching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leached*"}))&gt;0,ISNUMBER(FIND("%",AM37))),"Include","Exclude")</f>
        <v>Exclude</v>
      </c>
      <c r="AO37" s="1"/>
      <c r="AP37" s="1" t="str" cm="1">
        <f t="array" ref="AP37">IF(AND(SUM(COUNTIF(AO37,{"*leaching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leached*"}))&gt;0,ISNUMBER(FIND("%",AO37))),"Include","Exclude")</f>
        <v>Exclude</v>
      </c>
      <c r="AQ37" s="1"/>
      <c r="AR37" s="1" t="str" cm="1">
        <f t="array" ref="AR37">IF(AND(SUM(COUNTIF(AQ37,{"*leaching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leached*"}))&gt;0,ISNUMBER(FIND("%",AQ37))),"Include","Exclude")</f>
        <v>Exclude</v>
      </c>
      <c r="AS37" s="1"/>
      <c r="AT37" s="1" t="str" cm="1">
        <f t="array" ref="AT37">IF(AND(SUM(COUNTIF(AS37,{"*leaching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leached*"}))&gt;0,ISNUMBER(FIND("%",AS37))),"Include","Exclude")</f>
        <v>Exclude</v>
      </c>
      <c r="AU37" s="1"/>
      <c r="AV37" s="1" t="str" cm="1">
        <f t="array" ref="AV37">IF(AND(SUM(COUNTIF(AU37,{"*leaching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leached*"}))&gt;0,ISNUMBER(FIND("%",AU37))),"Include","Exclude")</f>
        <v>Exclude</v>
      </c>
      <c r="AW37" s="1"/>
      <c r="AX37" s="36" t="str" cm="1">
        <f t="array" ref="AX37">IF(AND(SUM(COUNTIF(AW37,{"*leaching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leached*"}))&gt;0,ISNUMBER(FIND("%",AW37))),"Include","Exclude")</f>
        <v>Exclude</v>
      </c>
      <c r="AY37" s="21">
        <f t="shared" si="2"/>
        <v>2</v>
      </c>
      <c r="AZ37" s="21" t="s">
        <v>1700</v>
      </c>
      <c r="BA37" s="21">
        <f>LEN(AZ37) - LEN(SUBSTITUTE(AZ37, "%", ""))</f>
        <v>2</v>
      </c>
      <c r="BB37" s="21" t="s">
        <v>3048</v>
      </c>
      <c r="BC37" s="21" t="s">
        <v>3015</v>
      </c>
      <c r="BD37" s="22">
        <v>0.99099999999999999</v>
      </c>
      <c r="BE37" s="22">
        <v>0.1</v>
      </c>
      <c r="BF37" s="44">
        <f>VLOOKUP(BC37,'To do list'!$A$2:$B$18,2,FALSE)</f>
        <v>6</v>
      </c>
      <c r="BG37" s="59">
        <f>BE37*(1-BD37)*BF37*100</f>
        <v>0.54000000000000059</v>
      </c>
      <c r="BH37" s="21" t="s">
        <v>3011</v>
      </c>
      <c r="BI37" s="24">
        <v>0.04</v>
      </c>
      <c r="BJ37" s="22">
        <v>0.2</v>
      </c>
      <c r="BK37" s="44">
        <f>VLOOKUP(BH37,'To do list'!$A$2:$B$18,2,FALSE)</f>
        <v>13.9</v>
      </c>
      <c r="BL37" s="59">
        <f>BJ37*(1-BI37)*BK37*100</f>
        <v>266.88</v>
      </c>
      <c r="BM37" s="21" t="s">
        <v>709</v>
      </c>
      <c r="BN37" s="24">
        <v>0.04</v>
      </c>
      <c r="BO37" s="22">
        <v>0.2</v>
      </c>
      <c r="BP37" s="44">
        <f>VLOOKUP(BM37,'To do list'!$A$2:$B$18,2,FALSE)</f>
        <v>32.799999999999997</v>
      </c>
      <c r="BQ37" s="59">
        <f>BO37*(1-BN37)*BP37*100</f>
        <v>629.75999999999988</v>
      </c>
      <c r="BR37" s="21" t="s">
        <v>3012</v>
      </c>
      <c r="BS37" s="24">
        <v>0.04</v>
      </c>
      <c r="BT37" s="22">
        <v>0.1</v>
      </c>
      <c r="BU37" s="44">
        <f>VLOOKUP(BR37,'To do list'!$A$2:$B$18,2,FALSE)</f>
        <v>1.82</v>
      </c>
      <c r="BV37" s="59">
        <f>BT37*(1-BS37)*BU37*100</f>
        <v>17.472000000000001</v>
      </c>
      <c r="BW37" s="21"/>
      <c r="BX37" s="21"/>
      <c r="BY37" s="21"/>
      <c r="BZ37" s="21"/>
      <c r="CA37" s="51"/>
      <c r="CB37" s="63">
        <f>SUM(BG37,BL37,BQ37,BV37,CA37)/SUM(BE37,BJ37,BO37,BT37,BY37)</f>
        <v>1524.4199999999998</v>
      </c>
    </row>
    <row r="38" spans="1:80" s="23" customFormat="1" x14ac:dyDescent="0.3">
      <c r="A38" s="21">
        <v>60</v>
      </c>
      <c r="B38" s="21" t="s">
        <v>796</v>
      </c>
      <c r="C38" s="21" t="s">
        <v>797</v>
      </c>
      <c r="D38" s="21" t="s">
        <v>180</v>
      </c>
      <c r="E38" s="21" t="b">
        <v>1</v>
      </c>
      <c r="F38" s="21"/>
      <c r="G38" s="21"/>
      <c r="H38" s="21" t="s">
        <v>611</v>
      </c>
      <c r="I38" s="21" t="s">
        <v>10</v>
      </c>
      <c r="J38" s="21" t="s">
        <v>612</v>
      </c>
      <c r="K38" s="21" t="s">
        <v>176</v>
      </c>
      <c r="L38" s="21" t="s">
        <v>613</v>
      </c>
      <c r="M38" s="21" t="s">
        <v>181</v>
      </c>
      <c r="N38" s="21" t="s">
        <v>614</v>
      </c>
      <c r="O38" s="21" t="s">
        <v>733</v>
      </c>
      <c r="P38" s="21" t="b">
        <v>1</v>
      </c>
      <c r="Q38" s="21">
        <v>118</v>
      </c>
      <c r="R38" s="39" t="b">
        <v>0</v>
      </c>
      <c r="S38" s="6" t="s">
        <v>1748</v>
      </c>
      <c r="T38" s="1" t="str" cm="1">
        <f t="array" ref="T38">IF(AND(SUM(COUNTIF(S38,{"*leaching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leached*"}))&gt;0,ISNUMBER(FIND("%",S38))),"Include","Exclude")</f>
        <v>Exclude</v>
      </c>
      <c r="U38" s="1" t="s">
        <v>1749</v>
      </c>
      <c r="V38" s="1" t="str" cm="1">
        <f t="array" ref="V38">IF(AND(SUM(COUNTIF(U38,{"*leaching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leached*"}))&gt;0,ISNUMBER(FIND("%",U38))),"Include","Exclude")</f>
        <v>Exclude</v>
      </c>
      <c r="W38" s="1" t="s">
        <v>1750</v>
      </c>
      <c r="X38" s="1" t="str" cm="1">
        <f t="array" ref="X38">IF(AND(SUM(COUNTIF(W38,{"*leaching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leached*"}))&gt;0,ISNUMBER(FIND("%",W38))),"Include","Exclude")</f>
        <v>Exclude</v>
      </c>
      <c r="Y38" s="1" t="s">
        <v>1751</v>
      </c>
      <c r="Z38" s="1" t="str" cm="1">
        <f t="array" ref="Z38">IF(AND(SUM(COUNTIF(Y38,{"*leaching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leached*"}))&gt;0,ISNUMBER(FIND("%",Y38))),"Include","Exclude")</f>
        <v>Exclude</v>
      </c>
      <c r="AA38" s="1" t="s">
        <v>1752</v>
      </c>
      <c r="AB38" s="1" t="str" cm="1">
        <f t="array" ref="AB38">IF(AND(SUM(COUNTIF(AA38,{"*leaching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leached*"}))&gt;0,ISNUMBER(FIND("%",AA38))),"Include","Exclude")</f>
        <v>Exclude</v>
      </c>
      <c r="AC38" s="1" t="s">
        <v>1753</v>
      </c>
      <c r="AD38" s="1" t="str" cm="1">
        <f t="array" ref="AD38">IF(AND(SUM(COUNTIF(AC38,{"*leaching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leached*"}))&gt;0,ISNUMBER(FIND("%",AC38))),"Include","Exclude")</f>
        <v>Include</v>
      </c>
      <c r="AE38" s="1" t="s">
        <v>1754</v>
      </c>
      <c r="AF38" s="1" t="str" cm="1">
        <f t="array" ref="AF38">IF(AND(SUM(COUNTIF(AE38,{"*leaching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leached*"}))&gt;0,ISNUMBER(FIND("%",AE38))),"Include","Exclude")</f>
        <v>Exclude</v>
      </c>
      <c r="AG38" s="1" t="s">
        <v>1755</v>
      </c>
      <c r="AH38" s="1" t="str" cm="1">
        <f t="array" ref="AH38">IF(AND(SUM(COUNTIF(AG38,{"*leaching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leached*"}))&gt;0,ISNUMBER(FIND("%",AG38))),"Include","Exclude")</f>
        <v>Exclude</v>
      </c>
      <c r="AI38" s="1" t="s">
        <v>1756</v>
      </c>
      <c r="AJ38" s="1" t="str" cm="1">
        <f t="array" ref="AJ38">IF(AND(SUM(COUNTIF(AI38,{"*leaching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leached*"}))&gt;0,ISNUMBER(FIND("%",AI38))),"Include","Exclude")</f>
        <v>Include</v>
      </c>
      <c r="AK38" s="1" t="s">
        <v>1757</v>
      </c>
      <c r="AL38" s="1" t="str" cm="1">
        <f t="array" ref="AL38">IF(AND(SUM(COUNTIF(AK38,{"*leaching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leached*"}))&gt;0,ISNUMBER(FIND("%",AK38))),"Include","Exclude")</f>
        <v>Exclude</v>
      </c>
      <c r="AM38" s="1" t="s">
        <v>1758</v>
      </c>
      <c r="AN38" s="1" t="str" cm="1">
        <f t="array" ref="AN38">IF(AND(SUM(COUNTIF(AM38,{"*leaching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leached*"}))&gt;0,ISNUMBER(FIND("%",AM38))),"Include","Exclude")</f>
        <v>Exclude</v>
      </c>
      <c r="AO38" s="1"/>
      <c r="AP38" s="1" t="str" cm="1">
        <f t="array" ref="AP38">IF(AND(SUM(COUNTIF(AO38,{"*leaching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leached*"}))&gt;0,ISNUMBER(FIND("%",AO38))),"Include","Exclude")</f>
        <v>Exclude</v>
      </c>
      <c r="AQ38" s="1"/>
      <c r="AR38" s="1" t="str" cm="1">
        <f t="array" ref="AR38">IF(AND(SUM(COUNTIF(AQ38,{"*leaching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leached*"}))&gt;0,ISNUMBER(FIND("%",AQ38))),"Include","Exclude")</f>
        <v>Exclude</v>
      </c>
      <c r="AS38" s="1"/>
      <c r="AT38" s="1" t="str" cm="1">
        <f t="array" ref="AT38">IF(AND(SUM(COUNTIF(AS38,{"*leaching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leached*"}))&gt;0,ISNUMBER(FIND("%",AS38))),"Include","Exclude")</f>
        <v>Exclude</v>
      </c>
      <c r="AU38" s="1"/>
      <c r="AV38" s="1" t="str" cm="1">
        <f t="array" ref="AV38">IF(AND(SUM(COUNTIF(AU38,{"*leaching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leached*"}))&gt;0,ISNUMBER(FIND("%",AU38))),"Include","Exclude")</f>
        <v>Exclude</v>
      </c>
      <c r="AW38" s="1"/>
      <c r="AX38" s="36" t="str" cm="1">
        <f t="array" ref="AX38">IF(AND(SUM(COUNTIF(AW38,{"*leaching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leached*"}))&gt;0,ISNUMBER(FIND("%",AW38))),"Include","Exclude")</f>
        <v>Exclude</v>
      </c>
      <c r="AY38" s="21">
        <f t="shared" si="2"/>
        <v>2</v>
      </c>
      <c r="AZ38" s="21" t="s">
        <v>1759</v>
      </c>
      <c r="BA38" s="21">
        <f>LEN(AZ38) - LEN(SUBSTITUTE(AZ38, "%", ""))</f>
        <v>5</v>
      </c>
      <c r="BB38" s="21" t="s">
        <v>3004</v>
      </c>
      <c r="BC38" s="21" t="s">
        <v>3013</v>
      </c>
      <c r="BD38" s="22">
        <v>0.99199999999999999</v>
      </c>
      <c r="BE38" s="22">
        <v>0.1</v>
      </c>
      <c r="BF38" s="44">
        <f>VLOOKUP(BC38,'To do list'!$A$2:$B$18,2,FALSE)</f>
        <v>83.5</v>
      </c>
      <c r="BG38" s="59">
        <f>BE38*(1-BD38)*BF38*100</f>
        <v>6.6800000000000068</v>
      </c>
      <c r="BH38" s="21" t="s">
        <v>3011</v>
      </c>
      <c r="BI38" s="22">
        <v>0.96099999999999997</v>
      </c>
      <c r="BJ38" s="22">
        <v>0.2</v>
      </c>
      <c r="BK38" s="44">
        <f>VLOOKUP(BH38,'To do list'!$A$2:$B$18,2,FALSE)</f>
        <v>13.9</v>
      </c>
      <c r="BL38" s="59">
        <f>BJ38*(1-BI38)*BK38*100</f>
        <v>10.842000000000009</v>
      </c>
      <c r="BM38" s="21" t="s">
        <v>709</v>
      </c>
      <c r="BN38" s="22">
        <v>0.95199999999999996</v>
      </c>
      <c r="BO38" s="22">
        <v>0.2</v>
      </c>
      <c r="BP38" s="44">
        <f>VLOOKUP(BM38,'To do list'!$A$2:$B$18,2,FALSE)</f>
        <v>32.799999999999997</v>
      </c>
      <c r="BQ38" s="59">
        <f>BO38*(1-BN38)*BP38*100</f>
        <v>31.488000000000028</v>
      </c>
      <c r="BR38" s="21" t="s">
        <v>3012</v>
      </c>
      <c r="BS38" s="22">
        <v>0.97799999999999998</v>
      </c>
      <c r="BT38" s="22">
        <v>0.1</v>
      </c>
      <c r="BU38" s="44">
        <f>VLOOKUP(BR38,'To do list'!$A$2:$B$18,2,FALSE)</f>
        <v>1.82</v>
      </c>
      <c r="BV38" s="59">
        <f>BT38*(1-BS38)*BU38*100</f>
        <v>0.40040000000000031</v>
      </c>
      <c r="BW38" s="21"/>
      <c r="BX38" s="21"/>
      <c r="BY38" s="21"/>
      <c r="BZ38" s="21"/>
      <c r="CA38" s="51"/>
      <c r="CB38" s="63">
        <f>SUM(BG38,BL38,BQ38,BV38,CA38)/SUM(BE38,BJ38,BO38,BT38,BY38)</f>
        <v>82.35066666666674</v>
      </c>
    </row>
    <row r="39" spans="1:80" hidden="1" x14ac:dyDescent="0.3">
      <c r="A39" s="40">
        <v>38</v>
      </c>
      <c r="B39" s="40" t="s">
        <v>734</v>
      </c>
      <c r="C39" s="61" t="s">
        <v>735</v>
      </c>
      <c r="D39" s="40" t="s">
        <v>118</v>
      </c>
      <c r="E39" s="40" t="b">
        <v>1</v>
      </c>
      <c r="F39" s="40"/>
      <c r="G39" s="40"/>
      <c r="H39" s="40" t="s">
        <v>611</v>
      </c>
      <c r="I39" s="40" t="s">
        <v>10</v>
      </c>
      <c r="J39" s="40" t="s">
        <v>612</v>
      </c>
      <c r="K39" s="40" t="s">
        <v>88</v>
      </c>
      <c r="L39" s="40" t="s">
        <v>613</v>
      </c>
      <c r="M39" s="40" t="s">
        <v>119</v>
      </c>
      <c r="N39" s="40" t="s">
        <v>614</v>
      </c>
      <c r="O39" s="40" t="s">
        <v>736</v>
      </c>
      <c r="P39" s="40" t="b">
        <v>1</v>
      </c>
      <c r="Q39" s="40">
        <v>500</v>
      </c>
      <c r="R39" s="1" t="b">
        <v>0</v>
      </c>
      <c r="S39" s="1" t="s">
        <v>1540</v>
      </c>
      <c r="T39" s="1" t="str" cm="1">
        <f t="array" ref="T39">IF(AND(SUM(COUNTIF(S39,{"*leaching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leached*"}))&gt;0,ISNUMBER(FIND("%",S39))),"Include","Exclude")</f>
        <v>Exclude</v>
      </c>
      <c r="U39" s="1" t="s">
        <v>1541</v>
      </c>
      <c r="V39" s="1" t="str" cm="1">
        <f t="array" ref="V39">IF(AND(SUM(COUNTIF(U39,{"*leaching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leached*"}))&gt;0,ISNUMBER(FIND("%",U39))),"Include","Exclude")</f>
        <v>Exclude</v>
      </c>
      <c r="W39" s="1" t="s">
        <v>1542</v>
      </c>
      <c r="X39" s="1" t="str" cm="1">
        <f t="array" ref="X39">IF(AND(SUM(COUNTIF(W39,{"*leaching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leached*"}))&gt;0,ISNUMBER(FIND("%",W39))),"Include","Exclude")</f>
        <v>Exclude</v>
      </c>
      <c r="Y39" s="1" t="s">
        <v>1543</v>
      </c>
      <c r="Z39" s="1" t="str" cm="1">
        <f t="array" ref="Z39">IF(AND(SUM(COUNTIF(Y39,{"*leaching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leached*"}))&gt;0,ISNUMBER(FIND("%",Y39))),"Include","Exclude")</f>
        <v>Exclude</v>
      </c>
      <c r="AA39" s="1" t="s">
        <v>1544</v>
      </c>
      <c r="AB39" s="1" t="str" cm="1">
        <f t="array" ref="AB39">IF(AND(SUM(COUNTIF(AA39,{"*leaching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leached*"}))&gt;0,ISNUMBER(FIND("%",AA39))),"Include","Exclude")</f>
        <v>Exclude</v>
      </c>
      <c r="AC39" s="1" t="s">
        <v>1545</v>
      </c>
      <c r="AD39" s="1" t="str" cm="1">
        <f t="array" ref="AD39">IF(AND(SUM(COUNTIF(AC39,{"*leaching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leached*"}))&gt;0,ISNUMBER(FIND("%",AC39))),"Include","Exclude")</f>
        <v>Exclude</v>
      </c>
      <c r="AE39" s="1" t="s">
        <v>1546</v>
      </c>
      <c r="AF39" s="1" t="str" cm="1">
        <f t="array" ref="AF39">IF(AND(SUM(COUNTIF(AE39,{"*leaching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leached*"}))&gt;0,ISNUMBER(FIND("%",AE39))),"Include","Exclude")</f>
        <v>Exclude</v>
      </c>
      <c r="AG39" s="1" t="s">
        <v>1547</v>
      </c>
      <c r="AH39" s="1" t="str" cm="1">
        <f t="array" ref="AH39">IF(AND(SUM(COUNTIF(AG39,{"*leaching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leached*"}))&gt;0,ISNUMBER(FIND("%",AG39))),"Include","Exclude")</f>
        <v>Exclude</v>
      </c>
      <c r="AI39" s="1" t="s">
        <v>1548</v>
      </c>
      <c r="AJ39" s="1" t="str" cm="1">
        <f t="array" ref="AJ39">IF(AND(SUM(COUNTIF(AI39,{"*leaching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leached*"}))&gt;0,ISNUMBER(FIND("%",AI39))),"Include","Exclude")</f>
        <v>Exclude</v>
      </c>
      <c r="AK39" s="1"/>
      <c r="AL39" s="1" t="str" cm="1">
        <f t="array" ref="AL39">IF(AND(SUM(COUNTIF(AK39,{"*leaching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leached*"}))&gt;0,ISNUMBER(FIND("%",AK39))),"Include","Exclude")</f>
        <v>Exclude</v>
      </c>
      <c r="AM39" s="1"/>
      <c r="AN39" s="1" t="str" cm="1">
        <f t="array" ref="AN39">IF(AND(SUM(COUNTIF(AM39,{"*leaching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leached*"}))&gt;0,ISNUMBER(FIND("%",AM39))),"Include","Exclude")</f>
        <v>Exclude</v>
      </c>
      <c r="AO39" s="1"/>
      <c r="AP39" s="1" t="str" cm="1">
        <f t="array" ref="AP39">IF(AND(SUM(COUNTIF(AO39,{"*leaching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leached*"}))&gt;0,ISNUMBER(FIND("%",AO39))),"Include","Exclude")</f>
        <v>Exclude</v>
      </c>
      <c r="AQ39" s="1"/>
      <c r="AR39" s="1" t="str" cm="1">
        <f t="array" ref="AR39">IF(AND(SUM(COUNTIF(AQ39,{"*leaching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leached*"}))&gt;0,ISNUMBER(FIND("%",AQ39))),"Include","Exclude")</f>
        <v>Exclude</v>
      </c>
      <c r="AS39" s="1"/>
      <c r="AT39" s="1" t="str" cm="1">
        <f t="array" ref="AT39">IF(AND(SUM(COUNTIF(AS39,{"*leaching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leached*"}))&gt;0,ISNUMBER(FIND("%",AS39))),"Include","Exclude")</f>
        <v>Exclude</v>
      </c>
      <c r="AU39" s="1"/>
      <c r="AV39" s="1" t="str" cm="1">
        <f t="array" ref="AV39">IF(AND(SUM(COUNTIF(AU39,{"*leaching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leached*"}))&gt;0,ISNUMBER(FIND("%",AU39))),"Include","Exclude")</f>
        <v>Exclude</v>
      </c>
      <c r="AW39" s="1"/>
      <c r="AX39" s="1" t="str" cm="1">
        <f t="array" ref="AX39">IF(AND(SUM(COUNTIF(AW39,{"*leaching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leached*"}))&gt;0,ISNUMBER(FIND("%",AW39))),"Include","Exclude")</f>
        <v>Exclude</v>
      </c>
      <c r="AY39" s="40">
        <f t="shared" si="2"/>
        <v>0</v>
      </c>
      <c r="AZ39" s="40" t="s">
        <v>677</v>
      </c>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c r="BY39"/>
      <c r="BZ39"/>
      <c r="CA39"/>
      <c r="CB39"/>
    </row>
    <row r="40" spans="1:80" hidden="1" x14ac:dyDescent="0.3">
      <c r="A40" s="1">
        <v>39</v>
      </c>
      <c r="B40" s="1" t="s">
        <v>737</v>
      </c>
      <c r="C40" s="2" t="s">
        <v>738</v>
      </c>
      <c r="D40" s="1" t="s">
        <v>120</v>
      </c>
      <c r="E40" s="1" t="b">
        <v>1</v>
      </c>
      <c r="H40" s="1" t="s">
        <v>611</v>
      </c>
      <c r="I40" s="1" t="s">
        <v>10</v>
      </c>
      <c r="J40" s="1" t="s">
        <v>612</v>
      </c>
      <c r="K40" s="1" t="s">
        <v>121</v>
      </c>
      <c r="L40" s="1" t="s">
        <v>613</v>
      </c>
      <c r="M40" s="1" t="s">
        <v>122</v>
      </c>
      <c r="N40" s="1" t="s">
        <v>614</v>
      </c>
      <c r="O40" s="1" t="s">
        <v>739</v>
      </c>
      <c r="P40" s="1" t="b">
        <v>1</v>
      </c>
      <c r="Q40" s="1">
        <v>1000</v>
      </c>
      <c r="R40" s="1" t="b">
        <v>0</v>
      </c>
      <c r="S40" s="1" t="s">
        <v>1549</v>
      </c>
      <c r="T40" s="1" t="str" cm="1">
        <f t="array" ref="T40">IF(AND(SUM(COUNTIF(S40,{"*leaching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leached*"}))&gt;0,ISNUMBER(FIND("%",S40))),"Include","Exclude")</f>
        <v>Exclude</v>
      </c>
      <c r="U40" s="1" t="s">
        <v>1550</v>
      </c>
      <c r="V40" s="1" t="str" cm="1">
        <f t="array" ref="V40">IF(AND(SUM(COUNTIF(U40,{"*leaching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leached*"}))&gt;0,ISNUMBER(FIND("%",U40))),"Include","Exclude")</f>
        <v>Exclude</v>
      </c>
      <c r="W40" s="1" t="s">
        <v>1551</v>
      </c>
      <c r="X40" s="1" t="str" cm="1">
        <f t="array" ref="X40">IF(AND(SUM(COUNTIF(W40,{"*leaching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leached*"}))&gt;0,ISNUMBER(FIND("%",W40))),"Include","Exclude")</f>
        <v>Exclude</v>
      </c>
      <c r="Y40" s="1" t="s">
        <v>1552</v>
      </c>
      <c r="Z40" s="1" t="str" cm="1">
        <f t="array" ref="Z40">IF(AND(SUM(COUNTIF(Y40,{"*leaching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leached*"}))&gt;0,ISNUMBER(FIND("%",Y40))),"Include","Exclude")</f>
        <v>Exclude</v>
      </c>
      <c r="AA40" s="1" t="s">
        <v>1553</v>
      </c>
      <c r="AB40" s="1" t="str" cm="1">
        <f t="array" ref="AB40">IF(AND(SUM(COUNTIF(AA40,{"*leaching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leached*"}))&gt;0,ISNUMBER(FIND("%",AA40))),"Include","Exclude")</f>
        <v>Exclude</v>
      </c>
      <c r="AC40" s="1" t="s">
        <v>1554</v>
      </c>
      <c r="AD40" s="1" t="str" cm="1">
        <f t="array" ref="AD40">IF(AND(SUM(COUNTIF(AC40,{"*leaching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leached*"}))&gt;0,ISNUMBER(FIND("%",AC40))),"Include","Exclude")</f>
        <v>Exclude</v>
      </c>
      <c r="AE40" s="1" t="s">
        <v>1555</v>
      </c>
      <c r="AF40" s="1" t="str" cm="1">
        <f t="array" ref="AF40">IF(AND(SUM(COUNTIF(AE40,{"*leaching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leached*"}))&gt;0,ISNUMBER(FIND("%",AE40))),"Include","Exclude")</f>
        <v>Exclude</v>
      </c>
      <c r="AG40" s="1" t="s">
        <v>1556</v>
      </c>
      <c r="AH40" s="1" t="str" cm="1">
        <f t="array" ref="AH40">IF(AND(SUM(COUNTIF(AG40,{"*leaching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leached*"}))&gt;0,ISNUMBER(FIND("%",AG40))),"Include","Exclude")</f>
        <v>Exclude</v>
      </c>
      <c r="AI40" s="1" t="s">
        <v>1557</v>
      </c>
      <c r="AJ40" s="1" t="str" cm="1">
        <f t="array" ref="AJ40">IF(AND(SUM(COUNTIF(AI40,{"*leaching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leached*"}))&gt;0,ISNUMBER(FIND("%",AI40))),"Include","Exclude")</f>
        <v>Exclude</v>
      </c>
      <c r="AK40" s="1" t="s">
        <v>1558</v>
      </c>
      <c r="AL40" s="1" t="str" cm="1">
        <f t="array" ref="AL40">IF(AND(SUM(COUNTIF(AK40,{"*leaching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leached*"}))&gt;0,ISNUMBER(FIND("%",AK40))),"Include","Exclude")</f>
        <v>Exclude</v>
      </c>
      <c r="AM40" s="1" t="s">
        <v>1559</v>
      </c>
      <c r="AN40" s="1" t="str" cm="1">
        <f t="array" ref="AN40">IF(AND(SUM(COUNTIF(AM40,{"*leaching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leached*"}))&gt;0,ISNUMBER(FIND("%",AM40))),"Include","Exclude")</f>
        <v>Exclude</v>
      </c>
      <c r="AO40" s="1" t="s">
        <v>1560</v>
      </c>
      <c r="AP40" s="1" t="str" cm="1">
        <f t="array" ref="AP40">IF(AND(SUM(COUNTIF(AO40,{"*leaching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leached*"}))&gt;0,ISNUMBER(FIND("%",AO40))),"Include","Exclude")</f>
        <v>Exclude</v>
      </c>
      <c r="AQ40" s="1"/>
      <c r="AR40" s="1" t="str" cm="1">
        <f t="array" ref="AR40">IF(AND(SUM(COUNTIF(AQ40,{"*leaching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leached*"}))&gt;0,ISNUMBER(FIND("%",AQ40))),"Include","Exclude")</f>
        <v>Exclude</v>
      </c>
      <c r="AS40" s="1"/>
      <c r="AT40" s="1" t="str" cm="1">
        <f t="array" ref="AT40">IF(AND(SUM(COUNTIF(AS40,{"*leaching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leached*"}))&gt;0,ISNUMBER(FIND("%",AS40))),"Include","Exclude")</f>
        <v>Exclude</v>
      </c>
      <c r="AU40" s="1"/>
      <c r="AV40" s="1" t="str" cm="1">
        <f t="array" ref="AV40">IF(AND(SUM(COUNTIF(AU40,{"*leaching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leached*"}))&gt;0,ISNUMBER(FIND("%",AU40))),"Include","Exclude")</f>
        <v>Exclude</v>
      </c>
      <c r="AW40" s="1"/>
      <c r="AX40" s="1" t="str" cm="1">
        <f t="array" ref="AX40">IF(AND(SUM(COUNTIF(AW40,{"*leaching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leached*"}))&gt;0,ISNUMBER(FIND("%",AW40))),"Include","Exclude")</f>
        <v>Exclude</v>
      </c>
      <c r="AY40" s="1">
        <f t="shared" si="2"/>
        <v>0</v>
      </c>
      <c r="AZ40" s="1" t="s">
        <v>677</v>
      </c>
      <c r="BF40" s="1"/>
      <c r="BG40" s="1"/>
      <c r="BK40" s="1"/>
      <c r="BL40" s="1"/>
      <c r="BQ40" s="1"/>
      <c r="BV40" s="1"/>
      <c r="BX40"/>
      <c r="BY40"/>
      <c r="BZ40"/>
      <c r="CA40"/>
      <c r="CB40"/>
    </row>
    <row r="41" spans="1:80" hidden="1" x14ac:dyDescent="0.3">
      <c r="A41" s="1">
        <v>40</v>
      </c>
      <c r="B41" s="1" t="s">
        <v>740</v>
      </c>
      <c r="C41" s="2" t="s">
        <v>741</v>
      </c>
      <c r="D41" s="1" t="s">
        <v>123</v>
      </c>
      <c r="E41" s="1" t="b">
        <v>1</v>
      </c>
      <c r="H41" s="1" t="s">
        <v>611</v>
      </c>
      <c r="I41" s="1" t="s">
        <v>10</v>
      </c>
      <c r="J41" s="1" t="s">
        <v>612</v>
      </c>
      <c r="K41" s="1" t="s">
        <v>124</v>
      </c>
      <c r="L41" s="1" t="s">
        <v>613</v>
      </c>
      <c r="M41" s="1" t="s">
        <v>125</v>
      </c>
      <c r="N41" s="1" t="s">
        <v>614</v>
      </c>
      <c r="O41" s="1" t="s">
        <v>742</v>
      </c>
      <c r="P41" s="1" t="b">
        <v>1</v>
      </c>
      <c r="Q41" s="1">
        <v>80</v>
      </c>
      <c r="R41" s="1" t="b">
        <v>1</v>
      </c>
      <c r="S41" s="1" t="s">
        <v>1561</v>
      </c>
      <c r="T41" s="1" t="str" cm="1">
        <f t="array" ref="T41">IF(AND(SUM(COUNTIF(S41,{"*leaching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leached*"}))&gt;0,ISNUMBER(FIND("%",S41))),"Include","Exclude")</f>
        <v>Exclude</v>
      </c>
      <c r="U41" s="1" t="s">
        <v>1562</v>
      </c>
      <c r="V41" s="1" t="str" cm="1">
        <f t="array" ref="V41">IF(AND(SUM(COUNTIF(U41,{"*leaching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leached*"}))&gt;0,ISNUMBER(FIND("%",U41))),"Include","Exclude")</f>
        <v>Exclude</v>
      </c>
      <c r="W41" s="1" t="s">
        <v>1563</v>
      </c>
      <c r="X41" s="1" t="str" cm="1">
        <f t="array" ref="X41">IF(AND(SUM(COUNTIF(W41,{"*leaching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leached*"}))&gt;0,ISNUMBER(FIND("%",W41))),"Include","Exclude")</f>
        <v>Exclude</v>
      </c>
      <c r="Y41" s="1" t="s">
        <v>1564</v>
      </c>
      <c r="Z41" s="1" t="str" cm="1">
        <f t="array" ref="Z41">IF(AND(SUM(COUNTIF(Y41,{"*leaching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leached*"}))&gt;0,ISNUMBER(FIND("%",Y41))),"Include","Exclude")</f>
        <v>Exclude</v>
      </c>
      <c r="AA41" s="1" t="s">
        <v>1565</v>
      </c>
      <c r="AB41" s="1" t="str" cm="1">
        <f t="array" ref="AB41">IF(AND(SUM(COUNTIF(AA41,{"*leaching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leached*"}))&gt;0,ISNUMBER(FIND("%",AA41))),"Include","Exclude")</f>
        <v>Exclude</v>
      </c>
      <c r="AC41" s="1" t="s">
        <v>1566</v>
      </c>
      <c r="AD41" s="1" t="str" cm="1">
        <f t="array" ref="AD41">IF(AND(SUM(COUNTIF(AC41,{"*leaching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leached*"}))&gt;0,ISNUMBER(FIND("%",AC41))),"Include","Exclude")</f>
        <v>Include</v>
      </c>
      <c r="AE41" s="1" t="s">
        <v>1567</v>
      </c>
      <c r="AF41" s="1" t="str" cm="1">
        <f t="array" ref="AF41">IF(AND(SUM(COUNTIF(AE41,{"*leaching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leached*"}))&gt;0,ISNUMBER(FIND("%",AE41))),"Include","Exclude")</f>
        <v>Exclude</v>
      </c>
      <c r="AG41" s="1" t="s">
        <v>1568</v>
      </c>
      <c r="AH41" s="1" t="str" cm="1">
        <f t="array" ref="AH41">IF(AND(SUM(COUNTIF(AG41,{"*leaching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leached*"}))&gt;0,ISNUMBER(FIND("%",AG41))),"Include","Exclude")</f>
        <v>Exclude</v>
      </c>
      <c r="AI41" s="1" t="s">
        <v>1569</v>
      </c>
      <c r="AJ41" s="1" t="str" cm="1">
        <f t="array" ref="AJ41">IF(AND(SUM(COUNTIF(AI41,{"*leaching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leached*"}))&gt;0,ISNUMBER(FIND("%",AI41))),"Include","Exclude")</f>
        <v>Exclude</v>
      </c>
      <c r="AK41" s="1"/>
      <c r="AL41" s="1" t="str" cm="1">
        <f t="array" ref="AL41">IF(AND(SUM(COUNTIF(AK41,{"*leaching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leached*"}))&gt;0,ISNUMBER(FIND("%",AK41))),"Include","Exclude")</f>
        <v>Exclude</v>
      </c>
      <c r="AM41" s="1"/>
      <c r="AN41" s="1" t="str" cm="1">
        <f t="array" ref="AN41">IF(AND(SUM(COUNTIF(AM41,{"*leaching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leached*"}))&gt;0,ISNUMBER(FIND("%",AM41))),"Include","Exclude")</f>
        <v>Exclude</v>
      </c>
      <c r="AO41" s="1"/>
      <c r="AP41" s="1" t="str" cm="1">
        <f t="array" ref="AP41">IF(AND(SUM(COUNTIF(AO41,{"*leaching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leached*"}))&gt;0,ISNUMBER(FIND("%",AO41))),"Include","Exclude")</f>
        <v>Exclude</v>
      </c>
      <c r="AQ41" s="1"/>
      <c r="AR41" s="1" t="str" cm="1">
        <f t="array" ref="AR41">IF(AND(SUM(COUNTIF(AQ41,{"*leaching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leached*"}))&gt;0,ISNUMBER(FIND("%",AQ41))),"Include","Exclude")</f>
        <v>Exclude</v>
      </c>
      <c r="AS41" s="1"/>
      <c r="AT41" s="1" t="str" cm="1">
        <f t="array" ref="AT41">IF(AND(SUM(COUNTIF(AS41,{"*leaching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leached*"}))&gt;0,ISNUMBER(FIND("%",AS41))),"Include","Exclude")</f>
        <v>Exclude</v>
      </c>
      <c r="AU41" s="1"/>
      <c r="AV41" s="1" t="str" cm="1">
        <f t="array" ref="AV41">IF(AND(SUM(COUNTIF(AU41,{"*leaching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leached*"}))&gt;0,ISNUMBER(FIND("%",AU41))),"Include","Exclude")</f>
        <v>Exclude</v>
      </c>
      <c r="AW41" s="1"/>
      <c r="AX41" s="1" t="str" cm="1">
        <f t="array" ref="AX41">IF(AND(SUM(COUNTIF(AW41,{"*leaching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leached*"}))&gt;0,ISNUMBER(FIND("%",AW41))),"Include","Exclude")</f>
        <v>Exclude</v>
      </c>
      <c r="AY41" s="1">
        <f t="shared" si="2"/>
        <v>1</v>
      </c>
      <c r="AZ41" s="1" t="s">
        <v>1566</v>
      </c>
      <c r="BA41" s="1">
        <f>LEN(AZ41) - LEN(SUBSTITUTE(AZ41, "%", ""))</f>
        <v>3</v>
      </c>
      <c r="BB41" s="1" t="s">
        <v>2991</v>
      </c>
      <c r="BF41" s="1"/>
      <c r="BG41" s="1"/>
      <c r="BK41" s="1"/>
      <c r="BL41" s="1"/>
      <c r="BQ41" s="1"/>
      <c r="BV41" s="1"/>
      <c r="BX41"/>
      <c r="BY41"/>
      <c r="BZ41"/>
      <c r="CA41"/>
      <c r="CB41"/>
    </row>
    <row r="42" spans="1:80" hidden="1" x14ac:dyDescent="0.3">
      <c r="A42" s="1">
        <v>41</v>
      </c>
      <c r="B42" s="1" t="s">
        <v>743</v>
      </c>
      <c r="C42" s="2" t="s">
        <v>744</v>
      </c>
      <c r="D42" s="1" t="s">
        <v>126</v>
      </c>
      <c r="E42" s="1" t="b">
        <v>1</v>
      </c>
      <c r="H42" s="1" t="s">
        <v>611</v>
      </c>
      <c r="I42" s="1" t="s">
        <v>10</v>
      </c>
      <c r="J42" s="1" t="s">
        <v>612</v>
      </c>
      <c r="K42" s="1" t="s">
        <v>127</v>
      </c>
      <c r="L42" s="1" t="s">
        <v>613</v>
      </c>
      <c r="M42" s="1" t="s">
        <v>128</v>
      </c>
      <c r="N42" s="1" t="s">
        <v>614</v>
      </c>
      <c r="O42" s="1" t="s">
        <v>745</v>
      </c>
      <c r="P42" s="1" t="b">
        <v>1</v>
      </c>
      <c r="Q42" s="1">
        <v>550</v>
      </c>
      <c r="R42" s="1" t="b">
        <v>0</v>
      </c>
      <c r="S42" s="1" t="s">
        <v>1570</v>
      </c>
      <c r="T42" s="1" t="str" cm="1">
        <f t="array" ref="T42">IF(AND(SUM(COUNTIF(S42,{"*leaching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leached*"}))&gt;0,ISNUMBER(FIND("%",S42))),"Include","Exclude")</f>
        <v>Exclude</v>
      </c>
      <c r="U42" s="1" t="s">
        <v>1571</v>
      </c>
      <c r="V42" s="1" t="str" cm="1">
        <f t="array" ref="V42">IF(AND(SUM(COUNTIF(U42,{"*leaching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leached*"}))&gt;0,ISNUMBER(FIND("%",U42))),"Include","Exclude")</f>
        <v>Exclude</v>
      </c>
      <c r="W42" s="1" t="s">
        <v>1572</v>
      </c>
      <c r="X42" s="1" t="str" cm="1">
        <f t="array" ref="X42">IF(AND(SUM(COUNTIF(W42,{"*leaching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leached*"}))&gt;0,ISNUMBER(FIND("%",W42))),"Include","Exclude")</f>
        <v>Exclude</v>
      </c>
      <c r="Y42" s="1" t="s">
        <v>1573</v>
      </c>
      <c r="Z42" s="1" t="str" cm="1">
        <f t="array" ref="Z42">IF(AND(SUM(COUNTIF(Y42,{"*leaching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leached*"}))&gt;0,ISNUMBER(FIND("%",Y42))),"Include","Exclude")</f>
        <v>Exclude</v>
      </c>
      <c r="AA42" s="1" t="s">
        <v>1574</v>
      </c>
      <c r="AB42" s="1" t="str" cm="1">
        <f t="array" ref="AB42">IF(AND(SUM(COUNTIF(AA42,{"*leaching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leached*"}))&gt;0,ISNUMBER(FIND("%",AA42))),"Include","Exclude")</f>
        <v>Exclude</v>
      </c>
      <c r="AC42" s="1" t="s">
        <v>1575</v>
      </c>
      <c r="AD42" s="1" t="str" cm="1">
        <f t="array" ref="AD42">IF(AND(SUM(COUNTIF(AC42,{"*leaching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leached*"}))&gt;0,ISNUMBER(FIND("%",AC42))),"Include","Exclude")</f>
        <v>Include</v>
      </c>
      <c r="AE42" s="1" t="s">
        <v>1576</v>
      </c>
      <c r="AF42" s="1" t="str" cm="1">
        <f t="array" ref="AF42">IF(AND(SUM(COUNTIF(AE42,{"*leaching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leached*"}))&gt;0,ISNUMBER(FIND("%",AE42))),"Include","Exclude")</f>
        <v>Exclude</v>
      </c>
      <c r="AG42" s="1" t="s">
        <v>1577</v>
      </c>
      <c r="AH42" s="1" t="str" cm="1">
        <f t="array" ref="AH42">IF(AND(SUM(COUNTIF(AG42,{"*leaching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leached*"}))&gt;0,ISNUMBER(FIND("%",AG42))),"Include","Exclude")</f>
        <v>Exclude</v>
      </c>
      <c r="AI42" s="1" t="s">
        <v>1578</v>
      </c>
      <c r="AJ42" s="1" t="str" cm="1">
        <f t="array" ref="AJ42">IF(AND(SUM(COUNTIF(AI42,{"*leaching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leached*"}))&gt;0,ISNUMBER(FIND("%",AI42))),"Include","Exclude")</f>
        <v>Exclude</v>
      </c>
      <c r="AK42" s="1" t="s">
        <v>1579</v>
      </c>
      <c r="AL42" s="1" t="str" cm="1">
        <f t="array" ref="AL42">IF(AND(SUM(COUNTIF(AK42,{"*leaching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leached*"}))&gt;0,ISNUMBER(FIND("%",AK42))),"Include","Exclude")</f>
        <v>Exclude</v>
      </c>
      <c r="AM42" s="1" t="s">
        <v>1580</v>
      </c>
      <c r="AN42" s="1" t="str" cm="1">
        <f t="array" ref="AN42">IF(AND(SUM(COUNTIF(AM42,{"*leaching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leached*"}))&gt;0,ISNUMBER(FIND("%",AM42))),"Include","Exclude")</f>
        <v>Exclude</v>
      </c>
      <c r="AO42" s="1"/>
      <c r="AP42" s="1" t="str" cm="1">
        <f t="array" ref="AP42">IF(AND(SUM(COUNTIF(AO42,{"*leaching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leached*"}))&gt;0,ISNUMBER(FIND("%",AO42))),"Include","Exclude")</f>
        <v>Exclude</v>
      </c>
      <c r="AQ42" s="1"/>
      <c r="AR42" s="1" t="str" cm="1">
        <f t="array" ref="AR42">IF(AND(SUM(COUNTIF(AQ42,{"*leaching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leached*"}))&gt;0,ISNUMBER(FIND("%",AQ42))),"Include","Exclude")</f>
        <v>Exclude</v>
      </c>
      <c r="AS42" s="1"/>
      <c r="AT42" s="1" t="str" cm="1">
        <f t="array" ref="AT42">IF(AND(SUM(COUNTIF(AS42,{"*leaching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leached*"}))&gt;0,ISNUMBER(FIND("%",AS42))),"Include","Exclude")</f>
        <v>Exclude</v>
      </c>
      <c r="AU42" s="1"/>
      <c r="AV42" s="1" t="str" cm="1">
        <f t="array" ref="AV42">IF(AND(SUM(COUNTIF(AU42,{"*leaching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leached*"}))&gt;0,ISNUMBER(FIND("%",AU42))),"Include","Exclude")</f>
        <v>Exclude</v>
      </c>
      <c r="AW42" s="1"/>
      <c r="AX42" s="1" t="str" cm="1">
        <f t="array" ref="AX42">IF(AND(SUM(COUNTIF(AW42,{"*leaching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leached*"}))&gt;0,ISNUMBER(FIND("%",AW42))),"Include","Exclude")</f>
        <v>Exclude</v>
      </c>
      <c r="AY42" s="1">
        <f t="shared" si="2"/>
        <v>1</v>
      </c>
      <c r="AZ42" s="1" t="s">
        <v>1575</v>
      </c>
      <c r="BA42" s="1">
        <f>LEN(AZ42) - LEN(SUBSTITUTE(AZ42, "%", ""))</f>
        <v>2</v>
      </c>
      <c r="BB42" s="1" t="s">
        <v>2991</v>
      </c>
      <c r="BF42" s="1"/>
      <c r="BG42" s="1"/>
      <c r="BK42" s="1"/>
      <c r="BL42" s="1"/>
      <c r="BQ42" s="1"/>
      <c r="BV42" s="1"/>
      <c r="BX42"/>
      <c r="BY42"/>
      <c r="BZ42"/>
      <c r="CA42"/>
      <c r="CB42"/>
    </row>
    <row r="43" spans="1:80" s="23" customFormat="1" x14ac:dyDescent="0.3">
      <c r="A43" s="21">
        <v>68</v>
      </c>
      <c r="B43" s="21" t="s">
        <v>818</v>
      </c>
      <c r="C43" s="21" t="s">
        <v>819</v>
      </c>
      <c r="D43" s="21" t="s">
        <v>200</v>
      </c>
      <c r="E43" s="21" t="b">
        <v>1</v>
      </c>
      <c r="F43" s="21"/>
      <c r="G43" s="21"/>
      <c r="H43" s="21" t="s">
        <v>611</v>
      </c>
      <c r="I43" s="21" t="s">
        <v>10</v>
      </c>
      <c r="J43" s="21" t="s">
        <v>612</v>
      </c>
      <c r="K43" s="21" t="s">
        <v>201</v>
      </c>
      <c r="L43" s="21" t="s">
        <v>613</v>
      </c>
      <c r="M43" s="21" t="s">
        <v>202</v>
      </c>
      <c r="N43" s="21" t="s">
        <v>614</v>
      </c>
      <c r="O43" s="21" t="s">
        <v>733</v>
      </c>
      <c r="P43" s="21" t="b">
        <v>1</v>
      </c>
      <c r="Q43" s="21">
        <v>450</v>
      </c>
      <c r="R43" s="39" t="b">
        <v>0</v>
      </c>
      <c r="S43" s="6" t="s">
        <v>1818</v>
      </c>
      <c r="T43" s="1" t="str" cm="1">
        <f t="array" ref="T43">IF(AND(SUM(COUNTIF(S43,{"*leaching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leached*"}))&gt;0,ISNUMBER(FIND("%",S43))),"Include","Exclude")</f>
        <v>Exclude</v>
      </c>
      <c r="U43" s="1" t="s">
        <v>1819</v>
      </c>
      <c r="V43" s="1" t="str" cm="1">
        <f t="array" ref="V43">IF(AND(SUM(COUNTIF(U43,{"*leaching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leached*"}))&gt;0,ISNUMBER(FIND("%",U43))),"Include","Exclude")</f>
        <v>Exclude</v>
      </c>
      <c r="W43" s="1" t="s">
        <v>1820</v>
      </c>
      <c r="X43" s="1" t="str" cm="1">
        <f t="array" ref="X43">IF(AND(SUM(COUNTIF(W43,{"*leaching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leached*"}))&gt;0,ISNUMBER(FIND("%",W43))),"Include","Exclude")</f>
        <v>Exclude</v>
      </c>
      <c r="Y43" s="1" t="s">
        <v>1821</v>
      </c>
      <c r="Z43" s="1" t="str" cm="1">
        <f t="array" ref="Z43">IF(AND(SUM(COUNTIF(Y43,{"*leaching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leached*"}))&gt;0,ISNUMBER(FIND("%",Y43))),"Include","Exclude")</f>
        <v>Exclude</v>
      </c>
      <c r="AA43" s="1" t="s">
        <v>1822</v>
      </c>
      <c r="AB43" s="1" t="str" cm="1">
        <f t="array" ref="AB43">IF(AND(SUM(COUNTIF(AA43,{"*leaching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leached*"}))&gt;0,ISNUMBER(FIND("%",AA43))),"Include","Exclude")</f>
        <v>Include</v>
      </c>
      <c r="AC43" s="1" t="s">
        <v>1823</v>
      </c>
      <c r="AD43" s="1" t="str" cm="1">
        <f t="array" ref="AD43">IF(AND(SUM(COUNTIF(AC43,{"*leaching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leached*"}))&gt;0,ISNUMBER(FIND("%",AC43))),"Include","Exclude")</f>
        <v>Exclude</v>
      </c>
      <c r="AE43" s="1" t="s">
        <v>1824</v>
      </c>
      <c r="AF43" s="1" t="str" cm="1">
        <f t="array" ref="AF43">IF(AND(SUM(COUNTIF(AE43,{"*leaching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leached*"}))&gt;0,ISNUMBER(FIND("%",AE43))),"Include","Exclude")</f>
        <v>Exclude</v>
      </c>
      <c r="AG43" s="1" t="s">
        <v>1825</v>
      </c>
      <c r="AH43" s="1" t="str" cm="1">
        <f t="array" ref="AH43">IF(AND(SUM(COUNTIF(AG43,{"*leaching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leached*"}))&gt;0,ISNUMBER(FIND("%",AG43))),"Include","Exclude")</f>
        <v>Exclude</v>
      </c>
      <c r="AI43" s="1" t="s">
        <v>1826</v>
      </c>
      <c r="AJ43" s="1" t="str" cm="1">
        <f t="array" ref="AJ43">IF(AND(SUM(COUNTIF(AI43,{"*leaching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leached*"}))&gt;0,ISNUMBER(FIND("%",AI43))),"Include","Exclude")</f>
        <v>Exclude</v>
      </c>
      <c r="AK43" s="1" t="s">
        <v>1827</v>
      </c>
      <c r="AL43" s="1" t="str" cm="1">
        <f t="array" ref="AL43">IF(AND(SUM(COUNTIF(AK43,{"*leaching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leached*"}))&gt;0,ISNUMBER(FIND("%",AK43))),"Include","Exclude")</f>
        <v>Exclude</v>
      </c>
      <c r="AM43" s="1" t="s">
        <v>1828</v>
      </c>
      <c r="AN43" s="1" t="str" cm="1">
        <f t="array" ref="AN43">IF(AND(SUM(COUNTIF(AM43,{"*leaching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leached*"}))&gt;0,ISNUMBER(FIND("%",AM43))),"Include","Exclude")</f>
        <v>Exclude</v>
      </c>
      <c r="AO43" s="1"/>
      <c r="AP43" s="1" t="str" cm="1">
        <f t="array" ref="AP43">IF(AND(SUM(COUNTIF(AO43,{"*leaching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leached*"}))&gt;0,ISNUMBER(FIND("%",AO43))),"Include","Exclude")</f>
        <v>Exclude</v>
      </c>
      <c r="AQ43" s="1"/>
      <c r="AR43" s="1" t="str" cm="1">
        <f t="array" ref="AR43">IF(AND(SUM(COUNTIF(AQ43,{"*leaching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leached*"}))&gt;0,ISNUMBER(FIND("%",AQ43))),"Include","Exclude")</f>
        <v>Exclude</v>
      </c>
      <c r="AS43" s="1"/>
      <c r="AT43" s="1" t="str" cm="1">
        <f t="array" ref="AT43">IF(AND(SUM(COUNTIF(AS43,{"*leaching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leached*"}))&gt;0,ISNUMBER(FIND("%",AS43))),"Include","Exclude")</f>
        <v>Exclude</v>
      </c>
      <c r="AU43" s="1"/>
      <c r="AV43" s="1" t="str" cm="1">
        <f t="array" ref="AV43">IF(AND(SUM(COUNTIF(AU43,{"*leaching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leached*"}))&gt;0,ISNUMBER(FIND("%",AU43))),"Include","Exclude")</f>
        <v>Exclude</v>
      </c>
      <c r="AW43" s="1"/>
      <c r="AX43" s="36" t="str" cm="1">
        <f t="array" ref="AX43">IF(AND(SUM(COUNTIF(AW43,{"*leaching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leached*"}))&gt;0,ISNUMBER(FIND("%",AW43))),"Include","Exclude")</f>
        <v>Exclude</v>
      </c>
      <c r="AY43" s="21">
        <f t="shared" si="2"/>
        <v>1</v>
      </c>
      <c r="AZ43" s="21" t="s">
        <v>1822</v>
      </c>
      <c r="BA43" s="21">
        <f>LEN(AZ43) - LEN(SUBSTITUTE(AZ43, "%", ""))</f>
        <v>1</v>
      </c>
      <c r="BB43" s="21" t="s">
        <v>2996</v>
      </c>
      <c r="BC43" s="21" t="s">
        <v>3013</v>
      </c>
      <c r="BD43" s="22">
        <v>0.99990000000000001</v>
      </c>
      <c r="BE43" s="22">
        <v>0.1</v>
      </c>
      <c r="BF43" s="44">
        <f>VLOOKUP(BC43,'To do list'!$A$2:$B$18,2,FALSE)</f>
        <v>83.5</v>
      </c>
      <c r="BG43" s="59">
        <f>BE43*(1-BD43)*BF43*100</f>
        <v>8.3499999999990804E-2</v>
      </c>
      <c r="BH43" s="21" t="s">
        <v>3011</v>
      </c>
      <c r="BI43" s="22">
        <v>0.99990000000000001</v>
      </c>
      <c r="BJ43" s="22">
        <v>0.2</v>
      </c>
      <c r="BK43" s="44">
        <f>VLOOKUP(BH43,'To do list'!$A$2:$B$18,2,FALSE)</f>
        <v>13.9</v>
      </c>
      <c r="BL43" s="59">
        <f>BJ43*(1-BI43)*BK43*100</f>
        <v>2.7799999999996942E-2</v>
      </c>
      <c r="BM43" s="21" t="s">
        <v>709</v>
      </c>
      <c r="BN43" s="22">
        <v>0.99990000000000001</v>
      </c>
      <c r="BO43" s="22">
        <v>0.2</v>
      </c>
      <c r="BP43" s="44">
        <f>VLOOKUP(BM43,'To do list'!$A$2:$B$18,2,FALSE)</f>
        <v>32.799999999999997</v>
      </c>
      <c r="BQ43" s="59">
        <f>BO43*(1-BN43)*BP43*100</f>
        <v>6.5599999999992775E-2</v>
      </c>
      <c r="BR43" s="21" t="s">
        <v>3012</v>
      </c>
      <c r="BS43" s="22">
        <v>0.99990000000000001</v>
      </c>
      <c r="BT43" s="22">
        <v>0.1</v>
      </c>
      <c r="BU43" s="44">
        <f>VLOOKUP(BR43,'To do list'!$A$2:$B$18,2,FALSE)</f>
        <v>1.82</v>
      </c>
      <c r="BV43" s="59">
        <f>BT43*(1-BS43)*BU43*100</f>
        <v>1.8199999999997999E-3</v>
      </c>
      <c r="BW43" s="21"/>
      <c r="BX43" s="21"/>
      <c r="BY43" s="21"/>
      <c r="BZ43" s="21"/>
      <c r="CA43" s="51"/>
      <c r="CB43" s="63">
        <f>SUM(BG43,BL43,BQ43,BV43,CA43)/SUM(BE43,BJ43,BO43,BT43,BY43)</f>
        <v>0.29786666666663386</v>
      </c>
    </row>
    <row r="44" spans="1:80" s="23" customFormat="1" x14ac:dyDescent="0.3">
      <c r="A44" s="21">
        <v>84</v>
      </c>
      <c r="B44" s="21" t="s">
        <v>862</v>
      </c>
      <c r="C44" s="21" t="s">
        <v>863</v>
      </c>
      <c r="D44" s="21" t="s">
        <v>246</v>
      </c>
      <c r="E44" s="21" t="b">
        <v>1</v>
      </c>
      <c r="F44" s="21"/>
      <c r="G44" s="21"/>
      <c r="H44" s="21" t="s">
        <v>611</v>
      </c>
      <c r="I44" s="21" t="s">
        <v>10</v>
      </c>
      <c r="J44" s="21" t="s">
        <v>612</v>
      </c>
      <c r="K44" s="21" t="s">
        <v>247</v>
      </c>
      <c r="L44" s="21" t="s">
        <v>613</v>
      </c>
      <c r="M44" s="21" t="s">
        <v>248</v>
      </c>
      <c r="N44" s="21" t="s">
        <v>614</v>
      </c>
      <c r="O44" s="21" t="s">
        <v>864</v>
      </c>
      <c r="P44" s="21" t="b">
        <v>1</v>
      </c>
      <c r="Q44" s="21">
        <v>650</v>
      </c>
      <c r="R44" s="39" t="b">
        <v>0</v>
      </c>
      <c r="S44" s="6" t="s">
        <v>1948</v>
      </c>
      <c r="T44" s="1" t="str" cm="1">
        <f t="array" ref="T44">IF(AND(SUM(COUNTIF(S44,{"*leaching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leached*"}))&gt;0,ISNUMBER(FIND("%",S44))),"Include","Exclude")</f>
        <v>Exclude</v>
      </c>
      <c r="U44" s="1" t="s">
        <v>1949</v>
      </c>
      <c r="V44" s="1" t="str" cm="1">
        <f t="array" ref="V44">IF(AND(SUM(COUNTIF(U44,{"*leaching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leached*"}))&gt;0,ISNUMBER(FIND("%",U44))),"Include","Exclude")</f>
        <v>Exclude</v>
      </c>
      <c r="W44" s="1" t="s">
        <v>1950</v>
      </c>
      <c r="X44" s="1" t="str" cm="1">
        <f t="array" ref="X44">IF(AND(SUM(COUNTIF(W44,{"*leaching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leached*"}))&gt;0,ISNUMBER(FIND("%",W44))),"Include","Exclude")</f>
        <v>Exclude</v>
      </c>
      <c r="Y44" s="1" t="s">
        <v>1951</v>
      </c>
      <c r="Z44" s="1" t="str" cm="1">
        <f t="array" ref="Z44">IF(AND(SUM(COUNTIF(Y44,{"*leaching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leached*"}))&gt;0,ISNUMBER(FIND("%",Y44))),"Include","Exclude")</f>
        <v>Exclude</v>
      </c>
      <c r="AA44" s="1" t="s">
        <v>1952</v>
      </c>
      <c r="AB44" s="1" t="str" cm="1">
        <f t="array" ref="AB44">IF(AND(SUM(COUNTIF(AA44,{"*leaching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leached*"}))&gt;0,ISNUMBER(FIND("%",AA44))),"Include","Exclude")</f>
        <v>Include</v>
      </c>
      <c r="AC44" s="1"/>
      <c r="AD44" s="1" t="str" cm="1">
        <f t="array" ref="AD44">IF(AND(SUM(COUNTIF(AC44,{"*leaching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leached*"}))&gt;0,ISNUMBER(FIND("%",AC44))),"Include","Exclude")</f>
        <v>Exclude</v>
      </c>
      <c r="AE44" s="1"/>
      <c r="AF44" s="1" t="str" cm="1">
        <f t="array" ref="AF44">IF(AND(SUM(COUNTIF(AE44,{"*leaching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leached*"}))&gt;0,ISNUMBER(FIND("%",AE44))),"Include","Exclude")</f>
        <v>Exclude</v>
      </c>
      <c r="AG44" s="1"/>
      <c r="AH44" s="1" t="str" cm="1">
        <f t="array" ref="AH44">IF(AND(SUM(COUNTIF(AG44,{"*leaching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leached*"}))&gt;0,ISNUMBER(FIND("%",AG44))),"Include","Exclude")</f>
        <v>Exclude</v>
      </c>
      <c r="AI44" s="1"/>
      <c r="AJ44" s="1" t="str" cm="1">
        <f t="array" ref="AJ44">IF(AND(SUM(COUNTIF(AI44,{"*leaching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leached*"}))&gt;0,ISNUMBER(FIND("%",AI44))),"Include","Exclude")</f>
        <v>Exclude</v>
      </c>
      <c r="AK44" s="1"/>
      <c r="AL44" s="1" t="str" cm="1">
        <f t="array" ref="AL44">IF(AND(SUM(COUNTIF(AK44,{"*leaching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leached*"}))&gt;0,ISNUMBER(FIND("%",AK44))),"Include","Exclude")</f>
        <v>Exclude</v>
      </c>
      <c r="AM44" s="1"/>
      <c r="AN44" s="1" t="str" cm="1">
        <f t="array" ref="AN44">IF(AND(SUM(COUNTIF(AM44,{"*leaching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leached*"}))&gt;0,ISNUMBER(FIND("%",AM44))),"Include","Exclude")</f>
        <v>Exclude</v>
      </c>
      <c r="AO44" s="1"/>
      <c r="AP44" s="1" t="str" cm="1">
        <f t="array" ref="AP44">IF(AND(SUM(COUNTIF(AO44,{"*leaching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leached*"}))&gt;0,ISNUMBER(FIND("%",AO44))),"Include","Exclude")</f>
        <v>Exclude</v>
      </c>
      <c r="AQ44" s="1"/>
      <c r="AR44" s="1" t="str" cm="1">
        <f t="array" ref="AR44">IF(AND(SUM(COUNTIF(AQ44,{"*leaching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leached*"}))&gt;0,ISNUMBER(FIND("%",AQ44))),"Include","Exclude")</f>
        <v>Exclude</v>
      </c>
      <c r="AS44" s="1"/>
      <c r="AT44" s="1" t="str" cm="1">
        <f t="array" ref="AT44">IF(AND(SUM(COUNTIF(AS44,{"*leaching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leached*"}))&gt;0,ISNUMBER(FIND("%",AS44))),"Include","Exclude")</f>
        <v>Exclude</v>
      </c>
      <c r="AU44" s="1"/>
      <c r="AV44" s="1" t="str" cm="1">
        <f t="array" ref="AV44">IF(AND(SUM(COUNTIF(AU44,{"*leaching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leached*"}))&gt;0,ISNUMBER(FIND("%",AU44))),"Include","Exclude")</f>
        <v>Exclude</v>
      </c>
      <c r="AW44" s="1"/>
      <c r="AX44" s="36" t="str" cm="1">
        <f t="array" ref="AX44">IF(AND(SUM(COUNTIF(AW44,{"*leaching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leached*"}))&gt;0,ISNUMBER(FIND("%",AW44))),"Include","Exclude")</f>
        <v>Exclude</v>
      </c>
      <c r="AY44" s="21">
        <f t="shared" si="2"/>
        <v>1</v>
      </c>
      <c r="AZ44" s="21" t="s">
        <v>1952</v>
      </c>
      <c r="BA44" s="21">
        <f>LEN(AZ44) - LEN(SUBSTITUTE(AZ44, "%", ""))</f>
        <v>4</v>
      </c>
      <c r="BB44" s="21" t="s">
        <v>2996</v>
      </c>
      <c r="BC44" s="21" t="s">
        <v>3013</v>
      </c>
      <c r="BD44" s="22">
        <v>0.95569999999999999</v>
      </c>
      <c r="BE44" s="22">
        <v>0.1</v>
      </c>
      <c r="BF44" s="44">
        <f>VLOOKUP(BC44,'To do list'!$A$2:$B$18,2,FALSE)</f>
        <v>83.5</v>
      </c>
      <c r="BG44" s="59">
        <f>BE44*(1-BD44)*BF44*100</f>
        <v>36.990500000000004</v>
      </c>
      <c r="BH44" s="21" t="s">
        <v>3011</v>
      </c>
      <c r="BI44" s="22">
        <v>0.96440000000000003</v>
      </c>
      <c r="BJ44" s="22">
        <v>0.2</v>
      </c>
      <c r="BK44" s="44">
        <f>VLOOKUP(BH44,'To do list'!$A$2:$B$18,2,FALSE)</f>
        <v>13.9</v>
      </c>
      <c r="BL44" s="59">
        <f>BJ44*(1-BI44)*BK44*100</f>
        <v>9.8967999999999918</v>
      </c>
      <c r="BM44" s="21" t="s">
        <v>709</v>
      </c>
      <c r="BN44" s="22">
        <v>0.94879999999999998</v>
      </c>
      <c r="BO44" s="22">
        <v>0.2</v>
      </c>
      <c r="BP44" s="44">
        <f>VLOOKUP(BM44,'To do list'!$A$2:$B$18,2,FALSE)</f>
        <v>32.799999999999997</v>
      </c>
      <c r="BQ44" s="59">
        <f>BO44*(1-BN44)*BP44*100</f>
        <v>33.587200000000017</v>
      </c>
      <c r="BR44" s="21" t="s">
        <v>3012</v>
      </c>
      <c r="BS44" s="22">
        <v>0.94979999999999998</v>
      </c>
      <c r="BT44" s="22">
        <v>0.1</v>
      </c>
      <c r="BU44" s="44">
        <f>VLOOKUP(BR44,'To do list'!$A$2:$B$18,2,FALSE)</f>
        <v>1.82</v>
      </c>
      <c r="BV44" s="59">
        <f>BT44*(1-BS44)*BU44*100</f>
        <v>0.91364000000000045</v>
      </c>
      <c r="BW44" s="21"/>
      <c r="BX44" s="21"/>
      <c r="BY44" s="21"/>
      <c r="BZ44" s="21"/>
      <c r="CA44" s="51"/>
      <c r="CB44" s="63">
        <f>SUM(BG44,BL44,BQ44,BV44,CA44)/SUM(BE44,BJ44,BO44,BT44,BY44)</f>
        <v>135.64690000000002</v>
      </c>
    </row>
    <row r="45" spans="1:80" s="23" customFormat="1" x14ac:dyDescent="0.3">
      <c r="A45" s="21">
        <v>136</v>
      </c>
      <c r="B45" s="21" t="s">
        <v>1001</v>
      </c>
      <c r="C45" s="21" t="s">
        <v>1002</v>
      </c>
      <c r="D45" s="21" t="s">
        <v>389</v>
      </c>
      <c r="E45" s="21" t="b">
        <v>1</v>
      </c>
      <c r="F45" s="21"/>
      <c r="G45" s="21"/>
      <c r="H45" s="21" t="s">
        <v>611</v>
      </c>
      <c r="I45" s="21" t="s">
        <v>10</v>
      </c>
      <c r="J45" s="21" t="s">
        <v>612</v>
      </c>
      <c r="K45" s="21" t="s">
        <v>390</v>
      </c>
      <c r="L45" s="21" t="s">
        <v>613</v>
      </c>
      <c r="M45" s="21" t="s">
        <v>391</v>
      </c>
      <c r="N45" s="21" t="s">
        <v>614</v>
      </c>
      <c r="O45" s="21" t="s">
        <v>1003</v>
      </c>
      <c r="P45" s="21" t="b">
        <v>1</v>
      </c>
      <c r="Q45" s="21">
        <v>100</v>
      </c>
      <c r="R45" s="39" t="b">
        <v>1</v>
      </c>
      <c r="S45" s="6" t="s">
        <v>2371</v>
      </c>
      <c r="T45" s="1" t="str" cm="1">
        <f t="array" ref="T45">IF(AND(SUM(COUNTIF(S45,{"*leaching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leached*"}))&gt;0,ISNUMBER(FIND("%",S45))),"Include","Exclude")</f>
        <v>Exclude</v>
      </c>
      <c r="U45" s="1" t="s">
        <v>2372</v>
      </c>
      <c r="V45" s="1" t="str" cm="1">
        <f t="array" ref="V45">IF(AND(SUM(COUNTIF(U45,{"*leaching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leached*"}))&gt;0,ISNUMBER(FIND("%",U45))),"Include","Exclude")</f>
        <v>Include</v>
      </c>
      <c r="W45" s="1" t="s">
        <v>2373</v>
      </c>
      <c r="X45" s="1" t="str" cm="1">
        <f t="array" ref="X45">IF(AND(SUM(COUNTIF(W45,{"*leaching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leached*"}))&gt;0,ISNUMBER(FIND("%",W45))),"Include","Exclude")</f>
        <v>Exclude</v>
      </c>
      <c r="Y45" s="1" t="s">
        <v>2374</v>
      </c>
      <c r="Z45" s="1" t="str" cm="1">
        <f t="array" ref="Z45">IF(AND(SUM(COUNTIF(Y45,{"*leaching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leached*"}))&gt;0,ISNUMBER(FIND("%",Y45))),"Include","Exclude")</f>
        <v>Exclude</v>
      </c>
      <c r="AA45" s="1" t="s">
        <v>2375</v>
      </c>
      <c r="AB45" s="1" t="str" cm="1">
        <f t="array" ref="AB45">IF(AND(SUM(COUNTIF(AA45,{"*leaching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leached*"}))&gt;0,ISNUMBER(FIND("%",AA45))),"Include","Exclude")</f>
        <v>Exclude</v>
      </c>
      <c r="AC45" s="1" t="s">
        <v>2376</v>
      </c>
      <c r="AD45" s="1" t="str" cm="1">
        <f t="array" ref="AD45">IF(AND(SUM(COUNTIF(AC45,{"*leaching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leached*"}))&gt;0,ISNUMBER(FIND("%",AC45))),"Include","Exclude")</f>
        <v>Exclude</v>
      </c>
      <c r="AE45" s="1" t="s">
        <v>2377</v>
      </c>
      <c r="AF45" s="1" t="str" cm="1">
        <f t="array" ref="AF45">IF(AND(SUM(COUNTIF(AE45,{"*leaching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leached*"}))&gt;0,ISNUMBER(FIND("%",AE45))),"Include","Exclude")</f>
        <v>Exclude</v>
      </c>
      <c r="AG45" s="1"/>
      <c r="AH45" s="1" t="str" cm="1">
        <f t="array" ref="AH45">IF(AND(SUM(COUNTIF(AG45,{"*leaching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leached*"}))&gt;0,ISNUMBER(FIND("%",AG45))),"Include","Exclude")</f>
        <v>Exclude</v>
      </c>
      <c r="AI45" s="1"/>
      <c r="AJ45" s="1" t="str" cm="1">
        <f t="array" ref="AJ45">IF(AND(SUM(COUNTIF(AI45,{"*leaching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leached*"}))&gt;0,ISNUMBER(FIND("%",AI45))),"Include","Exclude")</f>
        <v>Exclude</v>
      </c>
      <c r="AK45" s="1"/>
      <c r="AL45" s="1" t="str" cm="1">
        <f t="array" ref="AL45">IF(AND(SUM(COUNTIF(AK45,{"*leaching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leached*"}))&gt;0,ISNUMBER(FIND("%",AK45))),"Include","Exclude")</f>
        <v>Exclude</v>
      </c>
      <c r="AM45" s="1"/>
      <c r="AN45" s="1" t="str" cm="1">
        <f t="array" ref="AN45">IF(AND(SUM(COUNTIF(AM45,{"*leaching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leached*"}))&gt;0,ISNUMBER(FIND("%",AM45))),"Include","Exclude")</f>
        <v>Exclude</v>
      </c>
      <c r="AO45" s="1"/>
      <c r="AP45" s="1" t="str" cm="1">
        <f t="array" ref="AP45">IF(AND(SUM(COUNTIF(AO45,{"*leaching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leached*"}))&gt;0,ISNUMBER(FIND("%",AO45))),"Include","Exclude")</f>
        <v>Exclude</v>
      </c>
      <c r="AQ45" s="1"/>
      <c r="AR45" s="1" t="str" cm="1">
        <f t="array" ref="AR45">IF(AND(SUM(COUNTIF(AQ45,{"*leaching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leached*"}))&gt;0,ISNUMBER(FIND("%",AQ45))),"Include","Exclude")</f>
        <v>Exclude</v>
      </c>
      <c r="AS45" s="1"/>
      <c r="AT45" s="1" t="str" cm="1">
        <f t="array" ref="AT45">IF(AND(SUM(COUNTIF(AS45,{"*leaching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leached*"}))&gt;0,ISNUMBER(FIND("%",AS45))),"Include","Exclude")</f>
        <v>Exclude</v>
      </c>
      <c r="AU45" s="1"/>
      <c r="AV45" s="1" t="str" cm="1">
        <f t="array" ref="AV45">IF(AND(SUM(COUNTIF(AU45,{"*leaching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leached*"}))&gt;0,ISNUMBER(FIND("%",AU45))),"Include","Exclude")</f>
        <v>Exclude</v>
      </c>
      <c r="AW45" s="1"/>
      <c r="AX45" s="36" t="str" cm="1">
        <f t="array" ref="AX45">IF(AND(SUM(COUNTIF(AW45,{"*leaching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leached*"}))&gt;0,ISNUMBER(FIND("%",AW45))),"Include","Exclude")</f>
        <v>Exclude</v>
      </c>
      <c r="AY45" s="21">
        <f t="shared" si="2"/>
        <v>1</v>
      </c>
      <c r="AZ45" s="21" t="s">
        <v>2372</v>
      </c>
      <c r="BA45" s="21">
        <f>LEN(AZ45) - LEN(SUBSTITUTE(AZ45, "%", ""))</f>
        <v>4</v>
      </c>
      <c r="BB45" s="21" t="s">
        <v>3048</v>
      </c>
      <c r="BC45" s="21" t="s">
        <v>3013</v>
      </c>
      <c r="BD45" s="22">
        <v>0.97099999999999997</v>
      </c>
      <c r="BE45" s="22">
        <v>0.1</v>
      </c>
      <c r="BF45" s="44">
        <f>VLOOKUP(BC45,'To do list'!$A$2:$B$18,2,FALSE)</f>
        <v>83.5</v>
      </c>
      <c r="BG45" s="59">
        <f>BE45*(1-BD45)*BF45*100</f>
        <v>24.215000000000021</v>
      </c>
      <c r="BH45" s="21" t="s">
        <v>3011</v>
      </c>
      <c r="BI45" s="24">
        <v>0.94</v>
      </c>
      <c r="BJ45" s="22">
        <v>0.2</v>
      </c>
      <c r="BK45" s="44">
        <f>VLOOKUP(BH45,'To do list'!$A$2:$B$18,2,FALSE)</f>
        <v>13.9</v>
      </c>
      <c r="BL45" s="59">
        <f>BJ45*(1-BI45)*BK45*100</f>
        <v>16.680000000000014</v>
      </c>
      <c r="BM45" s="21" t="s">
        <v>709</v>
      </c>
      <c r="BN45" s="22">
        <v>0.876</v>
      </c>
      <c r="BO45" s="22">
        <v>0.2</v>
      </c>
      <c r="BP45" s="44">
        <f>VLOOKUP(BM45,'To do list'!$A$2:$B$18,2,FALSE)</f>
        <v>32.799999999999997</v>
      </c>
      <c r="BQ45" s="59">
        <f>BO45*(1-BN45)*BP45*100</f>
        <v>81.344000000000008</v>
      </c>
      <c r="BR45" s="21" t="s">
        <v>3012</v>
      </c>
      <c r="BS45" s="22">
        <v>0.93799999999999994</v>
      </c>
      <c r="BT45" s="22">
        <v>0.1</v>
      </c>
      <c r="BU45" s="44">
        <f>VLOOKUP(BR45,'To do list'!$A$2:$B$18,2,FALSE)</f>
        <v>1.82</v>
      </c>
      <c r="BV45" s="59">
        <f>BT45*(1-BS45)*BU45*100</f>
        <v>1.1284000000000012</v>
      </c>
      <c r="BW45" s="21"/>
      <c r="BX45" s="21"/>
      <c r="BY45" s="21"/>
      <c r="BZ45" s="21"/>
      <c r="CA45" s="51"/>
      <c r="CB45" s="63">
        <f>SUM(BG45,BL45,BQ45,BV45,CA45)/SUM(BE45,BJ45,BO45,BT45,BY45)</f>
        <v>205.61233333333342</v>
      </c>
    </row>
    <row r="46" spans="1:80" hidden="1" x14ac:dyDescent="0.3">
      <c r="A46" s="40">
        <v>45</v>
      </c>
      <c r="B46" s="40" t="s">
        <v>754</v>
      </c>
      <c r="C46" s="61" t="s">
        <v>755</v>
      </c>
      <c r="D46" s="40" t="s">
        <v>138</v>
      </c>
      <c r="E46" s="40" t="b">
        <v>1</v>
      </c>
      <c r="F46" s="40"/>
      <c r="G46" s="40"/>
      <c r="H46" s="40" t="s">
        <v>611</v>
      </c>
      <c r="I46" s="40" t="s">
        <v>10</v>
      </c>
      <c r="J46" s="40" t="s">
        <v>612</v>
      </c>
      <c r="K46" s="40" t="s">
        <v>139</v>
      </c>
      <c r="L46" s="40" t="s">
        <v>613</v>
      </c>
      <c r="M46" s="40" t="s">
        <v>140</v>
      </c>
      <c r="N46" s="40" t="s">
        <v>614</v>
      </c>
      <c r="O46" s="40" t="s">
        <v>756</v>
      </c>
      <c r="P46" s="40" t="b">
        <v>1</v>
      </c>
      <c r="Q46" s="40">
        <v>100</v>
      </c>
      <c r="R46" s="1" t="b">
        <v>1</v>
      </c>
      <c r="S46" s="1" t="s">
        <v>1605</v>
      </c>
      <c r="T46" s="1" t="str" cm="1">
        <f t="array" ref="T46">IF(AND(SUM(COUNTIF(S46,{"*leaching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leached*"}))&gt;0,ISNUMBER(FIND("%",S46))),"Include","Exclude")</f>
        <v>Exclude</v>
      </c>
      <c r="U46" s="1" t="s">
        <v>1606</v>
      </c>
      <c r="V46" s="1" t="str" cm="1">
        <f t="array" ref="V46">IF(AND(SUM(COUNTIF(U46,{"*leaching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leached*"}))&gt;0,ISNUMBER(FIND("%",U46))),"Include","Exclude")</f>
        <v>Exclude</v>
      </c>
      <c r="W46" s="1" t="s">
        <v>1607</v>
      </c>
      <c r="X46" s="1" t="str" cm="1">
        <f t="array" ref="X46">IF(AND(SUM(COUNTIF(W46,{"*leaching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leached*"}))&gt;0,ISNUMBER(FIND("%",W46))),"Include","Exclude")</f>
        <v>Exclude</v>
      </c>
      <c r="Y46" s="1" t="s">
        <v>1608</v>
      </c>
      <c r="Z46" s="1" t="str" cm="1">
        <f t="array" ref="Z46">IF(AND(SUM(COUNTIF(Y46,{"*leaching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leached*"}))&gt;0,ISNUMBER(FIND("%",Y46))),"Include","Exclude")</f>
        <v>Exclude</v>
      </c>
      <c r="AA46" s="1" t="s">
        <v>1609</v>
      </c>
      <c r="AB46" s="1" t="str" cm="1">
        <f t="array" ref="AB46">IF(AND(SUM(COUNTIF(AA46,{"*leaching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leached*"}))&gt;0,ISNUMBER(FIND("%",AA46))),"Include","Exclude")</f>
        <v>Exclude</v>
      </c>
      <c r="AC46" s="1" t="s">
        <v>1610</v>
      </c>
      <c r="AD46" s="1" t="str" cm="1">
        <f t="array" ref="AD46">IF(AND(SUM(COUNTIF(AC46,{"*leaching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leached*"}))&gt;0,ISNUMBER(FIND("%",AC46))),"Include","Exclude")</f>
        <v>Exclude</v>
      </c>
      <c r="AE46" s="1" t="s">
        <v>1611</v>
      </c>
      <c r="AF46" s="1" t="str" cm="1">
        <f t="array" ref="AF46">IF(AND(SUM(COUNTIF(AE46,{"*leaching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leached*"}))&gt;0,ISNUMBER(FIND("%",AE46))),"Include","Exclude")</f>
        <v>Exclude</v>
      </c>
      <c r="AG46" s="1" t="s">
        <v>1612</v>
      </c>
      <c r="AH46" s="1" t="str" cm="1">
        <f t="array" ref="AH46">IF(AND(SUM(COUNTIF(AG46,{"*leaching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leached*"}))&gt;0,ISNUMBER(FIND("%",AG46))),"Include","Exclude")</f>
        <v>Exclude</v>
      </c>
      <c r="AI46" s="1" t="s">
        <v>1613</v>
      </c>
      <c r="AJ46" s="1" t="str" cm="1">
        <f t="array" ref="AJ46">IF(AND(SUM(COUNTIF(AI46,{"*leaching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leached*"}))&gt;0,ISNUMBER(FIND("%",AI46))),"Include","Exclude")</f>
        <v>Exclude</v>
      </c>
      <c r="AK46" s="1" t="s">
        <v>1614</v>
      </c>
      <c r="AL46" s="1" t="str" cm="1">
        <f t="array" ref="AL46">IF(AND(SUM(COUNTIF(AK46,{"*leaching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leached*"}))&gt;0,ISNUMBER(FIND("%",AK46))),"Include","Exclude")</f>
        <v>Exclude</v>
      </c>
      <c r="AM46" s="1"/>
      <c r="AN46" s="1" t="str" cm="1">
        <f t="array" ref="AN46">IF(AND(SUM(COUNTIF(AM46,{"*leaching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leached*"}))&gt;0,ISNUMBER(FIND("%",AM46))),"Include","Exclude")</f>
        <v>Exclude</v>
      </c>
      <c r="AO46" s="1"/>
      <c r="AP46" s="1" t="str" cm="1">
        <f t="array" ref="AP46">IF(AND(SUM(COUNTIF(AO46,{"*leaching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leached*"}))&gt;0,ISNUMBER(FIND("%",AO46))),"Include","Exclude")</f>
        <v>Exclude</v>
      </c>
      <c r="AQ46" s="1"/>
      <c r="AR46" s="1" t="str" cm="1">
        <f t="array" ref="AR46">IF(AND(SUM(COUNTIF(AQ46,{"*leaching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leached*"}))&gt;0,ISNUMBER(FIND("%",AQ46))),"Include","Exclude")</f>
        <v>Exclude</v>
      </c>
      <c r="AS46" s="1"/>
      <c r="AT46" s="1" t="str" cm="1">
        <f t="array" ref="AT46">IF(AND(SUM(COUNTIF(AS46,{"*leaching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leached*"}))&gt;0,ISNUMBER(FIND("%",AS46))),"Include","Exclude")</f>
        <v>Exclude</v>
      </c>
      <c r="AU46" s="1"/>
      <c r="AV46" s="1" t="str" cm="1">
        <f t="array" ref="AV46">IF(AND(SUM(COUNTIF(AU46,{"*leaching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leached*"}))&gt;0,ISNUMBER(FIND("%",AU46))),"Include","Exclude")</f>
        <v>Exclude</v>
      </c>
      <c r="AW46" s="1"/>
      <c r="AX46" s="1" t="str" cm="1">
        <f t="array" ref="AX46">IF(AND(SUM(COUNTIF(AW46,{"*leaching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leached*"}))&gt;0,ISNUMBER(FIND("%",AW46))),"Include","Exclude")</f>
        <v>Exclude</v>
      </c>
      <c r="AY46" s="40">
        <f t="shared" si="2"/>
        <v>0</v>
      </c>
      <c r="AZ46" s="40" t="s">
        <v>677</v>
      </c>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c r="BY46"/>
      <c r="BZ46"/>
      <c r="CA46"/>
      <c r="CB46"/>
    </row>
    <row r="47" spans="1:80" s="23" customFormat="1" x14ac:dyDescent="0.3">
      <c r="A47" s="21">
        <v>170</v>
      </c>
      <c r="B47" s="21" t="s">
        <v>1088</v>
      </c>
      <c r="C47" s="21" t="s">
        <v>1089</v>
      </c>
      <c r="D47" s="21" t="s">
        <v>484</v>
      </c>
      <c r="E47" s="21" t="b">
        <v>1</v>
      </c>
      <c r="F47" s="21"/>
      <c r="G47" s="21"/>
      <c r="H47" s="21" t="s">
        <v>611</v>
      </c>
      <c r="I47" s="21" t="s">
        <v>10</v>
      </c>
      <c r="J47" s="21" t="s">
        <v>612</v>
      </c>
      <c r="K47" s="21" t="s">
        <v>485</v>
      </c>
      <c r="L47" s="21" t="s">
        <v>613</v>
      </c>
      <c r="M47" s="21" t="s">
        <v>486</v>
      </c>
      <c r="N47" s="21" t="s">
        <v>614</v>
      </c>
      <c r="O47" s="21" t="s">
        <v>677</v>
      </c>
      <c r="P47" s="21" t="b">
        <v>1</v>
      </c>
      <c r="Q47" s="21">
        <v>290</v>
      </c>
      <c r="R47" s="39" t="b">
        <v>0</v>
      </c>
      <c r="S47" s="6" t="s">
        <v>2654</v>
      </c>
      <c r="T47" s="1" t="str" cm="1">
        <f t="array" ref="T47">IF(AND(SUM(COUNTIF(S47,{"*leaching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leached*"}))&gt;0,ISNUMBER(FIND("%",S47))),"Include","Exclude")</f>
        <v>Exclude</v>
      </c>
      <c r="U47" s="1" t="s">
        <v>2655</v>
      </c>
      <c r="V47" s="1" t="str" cm="1">
        <f t="array" ref="V47">IF(AND(SUM(COUNTIF(U47,{"*leaching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leached*"}))&gt;0,ISNUMBER(FIND("%",U47))),"Include","Exclude")</f>
        <v>Exclude</v>
      </c>
      <c r="W47" s="1" t="s">
        <v>2656</v>
      </c>
      <c r="X47" s="1" t="str" cm="1">
        <f t="array" ref="X47">IF(AND(SUM(COUNTIF(W47,{"*leaching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leached*"}))&gt;0,ISNUMBER(FIND("%",W47))),"Include","Exclude")</f>
        <v>Exclude</v>
      </c>
      <c r="Y47" s="1" t="s">
        <v>2657</v>
      </c>
      <c r="Z47" s="1" t="str" cm="1">
        <f t="array" ref="Z47">IF(AND(SUM(COUNTIF(Y47,{"*leaching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leached*"}))&gt;0,ISNUMBER(FIND("%",Y47))),"Include","Exclude")</f>
        <v>Exclude</v>
      </c>
      <c r="AA47" s="1" t="s">
        <v>2658</v>
      </c>
      <c r="AB47" s="1" t="str" cm="1">
        <f t="array" ref="AB47">IF(AND(SUM(COUNTIF(AA47,{"*leaching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leached*"}))&gt;0,ISNUMBER(FIND("%",AA47))),"Include","Exclude")</f>
        <v>Exclude</v>
      </c>
      <c r="AC47" s="1" t="s">
        <v>2659</v>
      </c>
      <c r="AD47" s="1" t="str" cm="1">
        <f t="array" ref="AD47">IF(AND(SUM(COUNTIF(AC47,{"*leaching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leached*"}))&gt;0,ISNUMBER(FIND("%",AC47))),"Include","Exclude")</f>
        <v>Include</v>
      </c>
      <c r="AE47" s="1" t="s">
        <v>2660</v>
      </c>
      <c r="AF47" s="1" t="str" cm="1">
        <f t="array" ref="AF47">IF(AND(SUM(COUNTIF(AE47,{"*leaching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leached*"}))&gt;0,ISNUMBER(FIND("%",AE47))),"Include","Exclude")</f>
        <v>Exclude</v>
      </c>
      <c r="AG47" s="1" t="s">
        <v>2661</v>
      </c>
      <c r="AH47" s="1" t="str" cm="1">
        <f t="array" ref="AH47">IF(AND(SUM(COUNTIF(AG47,{"*leaching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leached*"}))&gt;0,ISNUMBER(FIND("%",AG47))),"Include","Exclude")</f>
        <v>Exclude</v>
      </c>
      <c r="AI47" s="1"/>
      <c r="AJ47" s="1" t="str" cm="1">
        <f t="array" ref="AJ47">IF(AND(SUM(COUNTIF(AI47,{"*leaching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leached*"}))&gt;0,ISNUMBER(FIND("%",AI47))),"Include","Exclude")</f>
        <v>Exclude</v>
      </c>
      <c r="AK47" s="1"/>
      <c r="AL47" s="1" t="str" cm="1">
        <f t="array" ref="AL47">IF(AND(SUM(COUNTIF(AK47,{"*leaching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leached*"}))&gt;0,ISNUMBER(FIND("%",AK47))),"Include","Exclude")</f>
        <v>Exclude</v>
      </c>
      <c r="AM47" s="1"/>
      <c r="AN47" s="1" t="str" cm="1">
        <f t="array" ref="AN47">IF(AND(SUM(COUNTIF(AM47,{"*leaching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leached*"}))&gt;0,ISNUMBER(FIND("%",AM47))),"Include","Exclude")</f>
        <v>Exclude</v>
      </c>
      <c r="AO47" s="1"/>
      <c r="AP47" s="1" t="str" cm="1">
        <f t="array" ref="AP47">IF(AND(SUM(COUNTIF(AO47,{"*leaching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leached*"}))&gt;0,ISNUMBER(FIND("%",AO47))),"Include","Exclude")</f>
        <v>Exclude</v>
      </c>
      <c r="AQ47" s="1"/>
      <c r="AR47" s="1" t="str" cm="1">
        <f t="array" ref="AR47">IF(AND(SUM(COUNTIF(AQ47,{"*leaching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leached*"}))&gt;0,ISNUMBER(FIND("%",AQ47))),"Include","Exclude")</f>
        <v>Exclude</v>
      </c>
      <c r="AS47" s="1"/>
      <c r="AT47" s="1" t="str" cm="1">
        <f t="array" ref="AT47">IF(AND(SUM(COUNTIF(AS47,{"*leaching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leached*"}))&gt;0,ISNUMBER(FIND("%",AS47))),"Include","Exclude")</f>
        <v>Exclude</v>
      </c>
      <c r="AU47" s="1"/>
      <c r="AV47" s="1" t="str" cm="1">
        <f t="array" ref="AV47">IF(AND(SUM(COUNTIF(AU47,{"*leaching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leached*"}))&gt;0,ISNUMBER(FIND("%",AU47))),"Include","Exclude")</f>
        <v>Exclude</v>
      </c>
      <c r="AW47" s="1"/>
      <c r="AX47" s="36" t="str" cm="1">
        <f t="array" ref="AX47">IF(AND(SUM(COUNTIF(AW47,{"*leaching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leached*"}))&gt;0,ISNUMBER(FIND("%",AW47))),"Include","Exclude")</f>
        <v>Exclude</v>
      </c>
      <c r="AY47" s="21">
        <f t="shared" si="2"/>
        <v>1</v>
      </c>
      <c r="AZ47" s="21" t="s">
        <v>2659</v>
      </c>
      <c r="BA47" s="21">
        <f>LEN(AZ47) - LEN(SUBSTITUTE(AZ47, "%", ""))</f>
        <v>4</v>
      </c>
      <c r="BB47" s="21" t="s">
        <v>3004</v>
      </c>
      <c r="BC47" s="21" t="s">
        <v>3013</v>
      </c>
      <c r="BD47" s="22">
        <v>0.99150000000000005</v>
      </c>
      <c r="BE47" s="22">
        <v>0.1</v>
      </c>
      <c r="BF47" s="44">
        <f>VLOOKUP(BC47,'To do list'!$A$2:$B$18,2,FALSE)</f>
        <v>83.5</v>
      </c>
      <c r="BG47" s="59">
        <f>BE47*(1-BD47)*BF47*100</f>
        <v>7.0974999999999611</v>
      </c>
      <c r="BH47" s="21" t="s">
        <v>3011</v>
      </c>
      <c r="BI47" s="22">
        <v>0.98099999999999998</v>
      </c>
      <c r="BJ47" s="22">
        <v>0.2</v>
      </c>
      <c r="BK47" s="44">
        <f>VLOOKUP(BH47,'To do list'!$A$2:$B$18,2,FALSE)</f>
        <v>13.9</v>
      </c>
      <c r="BL47" s="59">
        <f>BJ47*(1-BI47)*BK47*100</f>
        <v>5.2820000000000045</v>
      </c>
      <c r="BM47" s="21" t="s">
        <v>709</v>
      </c>
      <c r="BN47" s="22">
        <v>0.99299999999999999</v>
      </c>
      <c r="BO47" s="22">
        <v>0.2</v>
      </c>
      <c r="BP47" s="44">
        <f>VLOOKUP(BM47,'To do list'!$A$2:$B$18,2,FALSE)</f>
        <v>32.799999999999997</v>
      </c>
      <c r="BQ47" s="59">
        <f>BO47*(1-BN47)*BP47*100</f>
        <v>4.5920000000000041</v>
      </c>
      <c r="BR47" s="21" t="s">
        <v>3012</v>
      </c>
      <c r="BS47" s="24">
        <v>1</v>
      </c>
      <c r="BT47" s="22">
        <v>0.1</v>
      </c>
      <c r="BU47" s="44">
        <f>VLOOKUP(BR47,'To do list'!$A$2:$B$18,2,FALSE)</f>
        <v>1.82</v>
      </c>
      <c r="BV47" s="59">
        <f>BT47*(1-BS47)*BU47*100</f>
        <v>0</v>
      </c>
      <c r="BW47" s="21"/>
      <c r="BX47" s="21"/>
      <c r="BY47" s="21"/>
      <c r="BZ47" s="21"/>
      <c r="CA47" s="51"/>
      <c r="CB47" s="63">
        <f>SUM(BG47,BL47,BQ47,BV47,CA47)/SUM(BE47,BJ47,BO47,BT47,BY47)</f>
        <v>28.285833333333287</v>
      </c>
    </row>
    <row r="48" spans="1:80" hidden="1" x14ac:dyDescent="0.3">
      <c r="A48" s="40">
        <v>47</v>
      </c>
      <c r="B48" s="40" t="s">
        <v>760</v>
      </c>
      <c r="C48" s="61" t="s">
        <v>761</v>
      </c>
      <c r="D48" s="40" t="s">
        <v>144</v>
      </c>
      <c r="E48" s="40" t="b">
        <v>1</v>
      </c>
      <c r="F48" s="40"/>
      <c r="G48" s="40"/>
      <c r="H48" s="40" t="s">
        <v>611</v>
      </c>
      <c r="I48" s="40" t="s">
        <v>10</v>
      </c>
      <c r="J48" s="40" t="s">
        <v>612</v>
      </c>
      <c r="K48" s="40" t="s">
        <v>145</v>
      </c>
      <c r="L48" s="40" t="s">
        <v>613</v>
      </c>
      <c r="M48" s="40" t="s">
        <v>146</v>
      </c>
      <c r="N48" s="40" t="s">
        <v>614</v>
      </c>
      <c r="O48" s="40" t="s">
        <v>756</v>
      </c>
      <c r="P48" s="40" t="b">
        <v>1</v>
      </c>
      <c r="Q48" s="40">
        <v>150</v>
      </c>
      <c r="R48" s="1" t="b">
        <v>0</v>
      </c>
      <c r="S48" s="1" t="s">
        <v>1622</v>
      </c>
      <c r="T48" s="1" t="str" cm="1">
        <f t="array" ref="T48">IF(AND(SUM(COUNTIF(S48,{"*leaching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leached*"}))&gt;0,ISNUMBER(FIND("%",S48))),"Include","Exclude")</f>
        <v>Exclude</v>
      </c>
      <c r="U48" s="1" t="s">
        <v>1623</v>
      </c>
      <c r="V48" s="1" t="str" cm="1">
        <f t="array" ref="V48">IF(AND(SUM(COUNTIF(U48,{"*leaching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leached*"}))&gt;0,ISNUMBER(FIND("%",U48))),"Include","Exclude")</f>
        <v>Exclude</v>
      </c>
      <c r="W48" s="1" t="s">
        <v>1624</v>
      </c>
      <c r="X48" s="1" t="str" cm="1">
        <f t="array" ref="X48">IF(AND(SUM(COUNTIF(W48,{"*leaching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leached*"}))&gt;0,ISNUMBER(FIND("%",W48))),"Include","Exclude")</f>
        <v>Exclude</v>
      </c>
      <c r="Y48" s="1" t="s">
        <v>1625</v>
      </c>
      <c r="Z48" s="1" t="str" cm="1">
        <f t="array" ref="Z48">IF(AND(SUM(COUNTIF(Y48,{"*leaching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leached*"}))&gt;0,ISNUMBER(FIND("%",Y48))),"Include","Exclude")</f>
        <v>Exclude</v>
      </c>
      <c r="AA48" s="1" t="s">
        <v>1626</v>
      </c>
      <c r="AB48" s="1" t="str" cm="1">
        <f t="array" ref="AB48">IF(AND(SUM(COUNTIF(AA48,{"*leaching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leached*"}))&gt;0,ISNUMBER(FIND("%",AA48))),"Include","Exclude")</f>
        <v>Exclude</v>
      </c>
      <c r="AC48" s="1" t="s">
        <v>1627</v>
      </c>
      <c r="AD48" s="1" t="str" cm="1">
        <f t="array" ref="AD48">IF(AND(SUM(COUNTIF(AC48,{"*leaching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leached*"}))&gt;0,ISNUMBER(FIND("%",AC48))),"Include","Exclude")</f>
        <v>Exclude</v>
      </c>
      <c r="AE48" s="1" t="s">
        <v>1628</v>
      </c>
      <c r="AF48" s="1" t="str" cm="1">
        <f t="array" ref="AF48">IF(AND(SUM(COUNTIF(AE48,{"*leaching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leached*"}))&gt;0,ISNUMBER(FIND("%",AE48))),"Include","Exclude")</f>
        <v>Exclude</v>
      </c>
      <c r="AG48" s="1" t="s">
        <v>1629</v>
      </c>
      <c r="AH48" s="1" t="str" cm="1">
        <f t="array" ref="AH48">IF(AND(SUM(COUNTIF(AG48,{"*leaching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leached*"}))&gt;0,ISNUMBER(FIND("%",AG48))),"Include","Exclude")</f>
        <v>Exclude</v>
      </c>
      <c r="AI48" s="1" t="s">
        <v>1630</v>
      </c>
      <c r="AJ48" s="1" t="str" cm="1">
        <f t="array" ref="AJ48">IF(AND(SUM(COUNTIF(AI48,{"*leaching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leached*"}))&gt;0,ISNUMBER(FIND("%",AI48))),"Include","Exclude")</f>
        <v>Exclude</v>
      </c>
      <c r="AK48" s="1" t="s">
        <v>1631</v>
      </c>
      <c r="AL48" s="1" t="str" cm="1">
        <f t="array" ref="AL48">IF(AND(SUM(COUNTIF(AK48,{"*leaching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leached*"}))&gt;0,ISNUMBER(FIND("%",AK48))),"Include","Exclude")</f>
        <v>Exclude</v>
      </c>
      <c r="AM48" s="1"/>
      <c r="AN48" s="1" t="str" cm="1">
        <f t="array" ref="AN48">IF(AND(SUM(COUNTIF(AM48,{"*leaching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leached*"}))&gt;0,ISNUMBER(FIND("%",AM48))),"Include","Exclude")</f>
        <v>Exclude</v>
      </c>
      <c r="AO48" s="1"/>
      <c r="AP48" s="1" t="str" cm="1">
        <f t="array" ref="AP48">IF(AND(SUM(COUNTIF(AO48,{"*leaching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leached*"}))&gt;0,ISNUMBER(FIND("%",AO48))),"Include","Exclude")</f>
        <v>Exclude</v>
      </c>
      <c r="AQ48" s="1"/>
      <c r="AR48" s="1" t="str" cm="1">
        <f t="array" ref="AR48">IF(AND(SUM(COUNTIF(AQ48,{"*leaching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leached*"}))&gt;0,ISNUMBER(FIND("%",AQ48))),"Include","Exclude")</f>
        <v>Exclude</v>
      </c>
      <c r="AS48" s="1"/>
      <c r="AT48" s="1" t="str" cm="1">
        <f t="array" ref="AT48">IF(AND(SUM(COUNTIF(AS48,{"*leaching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leached*"}))&gt;0,ISNUMBER(FIND("%",AS48))),"Include","Exclude")</f>
        <v>Exclude</v>
      </c>
      <c r="AU48" s="1"/>
      <c r="AV48" s="1" t="str" cm="1">
        <f t="array" ref="AV48">IF(AND(SUM(COUNTIF(AU48,{"*leaching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leached*"}))&gt;0,ISNUMBER(FIND("%",AU48))),"Include","Exclude")</f>
        <v>Exclude</v>
      </c>
      <c r="AW48" s="1"/>
      <c r="AX48" s="1" t="str" cm="1">
        <f t="array" ref="AX48">IF(AND(SUM(COUNTIF(AW48,{"*leaching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leached*"}))&gt;0,ISNUMBER(FIND("%",AW48))),"Include","Exclude")</f>
        <v>Exclude</v>
      </c>
      <c r="AY48" s="40">
        <f t="shared" si="2"/>
        <v>0</v>
      </c>
      <c r="AZ48" s="40" t="s">
        <v>677</v>
      </c>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c r="BY48"/>
      <c r="BZ48"/>
      <c r="CA48"/>
      <c r="CB48"/>
    </row>
    <row r="49" spans="1:80" s="23" customFormat="1" x14ac:dyDescent="0.3">
      <c r="A49" s="21">
        <v>2</v>
      </c>
      <c r="B49" s="21" t="s">
        <v>616</v>
      </c>
      <c r="C49" s="21" t="s">
        <v>617</v>
      </c>
      <c r="D49" s="21" t="s">
        <v>9</v>
      </c>
      <c r="E49" s="21" t="b">
        <v>1</v>
      </c>
      <c r="F49" s="21" t="s">
        <v>618</v>
      </c>
      <c r="G49" s="21"/>
      <c r="H49" s="21" t="s">
        <v>611</v>
      </c>
      <c r="I49" s="21" t="s">
        <v>10</v>
      </c>
      <c r="J49" s="21" t="s">
        <v>612</v>
      </c>
      <c r="K49" s="21" t="s">
        <v>11</v>
      </c>
      <c r="L49" s="21" t="s">
        <v>613</v>
      </c>
      <c r="M49" s="21" t="s">
        <v>12</v>
      </c>
      <c r="N49" s="21" t="s">
        <v>614</v>
      </c>
      <c r="O49" s="21" t="s">
        <v>619</v>
      </c>
      <c r="P49" s="21" t="b">
        <v>1</v>
      </c>
      <c r="Q49" s="21">
        <v>60</v>
      </c>
      <c r="R49" s="39" t="b">
        <v>0</v>
      </c>
      <c r="S49" s="6" t="s">
        <v>1211</v>
      </c>
      <c r="T49" s="1" t="str" cm="1">
        <f t="array" ref="T49">IF(AND(SUM(COUNTIF(S49,{"*leaching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leached*"}))&gt;0,ISNUMBER(FIND("%",S49))),"Include","Exclude")</f>
        <v>Exclude</v>
      </c>
      <c r="U49" s="1" t="s">
        <v>1212</v>
      </c>
      <c r="V49" s="1" t="str" cm="1">
        <f t="array" ref="V49">IF(AND(SUM(COUNTIF(U49,{"*leaching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leached*"}))&gt;0,ISNUMBER(FIND("%",U49))),"Include","Exclude")</f>
        <v>Exclude</v>
      </c>
      <c r="W49" s="1" t="s">
        <v>1213</v>
      </c>
      <c r="X49" s="1" t="str" cm="1">
        <f t="array" ref="X49">IF(AND(SUM(COUNTIF(W49,{"*leaching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leached*"}))&gt;0,ISNUMBER(FIND("%",W49))),"Include","Exclude")</f>
        <v>Exclude</v>
      </c>
      <c r="Y49" s="1" t="s">
        <v>1214</v>
      </c>
      <c r="Z49" s="1" t="str" cm="1">
        <f t="array" ref="Z49">IF(AND(SUM(COUNTIF(Y49,{"*leaching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leached*"}))&gt;0,ISNUMBER(FIND("%",Y49))),"Include","Exclude")</f>
        <v>Exclude</v>
      </c>
      <c r="AA49" s="1" t="s">
        <v>1215</v>
      </c>
      <c r="AB49" s="1" t="str" cm="1">
        <f t="array" ref="AB49">IF(AND(SUM(COUNTIF(AA49,{"*leaching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leached*"}))&gt;0,ISNUMBER(FIND("%",AA49))),"Include","Exclude")</f>
        <v>Exclude</v>
      </c>
      <c r="AC49" s="1" t="s">
        <v>1216</v>
      </c>
      <c r="AD49" s="1" t="str" cm="1">
        <f t="array" ref="AD49">IF(AND(SUM(COUNTIF(AC49,{"*leaching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leached*"}))&gt;0,ISNUMBER(FIND("%",AC49))),"Include","Exclude")</f>
        <v>Exclude</v>
      </c>
      <c r="AE49" s="1" t="s">
        <v>1217</v>
      </c>
      <c r="AF49" s="1" t="str" cm="1">
        <f t="array" ref="AF49">IF(AND(SUM(COUNTIF(AE49,{"*leaching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leached*"}))&gt;0,ISNUMBER(FIND("%",AE49))),"Include","Exclude")</f>
        <v>Exclude</v>
      </c>
      <c r="AG49" s="1" t="s">
        <v>1218</v>
      </c>
      <c r="AH49" s="1" t="str" cm="1">
        <f t="array" ref="AH49">IF(AND(SUM(COUNTIF(AG49,{"*leaching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leached*"}))&gt;0,ISNUMBER(FIND("%",AG49))),"Include","Exclude")</f>
        <v>Include</v>
      </c>
      <c r="AI49" s="1" t="s">
        <v>1219</v>
      </c>
      <c r="AJ49" s="1" t="str" cm="1">
        <f t="array" ref="AJ49">IF(AND(SUM(COUNTIF(AI49,{"*leaching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leached*"}))&gt;0,ISNUMBER(FIND("%",AI49))),"Include","Exclude")</f>
        <v>Exclude</v>
      </c>
      <c r="AK49" s="1" t="s">
        <v>1220</v>
      </c>
      <c r="AL49" s="1" t="str" cm="1">
        <f t="array" ref="AL49">IF(AND(SUM(COUNTIF(AK49,{"*leaching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leached*"}))&gt;0,ISNUMBER(FIND("%",AK49))),"Include","Exclude")</f>
        <v>Exclude</v>
      </c>
      <c r="AM49" s="1" t="s">
        <v>1221</v>
      </c>
      <c r="AN49" s="1" t="str" cm="1">
        <f t="array" ref="AN49">IF(AND(SUM(COUNTIF(AM49,{"*leaching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leached*"}))&gt;0,ISNUMBER(FIND("%",AM49))),"Include","Exclude")</f>
        <v>Exclude</v>
      </c>
      <c r="AO49" s="1" t="s">
        <v>1222</v>
      </c>
      <c r="AP49" s="1" t="str" cm="1">
        <f t="array" ref="AP49">IF(AND(SUM(COUNTIF(AO49,{"*leaching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leached*"}))&gt;0,ISNUMBER(FIND("%",AO49))),"Include","Exclude")</f>
        <v>Exclude</v>
      </c>
      <c r="AQ49" s="1" t="s">
        <v>1223</v>
      </c>
      <c r="AR49" s="1" t="str" cm="1">
        <f t="array" ref="AR49">IF(AND(SUM(COUNTIF(AQ49,{"*leaching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leached*"}))&gt;0,ISNUMBER(FIND("%",AQ49))),"Include","Exclude")</f>
        <v>Exclude</v>
      </c>
      <c r="AS49" s="1" t="s">
        <v>1224</v>
      </c>
      <c r="AT49" s="1" t="str" cm="1">
        <f t="array" ref="AT49">IF(AND(SUM(COUNTIF(AS49,{"*leaching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leached*"}))&gt;0,ISNUMBER(FIND("%",AS49))),"Include","Exclude")</f>
        <v>Exclude</v>
      </c>
      <c r="AU49" s="1" t="s">
        <v>1225</v>
      </c>
      <c r="AV49" s="1" t="str" cm="1">
        <f t="array" ref="AV49">IF(AND(SUM(COUNTIF(AU49,{"*leaching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leached*"}))&gt;0,ISNUMBER(FIND("%",AU49))),"Include","Exclude")</f>
        <v>Exclude</v>
      </c>
      <c r="AW49" s="1" t="s">
        <v>1226</v>
      </c>
      <c r="AX49" s="36" t="str" cm="1">
        <f t="array" ref="AX49">IF(AND(SUM(COUNTIF(AW49,{"*leaching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leached*"}))&gt;0,ISNUMBER(FIND("%",AW49))),"Include","Exclude")</f>
        <v>Exclude</v>
      </c>
      <c r="AY49" s="21">
        <f t="shared" si="2"/>
        <v>1</v>
      </c>
      <c r="AZ49" s="21" t="s">
        <v>1218</v>
      </c>
      <c r="BA49" s="21">
        <f>LEN(AZ49) - LEN(SUBSTITUTE(AZ49, "%", ""))</f>
        <v>5</v>
      </c>
      <c r="BB49" s="21" t="s">
        <v>3047</v>
      </c>
      <c r="BC49" s="21" t="s">
        <v>3013</v>
      </c>
      <c r="BD49" s="22">
        <v>0.98099999999999998</v>
      </c>
      <c r="BE49" s="22">
        <v>0.1</v>
      </c>
      <c r="BF49" s="44">
        <f>VLOOKUP(BC49,'To do list'!$A$2:$B$18,2,FALSE)</f>
        <v>83.5</v>
      </c>
      <c r="BG49" s="59">
        <f>BE49*(1-BD49)*BF49*100</f>
        <v>15.865000000000014</v>
      </c>
      <c r="BH49" s="21" t="s">
        <v>709</v>
      </c>
      <c r="BI49" s="22">
        <v>0.97099999999999997</v>
      </c>
      <c r="BJ49" s="22">
        <v>0.2</v>
      </c>
      <c r="BK49" s="44">
        <f>VLOOKUP(BH49,'To do list'!$A$2:$B$18,2,FALSE)</f>
        <v>32.799999999999997</v>
      </c>
      <c r="BL49" s="59">
        <f>BJ49*(1-BI49)*BK49*100</f>
        <v>19.024000000000015</v>
      </c>
      <c r="BM49" s="21" t="s">
        <v>3011</v>
      </c>
      <c r="BN49" s="22">
        <v>0.96099999999999997</v>
      </c>
      <c r="BO49" s="22">
        <v>0.2</v>
      </c>
      <c r="BP49" s="44">
        <f>VLOOKUP(BM49,'To do list'!$A$2:$B$18,2,FALSE)</f>
        <v>13.9</v>
      </c>
      <c r="BQ49" s="59">
        <f>BO49*(1-BN49)*BP49*100</f>
        <v>10.842000000000009</v>
      </c>
      <c r="BR49" s="21" t="s">
        <v>3012</v>
      </c>
      <c r="BS49" s="22">
        <v>0.95699999999999996</v>
      </c>
      <c r="BT49" s="22">
        <v>0.1</v>
      </c>
      <c r="BU49" s="44">
        <f>VLOOKUP(BR49,'To do list'!$A$2:$B$18,2,FALSE)</f>
        <v>1.82</v>
      </c>
      <c r="BV49" s="59">
        <f>BT49*(1-BS49)*BU49*100</f>
        <v>0.78260000000000085</v>
      </c>
      <c r="BW49" s="21"/>
      <c r="BX49" s="21"/>
      <c r="BY49" s="21"/>
      <c r="BZ49" s="21"/>
      <c r="CA49" s="51"/>
      <c r="CB49" s="63">
        <f>SUM(BG49,BL49,BQ49,BV49,CA49)/SUM(BE49,BJ49,BO49,BT49,BY49)</f>
        <v>77.522666666666737</v>
      </c>
    </row>
    <row r="50" spans="1:80" s="23" customFormat="1" x14ac:dyDescent="0.3">
      <c r="A50" s="21">
        <v>17</v>
      </c>
      <c r="B50" s="21" t="s">
        <v>668</v>
      </c>
      <c r="C50" s="21" t="s">
        <v>669</v>
      </c>
      <c r="D50" s="21" t="s">
        <v>57</v>
      </c>
      <c r="E50" s="21" t="b">
        <v>1</v>
      </c>
      <c r="F50" s="21"/>
      <c r="G50" s="21"/>
      <c r="H50" s="21" t="s">
        <v>611</v>
      </c>
      <c r="I50" s="21" t="s">
        <v>10</v>
      </c>
      <c r="J50" s="21" t="s">
        <v>612</v>
      </c>
      <c r="K50" s="21" t="s">
        <v>58</v>
      </c>
      <c r="L50" s="21" t="s">
        <v>613</v>
      </c>
      <c r="M50" s="21" t="s">
        <v>59</v>
      </c>
      <c r="N50" s="21" t="s">
        <v>614</v>
      </c>
      <c r="O50" s="21" t="s">
        <v>670</v>
      </c>
      <c r="P50" s="21" t="b">
        <v>1</v>
      </c>
      <c r="Q50" s="21">
        <v>450</v>
      </c>
      <c r="R50" s="39" t="b">
        <v>0</v>
      </c>
      <c r="S50" s="6" t="s">
        <v>1353</v>
      </c>
      <c r="T50" s="1" t="str" cm="1">
        <f t="array" ref="T50">IF(AND(SUM(COUNTIF(S50,{"*leaching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leached*"}))&gt;0,ISNUMBER(FIND("%",S50))),"Include","Exclude")</f>
        <v>Exclude</v>
      </c>
      <c r="U50" s="1" t="s">
        <v>1354</v>
      </c>
      <c r="V50" s="1" t="str" cm="1">
        <f t="array" ref="V50">IF(AND(SUM(COUNTIF(U50,{"*leaching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leached*"}))&gt;0,ISNUMBER(FIND("%",U50))),"Include","Exclude")</f>
        <v>Exclude</v>
      </c>
      <c r="W50" s="1" t="s">
        <v>1355</v>
      </c>
      <c r="X50" s="1" t="str" cm="1">
        <f t="array" ref="X50">IF(AND(SUM(COUNTIF(W50,{"*leaching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leached*"}))&gt;0,ISNUMBER(FIND("%",W50))),"Include","Exclude")</f>
        <v>Exclude</v>
      </c>
      <c r="Y50" s="1" t="s">
        <v>1356</v>
      </c>
      <c r="Z50" s="1" t="str" cm="1">
        <f t="array" ref="Z50">IF(AND(SUM(COUNTIF(Y50,{"*leaching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leached*"}))&gt;0,ISNUMBER(FIND("%",Y50))),"Include","Exclude")</f>
        <v>Include</v>
      </c>
      <c r="AA50" s="1" t="s">
        <v>1357</v>
      </c>
      <c r="AB50" s="1" t="str" cm="1">
        <f t="array" ref="AB50">IF(AND(SUM(COUNTIF(AA50,{"*leaching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leached*"}))&gt;0,ISNUMBER(FIND("%",AA50))),"Include","Exclude")</f>
        <v>Exclude</v>
      </c>
      <c r="AC50" s="1" t="s">
        <v>1358</v>
      </c>
      <c r="AD50" s="1" t="str" cm="1">
        <f t="array" ref="AD50">IF(AND(SUM(COUNTIF(AC50,{"*leaching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leached*"}))&gt;0,ISNUMBER(FIND("%",AC50))),"Include","Exclude")</f>
        <v>Exclude</v>
      </c>
      <c r="AE50" s="1" t="s">
        <v>1359</v>
      </c>
      <c r="AF50" s="1" t="str" cm="1">
        <f t="array" ref="AF50">IF(AND(SUM(COUNTIF(AE50,{"*leaching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leached*"}))&gt;0,ISNUMBER(FIND("%",AE50))),"Include","Exclude")</f>
        <v>Exclude</v>
      </c>
      <c r="AG50" s="1" t="s">
        <v>1360</v>
      </c>
      <c r="AH50" s="1" t="str" cm="1">
        <f t="array" ref="AH50">IF(AND(SUM(COUNTIF(AG50,{"*leaching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leached*"}))&gt;0,ISNUMBER(FIND("%",AG50))),"Include","Exclude")</f>
        <v>Exclude</v>
      </c>
      <c r="AI50" s="1"/>
      <c r="AJ50" s="1" t="str" cm="1">
        <f t="array" ref="AJ50">IF(AND(SUM(COUNTIF(AI50,{"*leaching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leached*"}))&gt;0,ISNUMBER(FIND("%",AI50))),"Include","Exclude")</f>
        <v>Exclude</v>
      </c>
      <c r="AK50" s="1"/>
      <c r="AL50" s="1" t="str" cm="1">
        <f t="array" ref="AL50">IF(AND(SUM(COUNTIF(AK50,{"*leaching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leached*"}))&gt;0,ISNUMBER(FIND("%",AK50))),"Include","Exclude")</f>
        <v>Exclude</v>
      </c>
      <c r="AM50" s="1"/>
      <c r="AN50" s="1" t="str" cm="1">
        <f t="array" ref="AN50">IF(AND(SUM(COUNTIF(AM50,{"*leaching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leached*"}))&gt;0,ISNUMBER(FIND("%",AM50))),"Include","Exclude")</f>
        <v>Exclude</v>
      </c>
      <c r="AO50" s="1"/>
      <c r="AP50" s="1" t="str" cm="1">
        <f t="array" ref="AP50">IF(AND(SUM(COUNTIF(AO50,{"*leaching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leached*"}))&gt;0,ISNUMBER(FIND("%",AO50))),"Include","Exclude")</f>
        <v>Exclude</v>
      </c>
      <c r="AQ50" s="1"/>
      <c r="AR50" s="1" t="str" cm="1">
        <f t="array" ref="AR50">IF(AND(SUM(COUNTIF(AQ50,{"*leaching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leached*"}))&gt;0,ISNUMBER(FIND("%",AQ50))),"Include","Exclude")</f>
        <v>Exclude</v>
      </c>
      <c r="AS50" s="1"/>
      <c r="AT50" s="1" t="str" cm="1">
        <f t="array" ref="AT50">IF(AND(SUM(COUNTIF(AS50,{"*leaching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leached*"}))&gt;0,ISNUMBER(FIND("%",AS50))),"Include","Exclude")</f>
        <v>Exclude</v>
      </c>
      <c r="AU50" s="1"/>
      <c r="AV50" s="1" t="str" cm="1">
        <f t="array" ref="AV50">IF(AND(SUM(COUNTIF(AU50,{"*leaching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leached*"}))&gt;0,ISNUMBER(FIND("%",AU50))),"Include","Exclude")</f>
        <v>Exclude</v>
      </c>
      <c r="AW50" s="1"/>
      <c r="AX50" s="36" t="str" cm="1">
        <f t="array" ref="AX50">IF(AND(SUM(COUNTIF(AW50,{"*leaching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leached*"}))&gt;0,ISNUMBER(FIND("%",AW50))),"Include","Exclude")</f>
        <v>Exclude</v>
      </c>
      <c r="AY50" s="21">
        <f t="shared" si="2"/>
        <v>1</v>
      </c>
      <c r="AZ50" s="21" t="s">
        <v>1356</v>
      </c>
      <c r="BA50" s="21">
        <f>LEN(AZ50) - LEN(SUBSTITUTE(AZ50, "%", ""))</f>
        <v>4</v>
      </c>
      <c r="BB50" s="21" t="s">
        <v>3048</v>
      </c>
      <c r="BC50" s="21" t="s">
        <v>3013</v>
      </c>
      <c r="BD50" s="22">
        <v>0.96199999999999997</v>
      </c>
      <c r="BE50" s="22">
        <v>0.1</v>
      </c>
      <c r="BF50" s="44">
        <f>VLOOKUP(BC50,'To do list'!$A$2:$B$18,2,FALSE)</f>
        <v>83.5</v>
      </c>
      <c r="BG50" s="59">
        <f>BE50*(1-BD50)*BF50*100</f>
        <v>31.730000000000029</v>
      </c>
      <c r="BH50" s="21" t="s">
        <v>709</v>
      </c>
      <c r="BI50" s="22">
        <v>0.89900000000000002</v>
      </c>
      <c r="BJ50" s="22">
        <v>0.2</v>
      </c>
      <c r="BK50" s="44">
        <f>VLOOKUP(BH50,'To do list'!$A$2:$B$18,2,FALSE)</f>
        <v>32.799999999999997</v>
      </c>
      <c r="BL50" s="59">
        <f>BJ50*(1-BI50)*BK50*100</f>
        <v>66.255999999999986</v>
      </c>
      <c r="BM50" s="21" t="s">
        <v>3011</v>
      </c>
      <c r="BN50" s="22">
        <v>0.90100000000000002</v>
      </c>
      <c r="BO50" s="22">
        <v>0.2</v>
      </c>
      <c r="BP50" s="44">
        <f>VLOOKUP(BM50,'To do list'!$A$2:$B$18,2,FALSE)</f>
        <v>13.9</v>
      </c>
      <c r="BQ50" s="59">
        <f>BO50*(1-BN50)*BP50*100</f>
        <v>27.521999999999995</v>
      </c>
      <c r="BR50" s="21" t="s">
        <v>3012</v>
      </c>
      <c r="BS50" s="22">
        <v>0.90800000000000003</v>
      </c>
      <c r="BT50" s="22">
        <v>0.1</v>
      </c>
      <c r="BU50" s="44">
        <f>VLOOKUP(BR50,'To do list'!$A$2:$B$18,2,FALSE)</f>
        <v>1.82</v>
      </c>
      <c r="BV50" s="59">
        <f>BT50*(1-BS50)*BU50*100</f>
        <v>1.6743999999999999</v>
      </c>
      <c r="BW50" s="21"/>
      <c r="BX50" s="21"/>
      <c r="BY50" s="21"/>
      <c r="BZ50" s="21"/>
      <c r="CA50" s="51"/>
      <c r="CB50" s="63">
        <f>SUM(BG50,BL50,BQ50,BV50,CA50)/SUM(BE50,BJ50,BO50,BT50,BY50)</f>
        <v>211.97066666666669</v>
      </c>
    </row>
    <row r="51" spans="1:80" hidden="1" x14ac:dyDescent="0.3">
      <c r="A51" s="40">
        <v>50</v>
      </c>
      <c r="B51" s="40" t="s">
        <v>766</v>
      </c>
      <c r="C51" s="61" t="s">
        <v>767</v>
      </c>
      <c r="D51" s="40" t="s">
        <v>153</v>
      </c>
      <c r="E51" s="40" t="b">
        <v>1</v>
      </c>
      <c r="F51" s="40"/>
      <c r="G51" s="40"/>
      <c r="H51" s="40" t="s">
        <v>611</v>
      </c>
      <c r="I51" s="40" t="s">
        <v>10</v>
      </c>
      <c r="J51" s="40" t="s">
        <v>612</v>
      </c>
      <c r="K51" s="40" t="s">
        <v>154</v>
      </c>
      <c r="L51" s="40" t="s">
        <v>613</v>
      </c>
      <c r="M51" s="40" t="s">
        <v>155</v>
      </c>
      <c r="N51" s="40" t="s">
        <v>614</v>
      </c>
      <c r="O51" s="40" t="s">
        <v>768</v>
      </c>
      <c r="P51" s="40" t="b">
        <v>1</v>
      </c>
      <c r="Q51" s="40">
        <v>600</v>
      </c>
      <c r="R51" s="1" t="b">
        <v>0</v>
      </c>
      <c r="S51" s="1" t="s">
        <v>1652</v>
      </c>
      <c r="T51" s="1" t="str" cm="1">
        <f t="array" ref="T51">IF(AND(SUM(COUNTIF(S51,{"*leaching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leached*"}))&gt;0,ISNUMBER(FIND("%",S51))),"Include","Exclude")</f>
        <v>Exclude</v>
      </c>
      <c r="U51" s="1" t="s">
        <v>1653</v>
      </c>
      <c r="V51" s="1" t="str" cm="1">
        <f t="array" ref="V51">IF(AND(SUM(COUNTIF(U51,{"*leaching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leached*"}))&gt;0,ISNUMBER(FIND("%",U51))),"Include","Exclude")</f>
        <v>Exclude</v>
      </c>
      <c r="W51" s="1" t="s">
        <v>1654</v>
      </c>
      <c r="X51" s="1" t="str" cm="1">
        <f t="array" ref="X51">IF(AND(SUM(COUNTIF(W51,{"*leaching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leached*"}))&gt;0,ISNUMBER(FIND("%",W51))),"Include","Exclude")</f>
        <v>Exclude</v>
      </c>
      <c r="Y51" s="1" t="s">
        <v>1655</v>
      </c>
      <c r="Z51" s="1" t="str" cm="1">
        <f t="array" ref="Z51">IF(AND(SUM(COUNTIF(Y51,{"*leaching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leached*"}))&gt;0,ISNUMBER(FIND("%",Y51))),"Include","Exclude")</f>
        <v>Exclude</v>
      </c>
      <c r="AA51" s="1" t="s">
        <v>1656</v>
      </c>
      <c r="AB51" s="1" t="str" cm="1">
        <f t="array" ref="AB51">IF(AND(SUM(COUNTIF(AA51,{"*leaching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leached*"}))&gt;0,ISNUMBER(FIND("%",AA51))),"Include","Exclude")</f>
        <v>Exclude</v>
      </c>
      <c r="AC51" s="1" t="s">
        <v>1657</v>
      </c>
      <c r="AD51" s="1" t="str" cm="1">
        <f t="array" ref="AD51">IF(AND(SUM(COUNTIF(AC51,{"*leaching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leached*"}))&gt;0,ISNUMBER(FIND("%",AC51))),"Include","Exclude")</f>
        <v>Exclude</v>
      </c>
      <c r="AE51" s="1" t="s">
        <v>1658</v>
      </c>
      <c r="AF51" s="1" t="str" cm="1">
        <f t="array" ref="AF51">IF(AND(SUM(COUNTIF(AE51,{"*leaching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leached*"}))&gt;0,ISNUMBER(FIND("%",AE51))),"Include","Exclude")</f>
        <v>Exclude</v>
      </c>
      <c r="AG51" s="1" t="s">
        <v>1659</v>
      </c>
      <c r="AH51" s="1" t="str" cm="1">
        <f t="array" ref="AH51">IF(AND(SUM(COUNTIF(AG51,{"*leaching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leached*"}))&gt;0,ISNUMBER(FIND("%",AG51))),"Include","Exclude")</f>
        <v>Exclude</v>
      </c>
      <c r="AI51" s="1"/>
      <c r="AJ51" s="1" t="str" cm="1">
        <f t="array" ref="AJ51">IF(AND(SUM(COUNTIF(AI51,{"*leaching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leached*"}))&gt;0,ISNUMBER(FIND("%",AI51))),"Include","Exclude")</f>
        <v>Exclude</v>
      </c>
      <c r="AK51" s="1"/>
      <c r="AL51" s="1" t="str" cm="1">
        <f t="array" ref="AL51">IF(AND(SUM(COUNTIF(AK51,{"*leaching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leached*"}))&gt;0,ISNUMBER(FIND("%",AK51))),"Include","Exclude")</f>
        <v>Exclude</v>
      </c>
      <c r="AM51" s="1"/>
      <c r="AN51" s="1" t="str" cm="1">
        <f t="array" ref="AN51">IF(AND(SUM(COUNTIF(AM51,{"*leaching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leached*"}))&gt;0,ISNUMBER(FIND("%",AM51))),"Include","Exclude")</f>
        <v>Exclude</v>
      </c>
      <c r="AO51" s="1"/>
      <c r="AP51" s="1" t="str" cm="1">
        <f t="array" ref="AP51">IF(AND(SUM(COUNTIF(AO51,{"*leaching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leached*"}))&gt;0,ISNUMBER(FIND("%",AO51))),"Include","Exclude")</f>
        <v>Exclude</v>
      </c>
      <c r="AQ51" s="1"/>
      <c r="AR51" s="1" t="str" cm="1">
        <f t="array" ref="AR51">IF(AND(SUM(COUNTIF(AQ51,{"*leaching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leached*"}))&gt;0,ISNUMBER(FIND("%",AQ51))),"Include","Exclude")</f>
        <v>Exclude</v>
      </c>
      <c r="AS51" s="1"/>
      <c r="AT51" s="1" t="str" cm="1">
        <f t="array" ref="AT51">IF(AND(SUM(COUNTIF(AS51,{"*leaching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leached*"}))&gt;0,ISNUMBER(FIND("%",AS51))),"Include","Exclude")</f>
        <v>Exclude</v>
      </c>
      <c r="AU51" s="1"/>
      <c r="AV51" s="1" t="str" cm="1">
        <f t="array" ref="AV51">IF(AND(SUM(COUNTIF(AU51,{"*leaching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leached*"}))&gt;0,ISNUMBER(FIND("%",AU51))),"Include","Exclude")</f>
        <v>Exclude</v>
      </c>
      <c r="AW51" s="1"/>
      <c r="AX51" s="1" t="str" cm="1">
        <f t="array" ref="AX51">IF(AND(SUM(COUNTIF(AW51,{"*leaching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leached*"}))&gt;0,ISNUMBER(FIND("%",AW51))),"Include","Exclude")</f>
        <v>Exclude</v>
      </c>
      <c r="AY51" s="40">
        <f t="shared" si="2"/>
        <v>0</v>
      </c>
      <c r="AZ51" s="40" t="s">
        <v>677</v>
      </c>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c r="BY51"/>
      <c r="BZ51"/>
      <c r="CA51"/>
      <c r="CB51"/>
    </row>
    <row r="52" spans="1:80" hidden="1" x14ac:dyDescent="0.3">
      <c r="A52" s="1">
        <v>51</v>
      </c>
      <c r="B52" s="1" t="s">
        <v>769</v>
      </c>
      <c r="C52" s="2" t="s">
        <v>770</v>
      </c>
      <c r="D52" s="1" t="s">
        <v>156</v>
      </c>
      <c r="E52" s="1" t="b">
        <v>1</v>
      </c>
      <c r="H52" s="1" t="s">
        <v>611</v>
      </c>
      <c r="I52" s="1" t="s">
        <v>10</v>
      </c>
      <c r="J52" s="1" t="s">
        <v>612</v>
      </c>
      <c r="K52" s="1" t="s">
        <v>157</v>
      </c>
      <c r="L52" s="1" t="s">
        <v>613</v>
      </c>
      <c r="M52" s="1" t="s">
        <v>158</v>
      </c>
      <c r="N52" s="1" t="s">
        <v>614</v>
      </c>
      <c r="O52" s="1" t="s">
        <v>771</v>
      </c>
      <c r="P52" s="1" t="b">
        <v>1</v>
      </c>
      <c r="Q52" s="1">
        <v>30</v>
      </c>
      <c r="R52" s="1" t="b">
        <v>1</v>
      </c>
      <c r="S52" s="1" t="s">
        <v>1660</v>
      </c>
      <c r="T52" s="1" t="str" cm="1">
        <f t="array" ref="T52">IF(AND(SUM(COUNTIF(S52,{"*leaching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leached*"}))&gt;0,ISNUMBER(FIND("%",S52))),"Include","Exclude")</f>
        <v>Exclude</v>
      </c>
      <c r="U52" s="1" t="s">
        <v>1661</v>
      </c>
      <c r="V52" s="1" t="str" cm="1">
        <f t="array" ref="V52">IF(AND(SUM(COUNTIF(U52,{"*leaching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leached*"}))&gt;0,ISNUMBER(FIND("%",U52))),"Include","Exclude")</f>
        <v>Exclude</v>
      </c>
      <c r="W52" s="1" t="s">
        <v>1662</v>
      </c>
      <c r="X52" s="1" t="str" cm="1">
        <f t="array" ref="X52">IF(AND(SUM(COUNTIF(W52,{"*leaching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leached*"}))&gt;0,ISNUMBER(FIND("%",W52))),"Include","Exclude")</f>
        <v>Exclude</v>
      </c>
      <c r="Y52" s="1" t="s">
        <v>1663</v>
      </c>
      <c r="Z52" s="1" t="str" cm="1">
        <f t="array" ref="Z52">IF(AND(SUM(COUNTIF(Y52,{"*leaching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leached*"}))&gt;0,ISNUMBER(FIND("%",Y52))),"Include","Exclude")</f>
        <v>Exclude</v>
      </c>
      <c r="AA52" s="1" t="s">
        <v>1664</v>
      </c>
      <c r="AB52" s="1" t="str" cm="1">
        <f t="array" ref="AB52">IF(AND(SUM(COUNTIF(AA52,{"*leaching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leached*"}))&gt;0,ISNUMBER(FIND("%",AA52))),"Include","Exclude")</f>
        <v>Exclude</v>
      </c>
      <c r="AC52" s="1" t="s">
        <v>1665</v>
      </c>
      <c r="AD52" s="1" t="str" cm="1">
        <f t="array" ref="AD52">IF(AND(SUM(COUNTIF(AC52,{"*leaching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leached*"}))&gt;0,ISNUMBER(FIND("%",AC52))),"Include","Exclude")</f>
        <v>Exclude</v>
      </c>
      <c r="AE52" s="1" t="s">
        <v>1666</v>
      </c>
      <c r="AF52" s="1" t="str" cm="1">
        <f t="array" ref="AF52">IF(AND(SUM(COUNTIF(AE52,{"*leaching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leached*"}))&gt;0,ISNUMBER(FIND("%",AE52))),"Include","Exclude")</f>
        <v>Exclude</v>
      </c>
      <c r="AG52" s="1" t="s">
        <v>1667</v>
      </c>
      <c r="AH52" s="1" t="str" cm="1">
        <f t="array" ref="AH52">IF(AND(SUM(COUNTIF(AG52,{"*leaching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leached*"}))&gt;0,ISNUMBER(FIND("%",AG52))),"Include","Exclude")</f>
        <v>Exclude</v>
      </c>
      <c r="AI52" s="1" t="s">
        <v>1668</v>
      </c>
      <c r="AJ52" s="1" t="str" cm="1">
        <f t="array" ref="AJ52">IF(AND(SUM(COUNTIF(AI52,{"*leaching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leached*"}))&gt;0,ISNUMBER(FIND("%",AI52))),"Include","Exclude")</f>
        <v>Exclude</v>
      </c>
      <c r="AK52" s="1" t="s">
        <v>1669</v>
      </c>
      <c r="AL52" s="1" t="str" cm="1">
        <f t="array" ref="AL52">IF(AND(SUM(COUNTIF(AK52,{"*leaching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leached*"}))&gt;0,ISNUMBER(FIND("%",AK52))),"Include","Exclude")</f>
        <v>Exclude</v>
      </c>
      <c r="AM52" s="1" t="s">
        <v>1670</v>
      </c>
      <c r="AN52" s="1" t="str" cm="1">
        <f t="array" ref="AN52">IF(AND(SUM(COUNTIF(AM52,{"*leaching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leached*"}))&gt;0,ISNUMBER(FIND("%",AM52))),"Include","Exclude")</f>
        <v>Exclude</v>
      </c>
      <c r="AO52" s="1" t="s">
        <v>1671</v>
      </c>
      <c r="AP52" s="1" t="str" cm="1">
        <f t="array" ref="AP52">IF(AND(SUM(COUNTIF(AO52,{"*leaching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leached*"}))&gt;0,ISNUMBER(FIND("%",AO52))),"Include","Exclude")</f>
        <v>Exclude</v>
      </c>
      <c r="AQ52" s="1" t="s">
        <v>1672</v>
      </c>
      <c r="AR52" s="1" t="str" cm="1">
        <f t="array" ref="AR52">IF(AND(SUM(COUNTIF(AQ52,{"*leaching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leached*"}))&gt;0,ISNUMBER(FIND("%",AQ52))),"Include","Exclude")</f>
        <v>Exclude</v>
      </c>
      <c r="AS52" s="1"/>
      <c r="AT52" s="1" t="str" cm="1">
        <f t="array" ref="AT52">IF(AND(SUM(COUNTIF(AS52,{"*leaching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leached*"}))&gt;0,ISNUMBER(FIND("%",AS52))),"Include","Exclude")</f>
        <v>Exclude</v>
      </c>
      <c r="AU52" s="1"/>
      <c r="AV52" s="1" t="str" cm="1">
        <f t="array" ref="AV52">IF(AND(SUM(COUNTIF(AU52,{"*leaching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leached*"}))&gt;0,ISNUMBER(FIND("%",AU52))),"Include","Exclude")</f>
        <v>Exclude</v>
      </c>
      <c r="AW52" s="1"/>
      <c r="AX52" s="1" t="str" cm="1">
        <f t="array" ref="AX52">IF(AND(SUM(COUNTIF(AW52,{"*leaching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leached*"}))&gt;0,ISNUMBER(FIND("%",AW52))),"Include","Exclude")</f>
        <v>Exclude</v>
      </c>
      <c r="AY52" s="1">
        <f t="shared" si="2"/>
        <v>0</v>
      </c>
      <c r="AZ52" s="1" t="s">
        <v>677</v>
      </c>
      <c r="BF52" s="1"/>
      <c r="BG52" s="1"/>
      <c r="BK52" s="1"/>
      <c r="BL52" s="1"/>
      <c r="BQ52" s="1"/>
      <c r="BV52" s="1"/>
      <c r="BX52"/>
      <c r="BY52"/>
      <c r="BZ52"/>
      <c r="CA52"/>
      <c r="CB52"/>
    </row>
    <row r="53" spans="1:80" hidden="1" x14ac:dyDescent="0.3">
      <c r="A53" s="1">
        <v>52</v>
      </c>
      <c r="B53" s="1" t="s">
        <v>772</v>
      </c>
      <c r="C53" s="2" t="s">
        <v>773</v>
      </c>
      <c r="D53" s="1" t="s">
        <v>159</v>
      </c>
      <c r="E53" s="1" t="b">
        <v>1</v>
      </c>
      <c r="H53" s="1" t="s">
        <v>611</v>
      </c>
      <c r="I53" s="1" t="s">
        <v>10</v>
      </c>
      <c r="J53" s="1" t="s">
        <v>612</v>
      </c>
      <c r="K53" s="1" t="s">
        <v>160</v>
      </c>
      <c r="L53" s="1" t="s">
        <v>613</v>
      </c>
      <c r="M53" s="1" t="s">
        <v>161</v>
      </c>
      <c r="N53" s="1" t="s">
        <v>614</v>
      </c>
      <c r="O53" s="1" t="s">
        <v>774</v>
      </c>
      <c r="P53" s="1" t="b">
        <v>1</v>
      </c>
      <c r="Q53" s="1">
        <v>950</v>
      </c>
      <c r="R53" s="1" t="b">
        <v>0</v>
      </c>
      <c r="S53" s="1" t="s">
        <v>1673</v>
      </c>
      <c r="T53" s="1" t="str" cm="1">
        <f t="array" ref="T53">IF(AND(SUM(COUNTIF(S53,{"*leaching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leached*"}))&gt;0,ISNUMBER(FIND("%",S53))),"Include","Exclude")</f>
        <v>Exclude</v>
      </c>
      <c r="U53" s="1" t="s">
        <v>1674</v>
      </c>
      <c r="V53" s="1" t="str" cm="1">
        <f t="array" ref="V53">IF(AND(SUM(COUNTIF(U53,{"*leaching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leached*"}))&gt;0,ISNUMBER(FIND("%",U53))),"Include","Exclude")</f>
        <v>Exclude</v>
      </c>
      <c r="W53" s="1" t="s">
        <v>1675</v>
      </c>
      <c r="X53" s="1" t="str" cm="1">
        <f t="array" ref="X53">IF(AND(SUM(COUNTIF(W53,{"*leaching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leached*"}))&gt;0,ISNUMBER(FIND("%",W53))),"Include","Exclude")</f>
        <v>Exclude</v>
      </c>
      <c r="Y53" s="1" t="s">
        <v>1676</v>
      </c>
      <c r="Z53" s="1" t="str" cm="1">
        <f t="array" ref="Z53">IF(AND(SUM(COUNTIF(Y53,{"*leaching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leached*"}))&gt;0,ISNUMBER(FIND("%",Y53))),"Include","Exclude")</f>
        <v>Exclude</v>
      </c>
      <c r="AA53" s="1" t="s">
        <v>1677</v>
      </c>
      <c r="AB53" s="1" t="str" cm="1">
        <f t="array" ref="AB53">IF(AND(SUM(COUNTIF(AA53,{"*leaching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leached*"}))&gt;0,ISNUMBER(FIND("%",AA53))),"Include","Exclude")</f>
        <v>Exclude</v>
      </c>
      <c r="AC53" s="1" t="s">
        <v>1678</v>
      </c>
      <c r="AD53" s="1" t="str" cm="1">
        <f t="array" ref="AD53">IF(AND(SUM(COUNTIF(AC53,{"*leaching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leached*"}))&gt;0,ISNUMBER(FIND("%",AC53))),"Include","Exclude")</f>
        <v>Exclude</v>
      </c>
      <c r="AE53" s="1" t="s">
        <v>1679</v>
      </c>
      <c r="AF53" s="1" t="str" cm="1">
        <f t="array" ref="AF53">IF(AND(SUM(COUNTIF(AE53,{"*leaching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leached*"}))&gt;0,ISNUMBER(FIND("%",AE53))),"Include","Exclude")</f>
        <v>Exclude</v>
      </c>
      <c r="AG53" s="1" t="s">
        <v>1680</v>
      </c>
      <c r="AH53" s="1" t="str" cm="1">
        <f t="array" ref="AH53">IF(AND(SUM(COUNTIF(AG53,{"*leaching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leached*"}))&gt;0,ISNUMBER(FIND("%",AG53))),"Include","Exclude")</f>
        <v>Exclude</v>
      </c>
      <c r="AI53" s="1" t="s">
        <v>1681</v>
      </c>
      <c r="AJ53" s="1" t="str" cm="1">
        <f t="array" ref="AJ53">IF(AND(SUM(COUNTIF(AI53,{"*leaching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leached*"}))&gt;0,ISNUMBER(FIND("%",AI53))),"Include","Exclude")</f>
        <v>Exclude</v>
      </c>
      <c r="AK53" s="1"/>
      <c r="AL53" s="1" t="str" cm="1">
        <f t="array" ref="AL53">IF(AND(SUM(COUNTIF(AK53,{"*leaching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leached*"}))&gt;0,ISNUMBER(FIND("%",AK53))),"Include","Exclude")</f>
        <v>Exclude</v>
      </c>
      <c r="AM53" s="1"/>
      <c r="AN53" s="1" t="str" cm="1">
        <f t="array" ref="AN53">IF(AND(SUM(COUNTIF(AM53,{"*leaching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leached*"}))&gt;0,ISNUMBER(FIND("%",AM53))),"Include","Exclude")</f>
        <v>Exclude</v>
      </c>
      <c r="AO53" s="1"/>
      <c r="AP53" s="1" t="str" cm="1">
        <f t="array" ref="AP53">IF(AND(SUM(COUNTIF(AO53,{"*leaching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leached*"}))&gt;0,ISNUMBER(FIND("%",AO53))),"Include","Exclude")</f>
        <v>Exclude</v>
      </c>
      <c r="AQ53" s="1"/>
      <c r="AR53" s="1" t="str" cm="1">
        <f t="array" ref="AR53">IF(AND(SUM(COUNTIF(AQ53,{"*leaching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leached*"}))&gt;0,ISNUMBER(FIND("%",AQ53))),"Include","Exclude")</f>
        <v>Exclude</v>
      </c>
      <c r="AS53" s="1"/>
      <c r="AT53" s="1" t="str" cm="1">
        <f t="array" ref="AT53">IF(AND(SUM(COUNTIF(AS53,{"*leaching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leached*"}))&gt;0,ISNUMBER(FIND("%",AS53))),"Include","Exclude")</f>
        <v>Exclude</v>
      </c>
      <c r="AU53" s="1"/>
      <c r="AV53" s="1" t="str" cm="1">
        <f t="array" ref="AV53">IF(AND(SUM(COUNTIF(AU53,{"*leaching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leached*"}))&gt;0,ISNUMBER(FIND("%",AU53))),"Include","Exclude")</f>
        <v>Exclude</v>
      </c>
      <c r="AW53" s="1"/>
      <c r="AX53" s="1" t="str" cm="1">
        <f t="array" ref="AX53">IF(AND(SUM(COUNTIF(AW53,{"*leaching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leached*"}))&gt;0,ISNUMBER(FIND("%",AW53))),"Include","Exclude")</f>
        <v>Exclude</v>
      </c>
      <c r="AY53" s="1">
        <f t="shared" si="2"/>
        <v>0</v>
      </c>
      <c r="AZ53" s="1" t="s">
        <v>677</v>
      </c>
      <c r="BF53" s="1"/>
      <c r="BG53" s="1"/>
      <c r="BK53" s="1"/>
      <c r="BL53" s="1"/>
      <c r="BQ53" s="1"/>
      <c r="BV53" s="1"/>
      <c r="BX53"/>
      <c r="BY53"/>
      <c r="BZ53"/>
      <c r="CA53"/>
      <c r="CB53"/>
    </row>
    <row r="54" spans="1:80" s="23" customFormat="1" x14ac:dyDescent="0.3">
      <c r="A54" s="21">
        <v>26</v>
      </c>
      <c r="B54" s="21" t="s">
        <v>697</v>
      </c>
      <c r="C54" s="21" t="s">
        <v>698</v>
      </c>
      <c r="D54" s="21" t="s">
        <v>84</v>
      </c>
      <c r="E54" s="21" t="b">
        <v>1</v>
      </c>
      <c r="F54" s="21"/>
      <c r="G54" s="21"/>
      <c r="H54" s="21" t="s">
        <v>611</v>
      </c>
      <c r="I54" s="21" t="s">
        <v>10</v>
      </c>
      <c r="J54" s="21" t="s">
        <v>612</v>
      </c>
      <c r="K54" s="21" t="s">
        <v>85</v>
      </c>
      <c r="L54" s="21" t="s">
        <v>613</v>
      </c>
      <c r="M54" s="21" t="s">
        <v>86</v>
      </c>
      <c r="N54" s="21" t="s">
        <v>614</v>
      </c>
      <c r="O54" s="21" t="s">
        <v>699</v>
      </c>
      <c r="P54" s="21" t="b">
        <v>1</v>
      </c>
      <c r="Q54" s="21">
        <v>570</v>
      </c>
      <c r="R54" s="39" t="b">
        <v>0</v>
      </c>
      <c r="S54" s="6" t="s">
        <v>1430</v>
      </c>
      <c r="T54" s="1" t="str" cm="1">
        <f t="array" ref="T54">IF(AND(SUM(COUNTIF(S54,{"*leaching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leached*"}))&gt;0,ISNUMBER(FIND("%",S54))),"Include","Exclude")</f>
        <v>Exclude</v>
      </c>
      <c r="U54" s="1" t="s">
        <v>1431</v>
      </c>
      <c r="V54" s="1" t="str" cm="1">
        <f t="array" ref="V54">IF(AND(SUM(COUNTIF(U54,{"*leaching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leached*"}))&gt;0,ISNUMBER(FIND("%",U54))),"Include","Exclude")</f>
        <v>Exclude</v>
      </c>
      <c r="W54" s="1" t="s">
        <v>1432</v>
      </c>
      <c r="X54" s="1" t="str" cm="1">
        <f t="array" ref="X54">IF(AND(SUM(COUNTIF(W54,{"*leaching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leached*"}))&gt;0,ISNUMBER(FIND("%",W54))),"Include","Exclude")</f>
        <v>Exclude</v>
      </c>
      <c r="Y54" s="1" t="s">
        <v>1433</v>
      </c>
      <c r="Z54" s="1" t="str" cm="1">
        <f t="array" ref="Z54">IF(AND(SUM(COUNTIF(Y54,{"*leaching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leached*"}))&gt;0,ISNUMBER(FIND("%",Y54))),"Include","Exclude")</f>
        <v>Exclude</v>
      </c>
      <c r="AA54" s="1" t="s">
        <v>1434</v>
      </c>
      <c r="AB54" s="1" t="str" cm="1">
        <f t="array" ref="AB54">IF(AND(SUM(COUNTIF(AA54,{"*leaching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leached*"}))&gt;0,ISNUMBER(FIND("%",AA54))),"Include","Exclude")</f>
        <v>Exclude</v>
      </c>
      <c r="AC54" s="1" t="s">
        <v>1435</v>
      </c>
      <c r="AD54" s="1" t="str" cm="1">
        <f t="array" ref="AD54">IF(AND(SUM(COUNTIF(AC54,{"*leaching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leached*"}))&gt;0,ISNUMBER(FIND("%",AC54))),"Include","Exclude")</f>
        <v>Exclude</v>
      </c>
      <c r="AE54" s="1" t="s">
        <v>1436</v>
      </c>
      <c r="AF54" s="1" t="str" cm="1">
        <f t="array" ref="AF54">IF(AND(SUM(COUNTIF(AE54,{"*leaching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leached*"}))&gt;0,ISNUMBER(FIND("%",AE54))),"Include","Exclude")</f>
        <v>Exclude</v>
      </c>
      <c r="AG54" s="1" t="s">
        <v>1437</v>
      </c>
      <c r="AH54" s="1" t="str" cm="1">
        <f t="array" ref="AH54">IF(AND(SUM(COUNTIF(AG54,{"*leaching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leached*"}))&gt;0,ISNUMBER(FIND("%",AG54))),"Include","Exclude")</f>
        <v>Exclude</v>
      </c>
      <c r="AI54" s="1" t="s">
        <v>1438</v>
      </c>
      <c r="AJ54" s="1" t="str" cm="1">
        <f t="array" ref="AJ54">IF(AND(SUM(COUNTIF(AI54,{"*leaching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leached*"}))&gt;0,ISNUMBER(FIND("%",AI54))),"Include","Exclude")</f>
        <v>Exclude</v>
      </c>
      <c r="AK54" s="1" t="s">
        <v>1439</v>
      </c>
      <c r="AL54" s="1" t="str" cm="1">
        <f t="array" ref="AL54">IF(AND(SUM(COUNTIF(AK54,{"*leaching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leached*"}))&gt;0,ISNUMBER(FIND("%",AK54))),"Include","Exclude")</f>
        <v>Include</v>
      </c>
      <c r="AM54" s="1" t="s">
        <v>1440</v>
      </c>
      <c r="AN54" s="1" t="str" cm="1">
        <f t="array" ref="AN54">IF(AND(SUM(COUNTIF(AM54,{"*leaching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leached*"}))&gt;0,ISNUMBER(FIND("%",AM54))),"Include","Exclude")</f>
        <v>Exclude</v>
      </c>
      <c r="AO54" s="1"/>
      <c r="AP54" s="1" t="str" cm="1">
        <f t="array" ref="AP54">IF(AND(SUM(COUNTIF(AO54,{"*leaching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leached*"}))&gt;0,ISNUMBER(FIND("%",AO54))),"Include","Exclude")</f>
        <v>Exclude</v>
      </c>
      <c r="AQ54" s="1"/>
      <c r="AR54" s="1" t="str" cm="1">
        <f t="array" ref="AR54">IF(AND(SUM(COUNTIF(AQ54,{"*leaching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leached*"}))&gt;0,ISNUMBER(FIND("%",AQ54))),"Include","Exclude")</f>
        <v>Exclude</v>
      </c>
      <c r="AS54" s="1"/>
      <c r="AT54" s="1" t="str" cm="1">
        <f t="array" ref="AT54">IF(AND(SUM(COUNTIF(AS54,{"*leaching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leached*"}))&gt;0,ISNUMBER(FIND("%",AS54))),"Include","Exclude")</f>
        <v>Exclude</v>
      </c>
      <c r="AU54" s="1"/>
      <c r="AV54" s="1" t="str" cm="1">
        <f t="array" ref="AV54">IF(AND(SUM(COUNTIF(AU54,{"*leaching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leached*"}))&gt;0,ISNUMBER(FIND("%",AU54))),"Include","Exclude")</f>
        <v>Exclude</v>
      </c>
      <c r="AW54" s="1"/>
      <c r="AX54" s="36" t="str" cm="1">
        <f t="array" ref="AX54">IF(AND(SUM(COUNTIF(AW54,{"*leaching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leached*"}))&gt;0,ISNUMBER(FIND("%",AW54))),"Include","Exclude")</f>
        <v>Exclude</v>
      </c>
      <c r="AY54" s="21">
        <f t="shared" si="2"/>
        <v>1</v>
      </c>
      <c r="AZ54" s="21" t="s">
        <v>1439</v>
      </c>
      <c r="BA54" s="21">
        <f>LEN(AZ54) - LEN(SUBSTITUTE(AZ54, "%", ""))</f>
        <v>4</v>
      </c>
      <c r="BB54" s="21" t="s">
        <v>2996</v>
      </c>
      <c r="BC54" s="21" t="s">
        <v>3013</v>
      </c>
      <c r="BD54" s="24">
        <v>0.99</v>
      </c>
      <c r="BE54" s="22">
        <v>0.1</v>
      </c>
      <c r="BF54" s="44">
        <f>VLOOKUP(BC54,'To do list'!$A$2:$B$18,2,FALSE)</f>
        <v>83.5</v>
      </c>
      <c r="BG54" s="59">
        <f>BE54*(1-BD54)*BF54*100</f>
        <v>8.3500000000000068</v>
      </c>
      <c r="BH54" s="21" t="s">
        <v>709</v>
      </c>
      <c r="BI54" s="24">
        <v>0.98</v>
      </c>
      <c r="BJ54" s="22">
        <v>0.2</v>
      </c>
      <c r="BK54" s="44">
        <f>VLOOKUP(BH54,'To do list'!$A$2:$B$18,2,FALSE)</f>
        <v>32.799999999999997</v>
      </c>
      <c r="BL54" s="59">
        <f>BJ54*(1-BI54)*BK54*100</f>
        <v>13.12000000000001</v>
      </c>
      <c r="BM54" s="21" t="s">
        <v>3011</v>
      </c>
      <c r="BN54" s="24">
        <v>0.9</v>
      </c>
      <c r="BO54" s="22">
        <v>0.2</v>
      </c>
      <c r="BP54" s="44">
        <f>VLOOKUP(BM54,'To do list'!$A$2:$B$18,2,FALSE)</f>
        <v>13.9</v>
      </c>
      <c r="BQ54" s="59">
        <f>BO54*(1-BN54)*BP54*100</f>
        <v>27.799999999999997</v>
      </c>
      <c r="BR54" s="21" t="s">
        <v>3012</v>
      </c>
      <c r="BS54" s="24">
        <v>0.92</v>
      </c>
      <c r="BT54" s="22">
        <v>0.1</v>
      </c>
      <c r="BU54" s="44">
        <f>VLOOKUP(BR54,'To do list'!$A$2:$B$18,2,FALSE)</f>
        <v>1.82</v>
      </c>
      <c r="BV54" s="59">
        <f>BT54*(1-BS54)*BU54*100</f>
        <v>1.4559999999999995</v>
      </c>
      <c r="BW54" s="21"/>
      <c r="BX54" s="21"/>
      <c r="BY54" s="21"/>
      <c r="BZ54" s="21"/>
      <c r="CA54" s="51"/>
      <c r="CB54" s="63">
        <f>SUM(BG54,BL54,BQ54,BV54,CA54)/SUM(BE54,BJ54,BO54,BT54,BY54)</f>
        <v>84.543333333333365</v>
      </c>
    </row>
    <row r="55" spans="1:80" s="23" customFormat="1" x14ac:dyDescent="0.3">
      <c r="A55" s="21">
        <v>135</v>
      </c>
      <c r="B55" s="21" t="s">
        <v>999</v>
      </c>
      <c r="C55" s="21" t="s">
        <v>1000</v>
      </c>
      <c r="D55" s="21" t="s">
        <v>386</v>
      </c>
      <c r="E55" s="21" t="b">
        <v>1</v>
      </c>
      <c r="F55" s="21"/>
      <c r="G55" s="21"/>
      <c r="H55" s="21" t="s">
        <v>611</v>
      </c>
      <c r="I55" s="21" t="s">
        <v>10</v>
      </c>
      <c r="J55" s="21" t="s">
        <v>612</v>
      </c>
      <c r="K55" s="21" t="s">
        <v>387</v>
      </c>
      <c r="L55" s="21" t="s">
        <v>613</v>
      </c>
      <c r="M55" s="21" t="s">
        <v>388</v>
      </c>
      <c r="N55" s="21" t="s">
        <v>614</v>
      </c>
      <c r="O55" s="21" t="s">
        <v>645</v>
      </c>
      <c r="P55" s="21" t="b">
        <v>1</v>
      </c>
      <c r="Q55" s="21">
        <v>60</v>
      </c>
      <c r="R55" s="39" t="b">
        <v>0</v>
      </c>
      <c r="S55" s="6" t="s">
        <v>2362</v>
      </c>
      <c r="T55" s="1" t="str" cm="1">
        <f t="array" ref="T55">IF(AND(SUM(COUNTIF(S55,{"*leaching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leached*"}))&gt;0,ISNUMBER(FIND("%",S55))),"Include","Exclude")</f>
        <v>Exclude</v>
      </c>
      <c r="U55" s="1" t="s">
        <v>2363</v>
      </c>
      <c r="V55" s="1" t="str" cm="1">
        <f t="array" ref="V55">IF(AND(SUM(COUNTIF(U55,{"*leaching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leached*"}))&gt;0,ISNUMBER(FIND("%",U55))),"Include","Exclude")</f>
        <v>Exclude</v>
      </c>
      <c r="W55" s="1" t="s">
        <v>2364</v>
      </c>
      <c r="X55" s="1" t="str" cm="1">
        <f t="array" ref="X55">IF(AND(SUM(COUNTIF(W55,{"*leaching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leached*"}))&gt;0,ISNUMBER(FIND("%",W55))),"Include","Exclude")</f>
        <v>Exclude</v>
      </c>
      <c r="Y55" s="1" t="s">
        <v>2365</v>
      </c>
      <c r="Z55" s="1" t="str" cm="1">
        <f t="array" ref="Z55">IF(AND(SUM(COUNTIF(Y55,{"*leaching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leached*"}))&gt;0,ISNUMBER(FIND("%",Y55))),"Include","Exclude")</f>
        <v>Exclude</v>
      </c>
      <c r="AA55" s="1" t="s">
        <v>2366</v>
      </c>
      <c r="AB55" s="1" t="str" cm="1">
        <f t="array" ref="AB55">IF(AND(SUM(COUNTIF(AA55,{"*leaching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leached*"}))&gt;0,ISNUMBER(FIND("%",AA55))),"Include","Exclude")</f>
        <v>Exclude</v>
      </c>
      <c r="AC55" s="1" t="s">
        <v>2367</v>
      </c>
      <c r="AD55" s="1" t="str" cm="1">
        <f t="array" ref="AD55">IF(AND(SUM(COUNTIF(AC55,{"*leaching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leached*"}))&gt;0,ISNUMBER(FIND("%",AC55))),"Include","Exclude")</f>
        <v>Include</v>
      </c>
      <c r="AE55" s="1" t="s">
        <v>2368</v>
      </c>
      <c r="AF55" s="1" t="str" cm="1">
        <f t="array" ref="AF55">IF(AND(SUM(COUNTIF(AE55,{"*leaching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leached*"}))&gt;0,ISNUMBER(FIND("%",AE55))),"Include","Exclude")</f>
        <v>Exclude</v>
      </c>
      <c r="AG55" s="1" t="s">
        <v>2369</v>
      </c>
      <c r="AH55" s="1" t="str" cm="1">
        <f t="array" ref="AH55">IF(AND(SUM(COUNTIF(AG55,{"*leaching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leached*"}))&gt;0,ISNUMBER(FIND("%",AG55))),"Include","Exclude")</f>
        <v>Exclude</v>
      </c>
      <c r="AI55" s="1" t="s">
        <v>2370</v>
      </c>
      <c r="AJ55" s="1" t="str" cm="1">
        <f t="array" ref="AJ55">IF(AND(SUM(COUNTIF(AI55,{"*leaching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leached*"}))&gt;0,ISNUMBER(FIND("%",AI55))),"Include","Exclude")</f>
        <v>Exclude</v>
      </c>
      <c r="AK55" s="1"/>
      <c r="AL55" s="1" t="str" cm="1">
        <f t="array" ref="AL55">IF(AND(SUM(COUNTIF(AK55,{"*leaching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leached*"}))&gt;0,ISNUMBER(FIND("%",AK55))),"Include","Exclude")</f>
        <v>Exclude</v>
      </c>
      <c r="AM55" s="1"/>
      <c r="AN55" s="1" t="str" cm="1">
        <f t="array" ref="AN55">IF(AND(SUM(COUNTIF(AM55,{"*leaching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leached*"}))&gt;0,ISNUMBER(FIND("%",AM55))),"Include","Exclude")</f>
        <v>Exclude</v>
      </c>
      <c r="AO55" s="1"/>
      <c r="AP55" s="1" t="str" cm="1">
        <f t="array" ref="AP55">IF(AND(SUM(COUNTIF(AO55,{"*leaching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leached*"}))&gt;0,ISNUMBER(FIND("%",AO55))),"Include","Exclude")</f>
        <v>Exclude</v>
      </c>
      <c r="AQ55" s="1"/>
      <c r="AR55" s="1" t="str" cm="1">
        <f t="array" ref="AR55">IF(AND(SUM(COUNTIF(AQ55,{"*leaching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leached*"}))&gt;0,ISNUMBER(FIND("%",AQ55))),"Include","Exclude")</f>
        <v>Exclude</v>
      </c>
      <c r="AS55" s="1"/>
      <c r="AT55" s="1" t="str" cm="1">
        <f t="array" ref="AT55">IF(AND(SUM(COUNTIF(AS55,{"*leaching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leached*"}))&gt;0,ISNUMBER(FIND("%",AS55))),"Include","Exclude")</f>
        <v>Exclude</v>
      </c>
      <c r="AU55" s="1"/>
      <c r="AV55" s="1" t="str" cm="1">
        <f t="array" ref="AV55">IF(AND(SUM(COUNTIF(AU55,{"*leaching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leached*"}))&gt;0,ISNUMBER(FIND("%",AU55))),"Include","Exclude")</f>
        <v>Exclude</v>
      </c>
      <c r="AW55" s="1"/>
      <c r="AX55" s="36" t="str" cm="1">
        <f t="array" ref="AX55">IF(AND(SUM(COUNTIF(AW55,{"*leaching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leached*"}))&gt;0,ISNUMBER(FIND("%",AW55))),"Include","Exclude")</f>
        <v>Exclude</v>
      </c>
      <c r="AY55" s="21">
        <f t="shared" si="2"/>
        <v>1</v>
      </c>
      <c r="AZ55" s="21" t="s">
        <v>2367</v>
      </c>
      <c r="BA55" s="21">
        <f>LEN(AZ55) - LEN(SUBSTITUTE(AZ55, "%", ""))</f>
        <v>3</v>
      </c>
      <c r="BB55" s="21" t="s">
        <v>2990</v>
      </c>
      <c r="BC55" s="21" t="s">
        <v>3013</v>
      </c>
      <c r="BD55" s="22">
        <v>0.98799999999999999</v>
      </c>
      <c r="BE55" s="22">
        <v>0.1</v>
      </c>
      <c r="BF55" s="44">
        <f>VLOOKUP(BC55,'To do list'!$A$2:$B$18,2,FALSE)</f>
        <v>83.5</v>
      </c>
      <c r="BG55" s="59">
        <f>BE55*(1-BD55)*BF55*100</f>
        <v>10.02000000000001</v>
      </c>
      <c r="BH55" s="21" t="s">
        <v>709</v>
      </c>
      <c r="BI55" s="22">
        <v>5.0000000000000001E-3</v>
      </c>
      <c r="BJ55" s="22">
        <v>0.2</v>
      </c>
      <c r="BK55" s="44">
        <f>VLOOKUP(BH55,'To do list'!$A$2:$B$18,2,FALSE)</f>
        <v>32.799999999999997</v>
      </c>
      <c r="BL55" s="59">
        <f>BJ55*(1-BI55)*BK55*100</f>
        <v>652.71999999999991</v>
      </c>
      <c r="BM55" s="21" t="s">
        <v>3011</v>
      </c>
      <c r="BN55" s="22">
        <v>5.0000000000000001E-3</v>
      </c>
      <c r="BO55" s="22">
        <v>0.2</v>
      </c>
      <c r="BP55" s="44">
        <f>VLOOKUP(BM55,'To do list'!$A$2:$B$18,2,FALSE)</f>
        <v>13.9</v>
      </c>
      <c r="BQ55" s="59">
        <f>BO55*(1-BN55)*BP55*100</f>
        <v>276.61</v>
      </c>
      <c r="BR55" s="21" t="s">
        <v>3012</v>
      </c>
      <c r="BS55" s="22">
        <v>1.4999999999999999E-2</v>
      </c>
      <c r="BT55" s="22">
        <v>0.1</v>
      </c>
      <c r="BU55" s="44">
        <f>VLOOKUP(BR55,'To do list'!$A$2:$B$18,2,FALSE)</f>
        <v>1.82</v>
      </c>
      <c r="BV55" s="59">
        <f>BT55*(1-BS55)*BU55*100</f>
        <v>17.927</v>
      </c>
      <c r="BW55" s="21"/>
      <c r="BX55" s="21"/>
      <c r="BY55" s="21"/>
      <c r="BZ55" s="21"/>
      <c r="CA55" s="51"/>
      <c r="CB55" s="63">
        <f>SUM(BG55,BL55,BQ55,BV55,CA55)/SUM(BE55,BJ55,BO55,BT55,BY55)</f>
        <v>1595.4616666666666</v>
      </c>
    </row>
    <row r="56" spans="1:80" hidden="1" x14ac:dyDescent="0.3">
      <c r="A56" s="40">
        <v>55</v>
      </c>
      <c r="B56" s="40" t="s">
        <v>781</v>
      </c>
      <c r="C56" s="61" t="s">
        <v>782</v>
      </c>
      <c r="D56" s="40" t="s">
        <v>166</v>
      </c>
      <c r="E56" s="40" t="b">
        <v>1</v>
      </c>
      <c r="F56" s="40"/>
      <c r="G56" s="40"/>
      <c r="H56" s="40" t="s">
        <v>611</v>
      </c>
      <c r="I56" s="40" t="s">
        <v>10</v>
      </c>
      <c r="J56" s="40" t="s">
        <v>612</v>
      </c>
      <c r="K56" s="40" t="s">
        <v>167</v>
      </c>
      <c r="L56" s="40" t="s">
        <v>613</v>
      </c>
      <c r="M56" s="40" t="s">
        <v>168</v>
      </c>
      <c r="N56" s="40" t="s">
        <v>614</v>
      </c>
      <c r="O56" s="40" t="s">
        <v>783</v>
      </c>
      <c r="P56" s="40" t="b">
        <v>1</v>
      </c>
      <c r="Q56" s="40">
        <v>80</v>
      </c>
      <c r="R56" s="1" t="b">
        <v>0</v>
      </c>
      <c r="S56" s="1" t="s">
        <v>1701</v>
      </c>
      <c r="T56" s="1" t="str" cm="1">
        <f t="array" ref="T56">IF(AND(SUM(COUNTIF(S56,{"*leaching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leached*"}))&gt;0,ISNUMBER(FIND("%",S56))),"Include","Exclude")</f>
        <v>Exclude</v>
      </c>
      <c r="U56" s="1" t="s">
        <v>1702</v>
      </c>
      <c r="V56" s="1" t="str" cm="1">
        <f t="array" ref="V56">IF(AND(SUM(COUNTIF(U56,{"*leaching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leached*"}))&gt;0,ISNUMBER(FIND("%",U56))),"Include","Exclude")</f>
        <v>Exclude</v>
      </c>
      <c r="W56" s="1" t="s">
        <v>1703</v>
      </c>
      <c r="X56" s="1" t="str" cm="1">
        <f t="array" ref="X56">IF(AND(SUM(COUNTIF(W56,{"*leaching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leached*"}))&gt;0,ISNUMBER(FIND("%",W56))),"Include","Exclude")</f>
        <v>Exclude</v>
      </c>
      <c r="Y56" s="1" t="s">
        <v>1704</v>
      </c>
      <c r="Z56" s="1" t="str" cm="1">
        <f t="array" ref="Z56">IF(AND(SUM(COUNTIF(Y56,{"*leaching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leached*"}))&gt;0,ISNUMBER(FIND("%",Y56))),"Include","Exclude")</f>
        <v>Exclude</v>
      </c>
      <c r="AA56" s="1" t="s">
        <v>1705</v>
      </c>
      <c r="AB56" s="1" t="str" cm="1">
        <f t="array" ref="AB56">IF(AND(SUM(COUNTIF(AA56,{"*leaching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leached*"}))&gt;0,ISNUMBER(FIND("%",AA56))),"Include","Exclude")</f>
        <v>Exclude</v>
      </c>
      <c r="AC56" s="1" t="s">
        <v>1706</v>
      </c>
      <c r="AD56" s="1" t="str" cm="1">
        <f t="array" ref="AD56">IF(AND(SUM(COUNTIF(AC56,{"*leaching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leached*"}))&gt;0,ISNUMBER(FIND("%",AC56))),"Include","Exclude")</f>
        <v>Exclude</v>
      </c>
      <c r="AE56" s="1" t="s">
        <v>1707</v>
      </c>
      <c r="AF56" s="1" t="str" cm="1">
        <f t="array" ref="AF56">IF(AND(SUM(COUNTIF(AE56,{"*leaching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leached*"}))&gt;0,ISNUMBER(FIND("%",AE56))),"Include","Exclude")</f>
        <v>Exclude</v>
      </c>
      <c r="AG56" s="1" t="s">
        <v>1708</v>
      </c>
      <c r="AH56" s="1" t="str" cm="1">
        <f t="array" ref="AH56">IF(AND(SUM(COUNTIF(AG56,{"*leaching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leached*"}))&gt;0,ISNUMBER(FIND("%",AG56))),"Include","Exclude")</f>
        <v>Exclude</v>
      </c>
      <c r="AI56" s="1" t="s">
        <v>1709</v>
      </c>
      <c r="AJ56" s="1" t="str" cm="1">
        <f t="array" ref="AJ56">IF(AND(SUM(COUNTIF(AI56,{"*leaching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leached*"}))&gt;0,ISNUMBER(FIND("%",AI56))),"Include","Exclude")</f>
        <v>Exclude</v>
      </c>
      <c r="AK56" s="1" t="s">
        <v>1710</v>
      </c>
      <c r="AL56" s="1" t="str" cm="1">
        <f t="array" ref="AL56">IF(AND(SUM(COUNTIF(AK56,{"*leaching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leached*"}))&gt;0,ISNUMBER(FIND("%",AK56))),"Include","Exclude")</f>
        <v>Exclude</v>
      </c>
      <c r="AM56" s="1" t="s">
        <v>1711</v>
      </c>
      <c r="AN56" s="1" t="str" cm="1">
        <f t="array" ref="AN56">IF(AND(SUM(COUNTIF(AM56,{"*leaching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leached*"}))&gt;0,ISNUMBER(FIND("%",AM56))),"Include","Exclude")</f>
        <v>Exclude</v>
      </c>
      <c r="AO56" s="1" t="s">
        <v>1712</v>
      </c>
      <c r="AP56" s="1" t="str" cm="1">
        <f t="array" ref="AP56">IF(AND(SUM(COUNTIF(AO56,{"*leaching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leached*"}))&gt;0,ISNUMBER(FIND("%",AO56))),"Include","Exclude")</f>
        <v>Exclude</v>
      </c>
      <c r="AQ56" s="1"/>
      <c r="AR56" s="1" t="str" cm="1">
        <f t="array" ref="AR56">IF(AND(SUM(COUNTIF(AQ56,{"*leaching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leached*"}))&gt;0,ISNUMBER(FIND("%",AQ56))),"Include","Exclude")</f>
        <v>Exclude</v>
      </c>
      <c r="AS56" s="1"/>
      <c r="AT56" s="1" t="str" cm="1">
        <f t="array" ref="AT56">IF(AND(SUM(COUNTIF(AS56,{"*leaching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leached*"}))&gt;0,ISNUMBER(FIND("%",AS56))),"Include","Exclude")</f>
        <v>Exclude</v>
      </c>
      <c r="AU56" s="1"/>
      <c r="AV56" s="1" t="str" cm="1">
        <f t="array" ref="AV56">IF(AND(SUM(COUNTIF(AU56,{"*leaching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leached*"}))&gt;0,ISNUMBER(FIND("%",AU56))),"Include","Exclude")</f>
        <v>Exclude</v>
      </c>
      <c r="AW56" s="1"/>
      <c r="AX56" s="1" t="str" cm="1">
        <f t="array" ref="AX56">IF(AND(SUM(COUNTIF(AW56,{"*leaching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leached*"}))&gt;0,ISNUMBER(FIND("%",AW56))),"Include","Exclude")</f>
        <v>Exclude</v>
      </c>
      <c r="AY56" s="40">
        <f t="shared" si="2"/>
        <v>0</v>
      </c>
      <c r="AZ56" s="40" t="s">
        <v>677</v>
      </c>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c r="BY56"/>
      <c r="BZ56"/>
      <c r="CA56"/>
      <c r="CB56"/>
    </row>
    <row r="57" spans="1:80" hidden="1" x14ac:dyDescent="0.3">
      <c r="A57" s="1">
        <v>56</v>
      </c>
      <c r="B57" s="1" t="s">
        <v>784</v>
      </c>
      <c r="C57" s="2" t="s">
        <v>785</v>
      </c>
      <c r="D57" s="1" t="s">
        <v>169</v>
      </c>
      <c r="E57" s="1" t="b">
        <v>1</v>
      </c>
      <c r="H57" s="1" t="s">
        <v>611</v>
      </c>
      <c r="I57" s="1" t="s">
        <v>10</v>
      </c>
      <c r="J57" s="1" t="s">
        <v>612</v>
      </c>
      <c r="K57" s="1" t="s">
        <v>170</v>
      </c>
      <c r="L57" s="1" t="s">
        <v>613</v>
      </c>
      <c r="M57" s="1" t="s">
        <v>171</v>
      </c>
      <c r="N57" s="1" t="s">
        <v>614</v>
      </c>
      <c r="O57" s="1" t="s">
        <v>786</v>
      </c>
      <c r="P57" s="1" t="b">
        <v>1</v>
      </c>
      <c r="Q57" s="1">
        <v>90</v>
      </c>
      <c r="R57" s="1" t="b">
        <v>0</v>
      </c>
      <c r="S57" s="1" t="s">
        <v>1713</v>
      </c>
      <c r="T57" s="1" t="str" cm="1">
        <f t="array" ref="T57">IF(AND(SUM(COUNTIF(S57,{"*leaching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leached*"}))&gt;0,ISNUMBER(FIND("%",S57))),"Include","Exclude")</f>
        <v>Exclude</v>
      </c>
      <c r="U57" s="1" t="s">
        <v>1714</v>
      </c>
      <c r="V57" s="1" t="str" cm="1">
        <f t="array" ref="V57">IF(AND(SUM(COUNTIF(U57,{"*leaching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leached*"}))&gt;0,ISNUMBER(FIND("%",U57))),"Include","Exclude")</f>
        <v>Exclude</v>
      </c>
      <c r="W57" s="1" t="s">
        <v>1715</v>
      </c>
      <c r="X57" s="1" t="str" cm="1">
        <f t="array" ref="X57">IF(AND(SUM(COUNTIF(W57,{"*leaching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leached*"}))&gt;0,ISNUMBER(FIND("%",W57))),"Include","Exclude")</f>
        <v>Exclude</v>
      </c>
      <c r="Y57" s="1" t="s">
        <v>1716</v>
      </c>
      <c r="Z57" s="1" t="str" cm="1">
        <f t="array" ref="Z57">IF(AND(SUM(COUNTIF(Y57,{"*leaching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leached*"}))&gt;0,ISNUMBER(FIND("%",Y57))),"Include","Exclude")</f>
        <v>Exclude</v>
      </c>
      <c r="AA57" s="1" t="s">
        <v>1717</v>
      </c>
      <c r="AB57" s="1" t="str" cm="1">
        <f t="array" ref="AB57">IF(AND(SUM(COUNTIF(AA57,{"*leaching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leached*"}))&gt;0,ISNUMBER(FIND("%",AA57))),"Include","Exclude")</f>
        <v>Exclude</v>
      </c>
      <c r="AC57" s="1" t="s">
        <v>1718</v>
      </c>
      <c r="AD57" s="1" t="str" cm="1">
        <f t="array" ref="AD57">IF(AND(SUM(COUNTIF(AC57,{"*leaching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leached*"}))&gt;0,ISNUMBER(FIND("%",AC57))),"Include","Exclude")</f>
        <v>Exclude</v>
      </c>
      <c r="AE57" s="1" t="s">
        <v>1719</v>
      </c>
      <c r="AF57" s="1" t="str" cm="1">
        <f t="array" ref="AF57">IF(AND(SUM(COUNTIF(AE57,{"*leaching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leached*"}))&gt;0,ISNUMBER(FIND("%",AE57))),"Include","Exclude")</f>
        <v>Exclude</v>
      </c>
      <c r="AG57" s="1" t="s">
        <v>1720</v>
      </c>
      <c r="AH57" s="1" t="str" cm="1">
        <f t="array" ref="AH57">IF(AND(SUM(COUNTIF(AG57,{"*leaching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leached*"}))&gt;0,ISNUMBER(FIND("%",AG57))),"Include","Exclude")</f>
        <v>Exclude</v>
      </c>
      <c r="AI57" s="1" t="s">
        <v>1721</v>
      </c>
      <c r="AJ57" s="1" t="str" cm="1">
        <f t="array" ref="AJ57">IF(AND(SUM(COUNTIF(AI57,{"*leaching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leached*"}))&gt;0,ISNUMBER(FIND("%",AI57))),"Include","Exclude")</f>
        <v>Include</v>
      </c>
      <c r="AK57" s="1" t="s">
        <v>1722</v>
      </c>
      <c r="AL57" s="1" t="str" cm="1">
        <f t="array" ref="AL57">IF(AND(SUM(COUNTIF(AK57,{"*leaching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leached*"}))&gt;0,ISNUMBER(FIND("%",AK57))),"Include","Exclude")</f>
        <v>Exclude</v>
      </c>
      <c r="AM57" s="1" t="s">
        <v>1723</v>
      </c>
      <c r="AN57" s="1" t="str" cm="1">
        <f t="array" ref="AN57">IF(AND(SUM(COUNTIF(AM57,{"*leaching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leached*"}))&gt;0,ISNUMBER(FIND("%",AM57))),"Include","Exclude")</f>
        <v>Exclude</v>
      </c>
      <c r="AO57" s="1"/>
      <c r="AP57" s="1" t="str" cm="1">
        <f t="array" ref="AP57">IF(AND(SUM(COUNTIF(AO57,{"*leaching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leached*"}))&gt;0,ISNUMBER(FIND("%",AO57))),"Include","Exclude")</f>
        <v>Exclude</v>
      </c>
      <c r="AQ57" s="1"/>
      <c r="AR57" s="1" t="str" cm="1">
        <f t="array" ref="AR57">IF(AND(SUM(COUNTIF(AQ57,{"*leaching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leached*"}))&gt;0,ISNUMBER(FIND("%",AQ57))),"Include","Exclude")</f>
        <v>Exclude</v>
      </c>
      <c r="AS57" s="1"/>
      <c r="AT57" s="1" t="str" cm="1">
        <f t="array" ref="AT57">IF(AND(SUM(COUNTIF(AS57,{"*leaching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leached*"}))&gt;0,ISNUMBER(FIND("%",AS57))),"Include","Exclude")</f>
        <v>Exclude</v>
      </c>
      <c r="AU57" s="1"/>
      <c r="AV57" s="1" t="str" cm="1">
        <f t="array" ref="AV57">IF(AND(SUM(COUNTIF(AU57,{"*leaching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leached*"}))&gt;0,ISNUMBER(FIND("%",AU57))),"Include","Exclude")</f>
        <v>Exclude</v>
      </c>
      <c r="AW57" s="1"/>
      <c r="AX57" s="1" t="str" cm="1">
        <f t="array" ref="AX57">IF(AND(SUM(COUNTIF(AW57,{"*leaching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leached*"}))&gt;0,ISNUMBER(FIND("%",AW57))),"Include","Exclude")</f>
        <v>Exclude</v>
      </c>
      <c r="AY57" s="1">
        <f t="shared" si="2"/>
        <v>1</v>
      </c>
      <c r="AZ57" s="1" t="s">
        <v>1721</v>
      </c>
      <c r="BA57" s="1">
        <f>LEN(AZ57) - LEN(SUBSTITUTE(AZ57, "%", ""))</f>
        <v>1</v>
      </c>
      <c r="BB57" s="1" t="s">
        <v>2996</v>
      </c>
      <c r="BF57" s="1"/>
      <c r="BG57" s="1"/>
      <c r="BK57" s="1"/>
      <c r="BL57" s="1"/>
      <c r="BQ57" s="1"/>
      <c r="BV57" s="1"/>
      <c r="BX57"/>
      <c r="BY57"/>
      <c r="BZ57"/>
      <c r="CA57"/>
      <c r="CB57"/>
    </row>
    <row r="58" spans="1:80" s="23" customFormat="1" x14ac:dyDescent="0.3">
      <c r="A58" s="21">
        <v>96</v>
      </c>
      <c r="B58" s="21" t="s">
        <v>897</v>
      </c>
      <c r="C58" s="21" t="s">
        <v>898</v>
      </c>
      <c r="D58" s="21" t="s">
        <v>277</v>
      </c>
      <c r="E58" s="21" t="b">
        <v>1</v>
      </c>
      <c r="F58" s="21"/>
      <c r="G58" s="21"/>
      <c r="H58" s="21" t="s">
        <v>611</v>
      </c>
      <c r="I58" s="21" t="s">
        <v>10</v>
      </c>
      <c r="J58" s="21" t="s">
        <v>612</v>
      </c>
      <c r="K58" s="21" t="s">
        <v>278</v>
      </c>
      <c r="L58" s="21" t="s">
        <v>613</v>
      </c>
      <c r="M58" s="21" t="s">
        <v>279</v>
      </c>
      <c r="N58" s="21" t="s">
        <v>614</v>
      </c>
      <c r="O58" s="21" t="s">
        <v>831</v>
      </c>
      <c r="P58" s="21" t="b">
        <v>1</v>
      </c>
      <c r="Q58" s="21">
        <v>600</v>
      </c>
      <c r="R58" s="39" t="b">
        <v>0</v>
      </c>
      <c r="S58" s="6" t="s">
        <v>2043</v>
      </c>
      <c r="T58" s="1" t="str" cm="1">
        <f t="array" ref="T58">IF(AND(SUM(COUNTIF(S58,{"*leaching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leached*"}))&gt;0,ISNUMBER(FIND("%",S58))),"Include","Exclude")</f>
        <v>Exclude</v>
      </c>
      <c r="U58" s="1" t="s">
        <v>2044</v>
      </c>
      <c r="V58" s="1" t="str" cm="1">
        <f t="array" ref="V58">IF(AND(SUM(COUNTIF(U58,{"*leaching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leached*"}))&gt;0,ISNUMBER(FIND("%",U58))),"Include","Exclude")</f>
        <v>Exclude</v>
      </c>
      <c r="W58" s="1" t="s">
        <v>2045</v>
      </c>
      <c r="X58" s="1" t="str" cm="1">
        <f t="array" ref="X58">IF(AND(SUM(COUNTIF(W58,{"*leaching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leached*"}))&gt;0,ISNUMBER(FIND("%",W58))),"Include","Exclude")</f>
        <v>Exclude</v>
      </c>
      <c r="Y58" s="1" t="s">
        <v>2046</v>
      </c>
      <c r="Z58" s="1" t="str" cm="1">
        <f t="array" ref="Z58">IF(AND(SUM(COUNTIF(Y58,{"*leaching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leached*"}))&gt;0,ISNUMBER(FIND("%",Y58))),"Include","Exclude")</f>
        <v>Include</v>
      </c>
      <c r="AA58" s="1" t="s">
        <v>2047</v>
      </c>
      <c r="AB58" s="1" t="str" cm="1">
        <f t="array" ref="AB58">IF(AND(SUM(COUNTIF(AA58,{"*leaching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leached*"}))&gt;0,ISNUMBER(FIND("%",AA58))),"Include","Exclude")</f>
        <v>Exclude</v>
      </c>
      <c r="AC58" s="1" t="s">
        <v>2048</v>
      </c>
      <c r="AD58" s="1" t="str" cm="1">
        <f t="array" ref="AD58">IF(AND(SUM(COUNTIF(AC58,{"*leaching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leached*"}))&gt;0,ISNUMBER(FIND("%",AC58))),"Include","Exclude")</f>
        <v>Exclude</v>
      </c>
      <c r="AE58" s="1" t="s">
        <v>2049</v>
      </c>
      <c r="AF58" s="1" t="str" cm="1">
        <f t="array" ref="AF58">IF(AND(SUM(COUNTIF(AE58,{"*leaching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leached*"}))&gt;0,ISNUMBER(FIND("%",AE58))),"Include","Exclude")</f>
        <v>Exclude</v>
      </c>
      <c r="AG58" s="1" t="s">
        <v>2050</v>
      </c>
      <c r="AH58" s="1" t="str" cm="1">
        <f t="array" ref="AH58">IF(AND(SUM(COUNTIF(AG58,{"*leaching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leached*"}))&gt;0,ISNUMBER(FIND("%",AG58))),"Include","Exclude")</f>
        <v>Exclude</v>
      </c>
      <c r="AI58" s="1"/>
      <c r="AJ58" s="1" t="str" cm="1">
        <f t="array" ref="AJ58">IF(AND(SUM(COUNTIF(AI58,{"*leaching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leached*"}))&gt;0,ISNUMBER(FIND("%",AI58))),"Include","Exclude")</f>
        <v>Exclude</v>
      </c>
      <c r="AK58" s="1"/>
      <c r="AL58" s="1" t="str" cm="1">
        <f t="array" ref="AL58">IF(AND(SUM(COUNTIF(AK58,{"*leaching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leached*"}))&gt;0,ISNUMBER(FIND("%",AK58))),"Include","Exclude")</f>
        <v>Exclude</v>
      </c>
      <c r="AM58" s="1"/>
      <c r="AN58" s="1" t="str" cm="1">
        <f t="array" ref="AN58">IF(AND(SUM(COUNTIF(AM58,{"*leaching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leached*"}))&gt;0,ISNUMBER(FIND("%",AM58))),"Include","Exclude")</f>
        <v>Exclude</v>
      </c>
      <c r="AO58" s="1"/>
      <c r="AP58" s="1" t="str" cm="1">
        <f t="array" ref="AP58">IF(AND(SUM(COUNTIF(AO58,{"*leaching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leached*"}))&gt;0,ISNUMBER(FIND("%",AO58))),"Include","Exclude")</f>
        <v>Exclude</v>
      </c>
      <c r="AQ58" s="1"/>
      <c r="AR58" s="1" t="str" cm="1">
        <f t="array" ref="AR58">IF(AND(SUM(COUNTIF(AQ58,{"*leaching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leached*"}))&gt;0,ISNUMBER(FIND("%",AQ58))),"Include","Exclude")</f>
        <v>Exclude</v>
      </c>
      <c r="AS58" s="1"/>
      <c r="AT58" s="1" t="str" cm="1">
        <f t="array" ref="AT58">IF(AND(SUM(COUNTIF(AS58,{"*leaching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leached*"}))&gt;0,ISNUMBER(FIND("%",AS58))),"Include","Exclude")</f>
        <v>Exclude</v>
      </c>
      <c r="AU58" s="1"/>
      <c r="AV58" s="1" t="str" cm="1">
        <f t="array" ref="AV58">IF(AND(SUM(COUNTIF(AU58,{"*leaching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leached*"}))&gt;0,ISNUMBER(FIND("%",AU58))),"Include","Exclude")</f>
        <v>Exclude</v>
      </c>
      <c r="AW58" s="1"/>
      <c r="AX58" s="36" t="str" cm="1">
        <f t="array" ref="AX58">IF(AND(SUM(COUNTIF(AW58,{"*leaching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leached*"}))&gt;0,ISNUMBER(FIND("%",AW58))),"Include","Exclude")</f>
        <v>Exclude</v>
      </c>
      <c r="AY58" s="21">
        <f t="shared" si="2"/>
        <v>1</v>
      </c>
      <c r="AZ58" s="21" t="s">
        <v>2046</v>
      </c>
      <c r="BA58" s="21">
        <f>LEN(AZ58) - LEN(SUBSTITUTE(AZ58, "%", ""))</f>
        <v>4</v>
      </c>
      <c r="BB58" s="21" t="s">
        <v>3048</v>
      </c>
      <c r="BC58" s="21" t="s">
        <v>3013</v>
      </c>
      <c r="BD58" s="24">
        <v>1</v>
      </c>
      <c r="BE58" s="22">
        <v>0.1</v>
      </c>
      <c r="BF58" s="44">
        <f>VLOOKUP(BC58,'To do list'!$A$2:$B$18,2,FALSE)</f>
        <v>83.5</v>
      </c>
      <c r="BG58" s="59">
        <f>BE58*(1-BD58)*BF58*100</f>
        <v>0</v>
      </c>
      <c r="BH58" s="21" t="s">
        <v>3012</v>
      </c>
      <c r="BI58" s="22">
        <v>0.98129999999999995</v>
      </c>
      <c r="BJ58" s="22">
        <v>0.1</v>
      </c>
      <c r="BK58" s="44">
        <f>VLOOKUP(BH58,'To do list'!$A$2:$B$18,2,FALSE)</f>
        <v>1.82</v>
      </c>
      <c r="BL58" s="59">
        <f>BJ58*(1-BI58)*BK58*100</f>
        <v>0.34034000000000098</v>
      </c>
      <c r="BM58" s="21" t="s">
        <v>709</v>
      </c>
      <c r="BN58" s="22">
        <v>0.97270000000000001</v>
      </c>
      <c r="BO58" s="22">
        <v>0.2</v>
      </c>
      <c r="BP58" s="44">
        <f>VLOOKUP(BM58,'To do list'!$A$2:$B$18,2,FALSE)</f>
        <v>32.799999999999997</v>
      </c>
      <c r="BQ58" s="59">
        <f>BO58*(1-BN58)*BP58*100</f>
        <v>17.908799999999996</v>
      </c>
      <c r="BR58" s="21" t="s">
        <v>3011</v>
      </c>
      <c r="BS58" s="22">
        <v>0.97370000000000001</v>
      </c>
      <c r="BT58" s="22">
        <v>0.2</v>
      </c>
      <c r="BU58" s="44">
        <f>VLOOKUP(BR58,'To do list'!$A$2:$B$18,2,FALSE)</f>
        <v>13.9</v>
      </c>
      <c r="BV58" s="59">
        <f>BT58*(1-BS58)*BU58*100</f>
        <v>7.3113999999999972</v>
      </c>
      <c r="BW58" s="21"/>
      <c r="BX58" s="21"/>
      <c r="BY58" s="21"/>
      <c r="BZ58" s="21"/>
      <c r="CA58" s="51"/>
      <c r="CB58" s="63">
        <f>SUM(BG58,BL58,BQ58,BV58,CA58)/SUM(BE58,BJ58,BO58,BT58,BY58)</f>
        <v>42.600899999999989</v>
      </c>
    </row>
    <row r="59" spans="1:80" s="23" customFormat="1" x14ac:dyDescent="0.3">
      <c r="A59" s="21">
        <v>151</v>
      </c>
      <c r="B59" s="21" t="s">
        <v>1041</v>
      </c>
      <c r="C59" s="21" t="s">
        <v>1042</v>
      </c>
      <c r="D59" s="21" t="s">
        <v>430</v>
      </c>
      <c r="E59" s="21" t="b">
        <v>1</v>
      </c>
      <c r="F59" s="21"/>
      <c r="G59" s="21"/>
      <c r="H59" s="21" t="s">
        <v>611</v>
      </c>
      <c r="I59" s="21" t="s">
        <v>10</v>
      </c>
      <c r="J59" s="21" t="s">
        <v>612</v>
      </c>
      <c r="K59" s="21" t="s">
        <v>431</v>
      </c>
      <c r="L59" s="21" t="s">
        <v>613</v>
      </c>
      <c r="M59" s="21" t="s">
        <v>432</v>
      </c>
      <c r="N59" s="21" t="s">
        <v>614</v>
      </c>
      <c r="O59" s="21" t="s">
        <v>1043</v>
      </c>
      <c r="P59" s="21" t="b">
        <v>1</v>
      </c>
      <c r="Q59" s="21">
        <v>80</v>
      </c>
      <c r="R59" s="39" t="b">
        <v>0</v>
      </c>
      <c r="S59" s="6" t="s">
        <v>2491</v>
      </c>
      <c r="T59" s="1" t="str" cm="1">
        <f t="array" ref="T59">IF(AND(SUM(COUNTIF(S59,{"*leaching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leached*"}))&gt;0,ISNUMBER(FIND("%",S59))),"Include","Exclude")</f>
        <v>Exclude</v>
      </c>
      <c r="U59" s="1" t="s">
        <v>2492</v>
      </c>
      <c r="V59" s="1" t="str" cm="1">
        <f t="array" ref="V59">IF(AND(SUM(COUNTIF(U59,{"*leaching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leached*"}))&gt;0,ISNUMBER(FIND("%",U59))),"Include","Exclude")</f>
        <v>Include</v>
      </c>
      <c r="W59" s="1" t="s">
        <v>2493</v>
      </c>
      <c r="X59" s="1" t="str" cm="1">
        <f t="array" ref="X59">IF(AND(SUM(COUNTIF(W59,{"*leaching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leached*"}))&gt;0,ISNUMBER(FIND("%",W59))),"Include","Exclude")</f>
        <v>Exclude</v>
      </c>
      <c r="Y59" s="1" t="s">
        <v>2494</v>
      </c>
      <c r="Z59" s="1" t="str" cm="1">
        <f t="array" ref="Z59">IF(AND(SUM(COUNTIF(Y59,{"*leaching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leached*"}))&gt;0,ISNUMBER(FIND("%",Y59))),"Include","Exclude")</f>
        <v>Exclude</v>
      </c>
      <c r="AA59" s="1" t="s">
        <v>2495</v>
      </c>
      <c r="AB59" s="1" t="str" cm="1">
        <f t="array" ref="AB59">IF(AND(SUM(COUNTIF(AA59,{"*leaching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leached*"}))&gt;0,ISNUMBER(FIND("%",AA59))),"Include","Exclude")</f>
        <v>Exclude</v>
      </c>
      <c r="AC59" s="1" t="s">
        <v>2496</v>
      </c>
      <c r="AD59" s="1" t="str" cm="1">
        <f t="array" ref="AD59">IF(AND(SUM(COUNTIF(AC59,{"*leaching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leached*"}))&gt;0,ISNUMBER(FIND("%",AC59))),"Include","Exclude")</f>
        <v>Exclude</v>
      </c>
      <c r="AE59" s="1" t="s">
        <v>2497</v>
      </c>
      <c r="AF59" s="1" t="str" cm="1">
        <f t="array" ref="AF59">IF(AND(SUM(COUNTIF(AE59,{"*leaching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leached*"}))&gt;0,ISNUMBER(FIND("%",AE59))),"Include","Exclude")</f>
        <v>Exclude</v>
      </c>
      <c r="AG59" s="1"/>
      <c r="AH59" s="1" t="str" cm="1">
        <f t="array" ref="AH59">IF(AND(SUM(COUNTIF(AG59,{"*leaching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leached*"}))&gt;0,ISNUMBER(FIND("%",AG59))),"Include","Exclude")</f>
        <v>Exclude</v>
      </c>
      <c r="AI59" s="1"/>
      <c r="AJ59" s="1" t="str" cm="1">
        <f t="array" ref="AJ59">IF(AND(SUM(COUNTIF(AI59,{"*leaching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leached*"}))&gt;0,ISNUMBER(FIND("%",AI59))),"Include","Exclude")</f>
        <v>Exclude</v>
      </c>
      <c r="AK59" s="1"/>
      <c r="AL59" s="1" t="str" cm="1">
        <f t="array" ref="AL59">IF(AND(SUM(COUNTIF(AK59,{"*leaching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leached*"}))&gt;0,ISNUMBER(FIND("%",AK59))),"Include","Exclude")</f>
        <v>Exclude</v>
      </c>
      <c r="AM59" s="1"/>
      <c r="AN59" s="1" t="str" cm="1">
        <f t="array" ref="AN59">IF(AND(SUM(COUNTIF(AM59,{"*leaching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leached*"}))&gt;0,ISNUMBER(FIND("%",AM59))),"Include","Exclude")</f>
        <v>Exclude</v>
      </c>
      <c r="AO59" s="1"/>
      <c r="AP59" s="1" t="str" cm="1">
        <f t="array" ref="AP59">IF(AND(SUM(COUNTIF(AO59,{"*leaching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leached*"}))&gt;0,ISNUMBER(FIND("%",AO59))),"Include","Exclude")</f>
        <v>Exclude</v>
      </c>
      <c r="AQ59" s="1"/>
      <c r="AR59" s="1" t="str" cm="1">
        <f t="array" ref="AR59">IF(AND(SUM(COUNTIF(AQ59,{"*leaching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leached*"}))&gt;0,ISNUMBER(FIND("%",AQ59))),"Include","Exclude")</f>
        <v>Exclude</v>
      </c>
      <c r="AS59" s="1"/>
      <c r="AT59" s="1" t="str" cm="1">
        <f t="array" ref="AT59">IF(AND(SUM(COUNTIF(AS59,{"*leaching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leached*"}))&gt;0,ISNUMBER(FIND("%",AS59))),"Include","Exclude")</f>
        <v>Exclude</v>
      </c>
      <c r="AU59" s="1"/>
      <c r="AV59" s="1" t="str" cm="1">
        <f t="array" ref="AV59">IF(AND(SUM(COUNTIF(AU59,{"*leaching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leached*"}))&gt;0,ISNUMBER(FIND("%",AU59))),"Include","Exclude")</f>
        <v>Exclude</v>
      </c>
      <c r="AW59" s="1"/>
      <c r="AX59" s="36" t="str" cm="1">
        <f t="array" ref="AX59">IF(AND(SUM(COUNTIF(AW59,{"*leaching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leached*"}))&gt;0,ISNUMBER(FIND("%",AW59))),"Include","Exclude")</f>
        <v>Exclude</v>
      </c>
      <c r="AY59" s="21">
        <f t="shared" si="2"/>
        <v>1</v>
      </c>
      <c r="AZ59" s="21" t="s">
        <v>2492</v>
      </c>
      <c r="BA59" s="21">
        <f>LEN(AZ59) - LEN(SUBSTITUTE(AZ59, "%", ""))</f>
        <v>1</v>
      </c>
      <c r="BB59" s="21" t="s">
        <v>3048</v>
      </c>
      <c r="BC59" s="21" t="s">
        <v>709</v>
      </c>
      <c r="BD59" s="24">
        <v>0.99</v>
      </c>
      <c r="BE59" s="22">
        <v>0.2</v>
      </c>
      <c r="BF59" s="44">
        <f>VLOOKUP(BC59,'To do list'!$A$2:$B$18,2,FALSE)</f>
        <v>32.799999999999997</v>
      </c>
      <c r="BG59" s="59">
        <f>BE59*(1-BD59)*BF59*100</f>
        <v>6.5600000000000049</v>
      </c>
      <c r="BH59" s="21" t="s">
        <v>3012</v>
      </c>
      <c r="BI59" s="24">
        <v>0.99</v>
      </c>
      <c r="BJ59" s="22">
        <v>0.1</v>
      </c>
      <c r="BK59" s="44">
        <f>VLOOKUP(BH59,'To do list'!$A$2:$B$18,2,FALSE)</f>
        <v>1.82</v>
      </c>
      <c r="BL59" s="59">
        <f>BJ59*(1-BI59)*BK59*100</f>
        <v>0.18200000000000016</v>
      </c>
      <c r="BM59" s="21" t="s">
        <v>3013</v>
      </c>
      <c r="BN59" s="24">
        <v>0.99</v>
      </c>
      <c r="BO59" s="22">
        <v>0.1</v>
      </c>
      <c r="BP59" s="44">
        <f>VLOOKUP(BM59,'To do list'!$A$2:$B$18,2,FALSE)</f>
        <v>83.5</v>
      </c>
      <c r="BQ59" s="59">
        <f>BO59*(1-BN59)*BP59*100</f>
        <v>8.3500000000000068</v>
      </c>
      <c r="BR59" s="21" t="s">
        <v>3011</v>
      </c>
      <c r="BS59" s="24">
        <v>0.99</v>
      </c>
      <c r="BT59" s="22">
        <v>0.2</v>
      </c>
      <c r="BU59" s="44">
        <f>VLOOKUP(BR59,'To do list'!$A$2:$B$18,2,FALSE)</f>
        <v>13.9</v>
      </c>
      <c r="BV59" s="59">
        <f>BT59*(1-BS59)*BU59*100</f>
        <v>2.7800000000000025</v>
      </c>
      <c r="BW59" s="21"/>
      <c r="BX59" s="21"/>
      <c r="BY59" s="21"/>
      <c r="BZ59" s="21"/>
      <c r="CA59" s="51"/>
      <c r="CB59" s="63">
        <f>SUM(BG59,BL59,BQ59,BV59,CA59)/SUM(BE59,BJ59,BO59,BT59,BY59)</f>
        <v>29.786666666666687</v>
      </c>
    </row>
    <row r="60" spans="1:80" hidden="1" x14ac:dyDescent="0.3">
      <c r="A60" s="40">
        <v>59</v>
      </c>
      <c r="B60" s="40" t="s">
        <v>793</v>
      </c>
      <c r="C60" s="61" t="s">
        <v>794</v>
      </c>
      <c r="D60" s="40" t="s">
        <v>178</v>
      </c>
      <c r="E60" s="40" t="b">
        <v>1</v>
      </c>
      <c r="F60" s="40"/>
      <c r="G60" s="40"/>
      <c r="H60" s="40" t="s">
        <v>611</v>
      </c>
      <c r="I60" s="40" t="s">
        <v>10</v>
      </c>
      <c r="J60" s="40" t="s">
        <v>612</v>
      </c>
      <c r="K60" s="40" t="s">
        <v>173</v>
      </c>
      <c r="L60" s="40" t="s">
        <v>613</v>
      </c>
      <c r="M60" s="40" t="s">
        <v>179</v>
      </c>
      <c r="N60" s="40" t="s">
        <v>614</v>
      </c>
      <c r="O60" s="40" t="s">
        <v>795</v>
      </c>
      <c r="P60" s="40" t="b">
        <v>1</v>
      </c>
      <c r="Q60" s="40">
        <v>500</v>
      </c>
      <c r="R60" s="1" t="b">
        <v>0</v>
      </c>
      <c r="S60" s="1" t="s">
        <v>1740</v>
      </c>
      <c r="T60" s="1" t="str" cm="1">
        <f t="array" ref="T60">IF(AND(SUM(COUNTIF(S60,{"*leaching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leached*"}))&gt;0,ISNUMBER(FIND("%",S60))),"Include","Exclude")</f>
        <v>Exclude</v>
      </c>
      <c r="U60" s="1" t="s">
        <v>1741</v>
      </c>
      <c r="V60" s="1" t="str" cm="1">
        <f t="array" ref="V60">IF(AND(SUM(COUNTIF(U60,{"*leaching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leached*"}))&gt;0,ISNUMBER(FIND("%",U60))),"Include","Exclude")</f>
        <v>Exclude</v>
      </c>
      <c r="W60" s="1" t="s">
        <v>1742</v>
      </c>
      <c r="X60" s="1" t="str" cm="1">
        <f t="array" ref="X60">IF(AND(SUM(COUNTIF(W60,{"*leaching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leached*"}))&gt;0,ISNUMBER(FIND("%",W60))),"Include","Exclude")</f>
        <v>Exclude</v>
      </c>
      <c r="Y60" s="1" t="s">
        <v>1743</v>
      </c>
      <c r="Z60" s="1" t="str" cm="1">
        <f t="array" ref="Z60">IF(AND(SUM(COUNTIF(Y60,{"*leaching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leached*"}))&gt;0,ISNUMBER(FIND("%",Y60))),"Include","Exclude")</f>
        <v>Exclude</v>
      </c>
      <c r="AA60" s="1" t="s">
        <v>1744</v>
      </c>
      <c r="AB60" s="1" t="str" cm="1">
        <f t="array" ref="AB60">IF(AND(SUM(COUNTIF(AA60,{"*leaching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leached*"}))&gt;0,ISNUMBER(FIND("%",AA60))),"Include","Exclude")</f>
        <v>Exclude</v>
      </c>
      <c r="AC60" s="1" t="s">
        <v>1745</v>
      </c>
      <c r="AD60" s="1" t="str" cm="1">
        <f t="array" ref="AD60">IF(AND(SUM(COUNTIF(AC60,{"*leaching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leached*"}))&gt;0,ISNUMBER(FIND("%",AC60))),"Include","Exclude")</f>
        <v>Exclude</v>
      </c>
      <c r="AE60" s="1" t="s">
        <v>1746</v>
      </c>
      <c r="AF60" s="1" t="str" cm="1">
        <f t="array" ref="AF60">IF(AND(SUM(COUNTIF(AE60,{"*leaching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leached*"}))&gt;0,ISNUMBER(FIND("%",AE60))),"Include","Exclude")</f>
        <v>Exclude</v>
      </c>
      <c r="AG60" s="1" t="s">
        <v>1747</v>
      </c>
      <c r="AH60" s="1" t="str" cm="1">
        <f t="array" ref="AH60">IF(AND(SUM(COUNTIF(AG60,{"*leaching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leached*"}))&gt;0,ISNUMBER(FIND("%",AG60))),"Include","Exclude")</f>
        <v>Exclude</v>
      </c>
      <c r="AI60" s="1"/>
      <c r="AJ60" s="1" t="str" cm="1">
        <f t="array" ref="AJ60">IF(AND(SUM(COUNTIF(AI60,{"*leaching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leached*"}))&gt;0,ISNUMBER(FIND("%",AI60))),"Include","Exclude")</f>
        <v>Exclude</v>
      </c>
      <c r="AK60" s="1"/>
      <c r="AL60" s="1" t="str" cm="1">
        <f t="array" ref="AL60">IF(AND(SUM(COUNTIF(AK60,{"*leaching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leached*"}))&gt;0,ISNUMBER(FIND("%",AK60))),"Include","Exclude")</f>
        <v>Exclude</v>
      </c>
      <c r="AM60" s="1"/>
      <c r="AN60" s="1" t="str" cm="1">
        <f t="array" ref="AN60">IF(AND(SUM(COUNTIF(AM60,{"*leaching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leached*"}))&gt;0,ISNUMBER(FIND("%",AM60))),"Include","Exclude")</f>
        <v>Exclude</v>
      </c>
      <c r="AO60" s="1"/>
      <c r="AP60" s="1" t="str" cm="1">
        <f t="array" ref="AP60">IF(AND(SUM(COUNTIF(AO60,{"*leaching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leached*"}))&gt;0,ISNUMBER(FIND("%",AO60))),"Include","Exclude")</f>
        <v>Exclude</v>
      </c>
      <c r="AQ60" s="1"/>
      <c r="AR60" s="1" t="str" cm="1">
        <f t="array" ref="AR60">IF(AND(SUM(COUNTIF(AQ60,{"*leaching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leached*"}))&gt;0,ISNUMBER(FIND("%",AQ60))),"Include","Exclude")</f>
        <v>Exclude</v>
      </c>
      <c r="AS60" s="1"/>
      <c r="AT60" s="1" t="str" cm="1">
        <f t="array" ref="AT60">IF(AND(SUM(COUNTIF(AS60,{"*leaching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leached*"}))&gt;0,ISNUMBER(FIND("%",AS60))),"Include","Exclude")</f>
        <v>Exclude</v>
      </c>
      <c r="AU60" s="1"/>
      <c r="AV60" s="1" t="str" cm="1">
        <f t="array" ref="AV60">IF(AND(SUM(COUNTIF(AU60,{"*leaching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leached*"}))&gt;0,ISNUMBER(FIND("%",AU60))),"Include","Exclude")</f>
        <v>Exclude</v>
      </c>
      <c r="AW60" s="1"/>
      <c r="AX60" s="1" t="str" cm="1">
        <f t="array" ref="AX60">IF(AND(SUM(COUNTIF(AW60,{"*leaching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leached*"}))&gt;0,ISNUMBER(FIND("%",AW60))),"Include","Exclude")</f>
        <v>Exclude</v>
      </c>
      <c r="AY60" s="40">
        <f t="shared" si="2"/>
        <v>0</v>
      </c>
      <c r="AZ60" s="40" t="s">
        <v>677</v>
      </c>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c r="BY60"/>
      <c r="BZ60"/>
      <c r="CA60"/>
      <c r="CB60"/>
    </row>
    <row r="61" spans="1:80" s="23" customFormat="1" x14ac:dyDescent="0.3">
      <c r="A61" s="21">
        <v>159</v>
      </c>
      <c r="B61" s="21" t="s">
        <v>1063</v>
      </c>
      <c r="C61" s="21" t="s">
        <v>1064</v>
      </c>
      <c r="D61" s="21" t="s">
        <v>451</v>
      </c>
      <c r="E61" s="21" t="b">
        <v>1</v>
      </c>
      <c r="F61" s="21"/>
      <c r="G61" s="21"/>
      <c r="H61" s="21" t="s">
        <v>611</v>
      </c>
      <c r="I61" s="21" t="s">
        <v>10</v>
      </c>
      <c r="J61" s="21" t="s">
        <v>612</v>
      </c>
      <c r="K61" s="21" t="s">
        <v>452</v>
      </c>
      <c r="L61" s="21" t="s">
        <v>613</v>
      </c>
      <c r="M61" s="21" t="s">
        <v>453</v>
      </c>
      <c r="N61" s="21" t="s">
        <v>614</v>
      </c>
      <c r="O61" s="21" t="s">
        <v>1065</v>
      </c>
      <c r="P61" s="21" t="b">
        <v>1</v>
      </c>
      <c r="Q61" s="21">
        <v>500</v>
      </c>
      <c r="R61" s="39" t="b">
        <v>0</v>
      </c>
      <c r="S61" s="6" t="s">
        <v>2554</v>
      </c>
      <c r="T61" s="1" t="str" cm="1">
        <f t="array" ref="T61">IF(AND(SUM(COUNTIF(S61,{"*leaching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leached*"}))&gt;0,ISNUMBER(FIND("%",S61))),"Include","Exclude")</f>
        <v>Exclude</v>
      </c>
      <c r="U61" s="1" t="s">
        <v>2555</v>
      </c>
      <c r="V61" s="1" t="str" cm="1">
        <f t="array" ref="V61">IF(AND(SUM(COUNTIF(U61,{"*leaching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leached*"}))&gt;0,ISNUMBER(FIND("%",U61))),"Include","Exclude")</f>
        <v>Exclude</v>
      </c>
      <c r="W61" s="1" t="s">
        <v>2556</v>
      </c>
      <c r="X61" s="1" t="str" cm="1">
        <f t="array" ref="X61">IF(AND(SUM(COUNTIF(W61,{"*leaching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leached*"}))&gt;0,ISNUMBER(FIND("%",W61))),"Include","Exclude")</f>
        <v>Exclude</v>
      </c>
      <c r="Y61" s="1" t="s">
        <v>2557</v>
      </c>
      <c r="Z61" s="1" t="str" cm="1">
        <f t="array" ref="Z61">IF(AND(SUM(COUNTIF(Y61,{"*leaching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leached*"}))&gt;0,ISNUMBER(FIND("%",Y61))),"Include","Exclude")</f>
        <v>Exclude</v>
      </c>
      <c r="AA61" s="1" t="s">
        <v>2558</v>
      </c>
      <c r="AB61" s="1" t="str" cm="1">
        <f t="array" ref="AB61">IF(AND(SUM(COUNTIF(AA61,{"*leaching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leached*"}))&gt;0,ISNUMBER(FIND("%",AA61))),"Include","Exclude")</f>
        <v>Include</v>
      </c>
      <c r="AC61" s="1" t="s">
        <v>2559</v>
      </c>
      <c r="AD61" s="1" t="str" cm="1">
        <f t="array" ref="AD61">IF(AND(SUM(COUNTIF(AC61,{"*leaching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leached*"}))&gt;0,ISNUMBER(FIND("%",AC61))),"Include","Exclude")</f>
        <v>Exclude</v>
      </c>
      <c r="AE61" s="1" t="s">
        <v>2560</v>
      </c>
      <c r="AF61" s="1" t="str" cm="1">
        <f t="array" ref="AF61">IF(AND(SUM(COUNTIF(AE61,{"*leaching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leached*"}))&gt;0,ISNUMBER(FIND("%",AE61))),"Include","Exclude")</f>
        <v>Exclude</v>
      </c>
      <c r="AG61" s="1" t="s">
        <v>2561</v>
      </c>
      <c r="AH61" s="1" t="str" cm="1">
        <f t="array" ref="AH61">IF(AND(SUM(COUNTIF(AG61,{"*leaching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leached*"}))&gt;0,ISNUMBER(FIND("%",AG61))),"Include","Exclude")</f>
        <v>Exclude</v>
      </c>
      <c r="AI61" s="1" t="s">
        <v>2562</v>
      </c>
      <c r="AJ61" s="1" t="str" cm="1">
        <f t="array" ref="AJ61">IF(AND(SUM(COUNTIF(AI61,{"*leaching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leached*"}))&gt;0,ISNUMBER(FIND("%",AI61))),"Include","Exclude")</f>
        <v>Exclude</v>
      </c>
      <c r="AK61" s="1" t="s">
        <v>2563</v>
      </c>
      <c r="AL61" s="1" t="str" cm="1">
        <f t="array" ref="AL61">IF(AND(SUM(COUNTIF(AK61,{"*leaching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leached*"}))&gt;0,ISNUMBER(FIND("%",AK61))),"Include","Exclude")</f>
        <v>Exclude</v>
      </c>
      <c r="AM61" s="1" t="s">
        <v>2564</v>
      </c>
      <c r="AN61" s="1" t="str" cm="1">
        <f t="array" ref="AN61">IF(AND(SUM(COUNTIF(AM61,{"*leaching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leached*"}))&gt;0,ISNUMBER(FIND("%",AM61))),"Include","Exclude")</f>
        <v>Exclude</v>
      </c>
      <c r="AO61" s="1" t="s">
        <v>2565</v>
      </c>
      <c r="AP61" s="1" t="str" cm="1">
        <f t="array" ref="AP61">IF(AND(SUM(COUNTIF(AO61,{"*leaching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leached*"}))&gt;0,ISNUMBER(FIND("%",AO61))),"Include","Exclude")</f>
        <v>Exclude</v>
      </c>
      <c r="AQ61" s="1"/>
      <c r="AR61" s="1" t="str" cm="1">
        <f t="array" ref="AR61">IF(AND(SUM(COUNTIF(AQ61,{"*leaching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leached*"}))&gt;0,ISNUMBER(FIND("%",AQ61))),"Include","Exclude")</f>
        <v>Exclude</v>
      </c>
      <c r="AS61" s="1"/>
      <c r="AT61" s="1" t="str" cm="1">
        <f t="array" ref="AT61">IF(AND(SUM(COUNTIF(AS61,{"*leaching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leached*"}))&gt;0,ISNUMBER(FIND("%",AS61))),"Include","Exclude")</f>
        <v>Exclude</v>
      </c>
      <c r="AU61" s="1"/>
      <c r="AV61" s="1" t="str" cm="1">
        <f t="array" ref="AV61">IF(AND(SUM(COUNTIF(AU61,{"*leaching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leached*"}))&gt;0,ISNUMBER(FIND("%",AU61))),"Include","Exclude")</f>
        <v>Exclude</v>
      </c>
      <c r="AW61" s="1"/>
      <c r="AX61" s="36" t="str" cm="1">
        <f t="array" ref="AX61">IF(AND(SUM(COUNTIF(AW61,{"*leaching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leached*"}))&gt;0,ISNUMBER(FIND("%",AW61))),"Include","Exclude")</f>
        <v>Exclude</v>
      </c>
      <c r="AY61" s="21">
        <f t="shared" si="2"/>
        <v>1</v>
      </c>
      <c r="AZ61" s="21" t="s">
        <v>2558</v>
      </c>
      <c r="BA61" s="21">
        <f>LEN(AZ61) - LEN(SUBSTITUTE(AZ61, "%", ""))</f>
        <v>1</v>
      </c>
      <c r="BB61" s="21" t="s">
        <v>3048</v>
      </c>
      <c r="BC61" s="21" t="s">
        <v>709</v>
      </c>
      <c r="BD61" s="24">
        <v>0.95</v>
      </c>
      <c r="BE61" s="22">
        <v>0.2</v>
      </c>
      <c r="BF61" s="44">
        <f>VLOOKUP(BC61,'To do list'!$A$2:$B$18,2,FALSE)</f>
        <v>32.799999999999997</v>
      </c>
      <c r="BG61" s="59">
        <f>BE61*(1-BD61)*BF61*100</f>
        <v>32.800000000000026</v>
      </c>
      <c r="BH61" s="21" t="s">
        <v>3012</v>
      </c>
      <c r="BI61" s="24">
        <v>0.95</v>
      </c>
      <c r="BJ61" s="22">
        <v>0.1</v>
      </c>
      <c r="BK61" s="44">
        <f>VLOOKUP(BH61,'To do list'!$A$2:$B$18,2,FALSE)</f>
        <v>1.82</v>
      </c>
      <c r="BL61" s="59">
        <f>BJ61*(1-BI61)*BK61*100</f>
        <v>0.91000000000000092</v>
      </c>
      <c r="BM61" s="21" t="s">
        <v>3013</v>
      </c>
      <c r="BN61" s="24">
        <v>0.95</v>
      </c>
      <c r="BO61" s="22">
        <v>0.1</v>
      </c>
      <c r="BP61" s="44">
        <f>VLOOKUP(BM61,'To do list'!$A$2:$B$18,2,FALSE)</f>
        <v>83.5</v>
      </c>
      <c r="BQ61" s="59">
        <f>BO61*(1-BN61)*BP61*100</f>
        <v>41.750000000000036</v>
      </c>
      <c r="BR61" s="21" t="s">
        <v>3011</v>
      </c>
      <c r="BS61" s="24">
        <v>0.95</v>
      </c>
      <c r="BT61" s="22">
        <v>0.2</v>
      </c>
      <c r="BU61" s="44">
        <f>VLOOKUP(BR61,'To do list'!$A$2:$B$18,2,FALSE)</f>
        <v>13.9</v>
      </c>
      <c r="BV61" s="59">
        <f>BT61*(1-BS61)*BU61*100</f>
        <v>13.900000000000013</v>
      </c>
      <c r="BW61" s="21"/>
      <c r="BX61" s="21"/>
      <c r="BY61" s="21"/>
      <c r="BZ61" s="21"/>
      <c r="CA61" s="51"/>
      <c r="CB61" s="63">
        <f>SUM(BG61,BL61,BQ61,BV61,CA61)/SUM(BE61,BJ61,BO61,BT61,BY61)</f>
        <v>148.93333333333342</v>
      </c>
    </row>
    <row r="62" spans="1:80" s="23" customFormat="1" x14ac:dyDescent="0.3">
      <c r="A62" s="21">
        <v>187</v>
      </c>
      <c r="B62" s="21" t="s">
        <v>1125</v>
      </c>
      <c r="C62" s="21" t="s">
        <v>1126</v>
      </c>
      <c r="D62" s="21" t="s">
        <v>529</v>
      </c>
      <c r="E62" s="21" t="b">
        <v>1</v>
      </c>
      <c r="F62" s="21"/>
      <c r="G62" s="21"/>
      <c r="H62" s="21" t="s">
        <v>611</v>
      </c>
      <c r="I62" s="21" t="s">
        <v>10</v>
      </c>
      <c r="J62" s="21" t="s">
        <v>612</v>
      </c>
      <c r="K62" s="21" t="s">
        <v>530</v>
      </c>
      <c r="L62" s="21" t="s">
        <v>613</v>
      </c>
      <c r="M62" s="21" t="s">
        <v>531</v>
      </c>
      <c r="N62" s="21" t="s">
        <v>614</v>
      </c>
      <c r="O62" s="21" t="s">
        <v>677</v>
      </c>
      <c r="P62" s="21" t="b">
        <v>1</v>
      </c>
      <c r="Q62" s="21">
        <v>700</v>
      </c>
      <c r="R62" s="39" t="b">
        <v>0</v>
      </c>
      <c r="S62" s="6" t="s">
        <v>2796</v>
      </c>
      <c r="T62" s="1" t="str" cm="1">
        <f t="array" ref="T62">IF(AND(SUM(COUNTIF(S62,{"*leaching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leached*"}))&gt;0,ISNUMBER(FIND("%",S62))),"Include","Exclude")</f>
        <v>Exclude</v>
      </c>
      <c r="U62" s="1" t="s">
        <v>2797</v>
      </c>
      <c r="V62" s="1" t="str" cm="1">
        <f t="array" ref="V62">IF(AND(SUM(COUNTIF(U62,{"*leaching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leached*"}))&gt;0,ISNUMBER(FIND("%",U62))),"Include","Exclude")</f>
        <v>Exclude</v>
      </c>
      <c r="W62" s="1" t="s">
        <v>2798</v>
      </c>
      <c r="X62" s="1" t="str" cm="1">
        <f t="array" ref="X62">IF(AND(SUM(COUNTIF(W62,{"*leaching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leached*"}))&gt;0,ISNUMBER(FIND("%",W62))),"Include","Exclude")</f>
        <v>Exclude</v>
      </c>
      <c r="Y62" s="1" t="s">
        <v>2799</v>
      </c>
      <c r="Z62" s="1" t="str" cm="1">
        <f t="array" ref="Z62">IF(AND(SUM(COUNTIF(Y62,{"*leaching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leached*"}))&gt;0,ISNUMBER(FIND("%",Y62))),"Include","Exclude")</f>
        <v>Exclude</v>
      </c>
      <c r="AA62" s="1" t="s">
        <v>2800</v>
      </c>
      <c r="AB62" s="1" t="str" cm="1">
        <f t="array" ref="AB62">IF(AND(SUM(COUNTIF(AA62,{"*leaching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leached*"}))&gt;0,ISNUMBER(FIND("%",AA62))),"Include","Exclude")</f>
        <v>Include</v>
      </c>
      <c r="AC62" s="1" t="s">
        <v>2801</v>
      </c>
      <c r="AD62" s="1" t="str" cm="1">
        <f t="array" ref="AD62">IF(AND(SUM(COUNTIF(AC62,{"*leaching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leached*"}))&gt;0,ISNUMBER(FIND("%",AC62))),"Include","Exclude")</f>
        <v>Exclude</v>
      </c>
      <c r="AE62" s="1" t="s">
        <v>2802</v>
      </c>
      <c r="AF62" s="1" t="str" cm="1">
        <f t="array" ref="AF62">IF(AND(SUM(COUNTIF(AE62,{"*leaching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leached*"}))&gt;0,ISNUMBER(FIND("%",AE62))),"Include","Exclude")</f>
        <v>Exclude</v>
      </c>
      <c r="AG62" s="1"/>
      <c r="AH62" s="1" t="str" cm="1">
        <f t="array" ref="AH62">IF(AND(SUM(COUNTIF(AG62,{"*leaching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leached*"}))&gt;0,ISNUMBER(FIND("%",AG62))),"Include","Exclude")</f>
        <v>Exclude</v>
      </c>
      <c r="AI62" s="1"/>
      <c r="AJ62" s="1" t="str" cm="1">
        <f t="array" ref="AJ62">IF(AND(SUM(COUNTIF(AI62,{"*leaching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leached*"}))&gt;0,ISNUMBER(FIND("%",AI62))),"Include","Exclude")</f>
        <v>Exclude</v>
      </c>
      <c r="AK62" s="1"/>
      <c r="AL62" s="1" t="str" cm="1">
        <f t="array" ref="AL62">IF(AND(SUM(COUNTIF(AK62,{"*leaching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leached*"}))&gt;0,ISNUMBER(FIND("%",AK62))),"Include","Exclude")</f>
        <v>Exclude</v>
      </c>
      <c r="AM62" s="1"/>
      <c r="AN62" s="1" t="str" cm="1">
        <f t="array" ref="AN62">IF(AND(SUM(COUNTIF(AM62,{"*leaching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leached*"}))&gt;0,ISNUMBER(FIND("%",AM62))),"Include","Exclude")</f>
        <v>Exclude</v>
      </c>
      <c r="AO62" s="1"/>
      <c r="AP62" s="1" t="str" cm="1">
        <f t="array" ref="AP62">IF(AND(SUM(COUNTIF(AO62,{"*leaching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leached*"}))&gt;0,ISNUMBER(FIND("%",AO62))),"Include","Exclude")</f>
        <v>Exclude</v>
      </c>
      <c r="AQ62" s="1"/>
      <c r="AR62" s="1" t="str" cm="1">
        <f t="array" ref="AR62">IF(AND(SUM(COUNTIF(AQ62,{"*leaching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leached*"}))&gt;0,ISNUMBER(FIND("%",AQ62))),"Include","Exclude")</f>
        <v>Exclude</v>
      </c>
      <c r="AS62" s="1"/>
      <c r="AT62" s="1" t="str" cm="1">
        <f t="array" ref="AT62">IF(AND(SUM(COUNTIF(AS62,{"*leaching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leached*"}))&gt;0,ISNUMBER(FIND("%",AS62))),"Include","Exclude")</f>
        <v>Exclude</v>
      </c>
      <c r="AU62" s="1"/>
      <c r="AV62" s="1" t="str" cm="1">
        <f t="array" ref="AV62">IF(AND(SUM(COUNTIF(AU62,{"*leaching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leached*"}))&gt;0,ISNUMBER(FIND("%",AU62))),"Include","Exclude")</f>
        <v>Exclude</v>
      </c>
      <c r="AW62" s="1"/>
      <c r="AX62" s="36" t="str" cm="1">
        <f t="array" ref="AX62">IF(AND(SUM(COUNTIF(AW62,{"*leaching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leached*"}))&gt;0,ISNUMBER(FIND("%",AW62))),"Include","Exclude")</f>
        <v>Exclude</v>
      </c>
      <c r="AY62" s="21">
        <f t="shared" si="2"/>
        <v>1</v>
      </c>
      <c r="AZ62" s="21" t="s">
        <v>2800</v>
      </c>
      <c r="BA62" s="21">
        <f>LEN(AZ62) - LEN(SUBSTITUTE(AZ62, "%", ""))</f>
        <v>1</v>
      </c>
      <c r="BB62" s="21" t="s">
        <v>3048</v>
      </c>
      <c r="BC62" s="25" t="s">
        <v>709</v>
      </c>
      <c r="BD62" s="26">
        <v>0.7</v>
      </c>
      <c r="BE62" s="22">
        <v>0.2</v>
      </c>
      <c r="BF62" s="44">
        <f>VLOOKUP(BC62,'To do list'!$A$2:$B$18,2,FALSE)</f>
        <v>32.799999999999997</v>
      </c>
      <c r="BG62" s="59">
        <f>BE62*(1-BD62)*BF62*100</f>
        <v>196.8</v>
      </c>
      <c r="BH62" s="25" t="s">
        <v>3012</v>
      </c>
      <c r="BI62" s="26">
        <v>0.7</v>
      </c>
      <c r="BJ62" s="22">
        <v>0.1</v>
      </c>
      <c r="BK62" s="44">
        <f>VLOOKUP(BH62,'To do list'!$A$2:$B$18,2,FALSE)</f>
        <v>1.82</v>
      </c>
      <c r="BL62" s="59">
        <f>BJ62*(1-BI62)*BK62*100</f>
        <v>5.4600000000000009</v>
      </c>
      <c r="BM62" s="25" t="s">
        <v>3013</v>
      </c>
      <c r="BN62" s="26">
        <v>0.7</v>
      </c>
      <c r="BO62" s="22">
        <v>0.1</v>
      </c>
      <c r="BP62" s="44">
        <f>VLOOKUP(BM62,'To do list'!$A$2:$B$18,2,FALSE)</f>
        <v>83.5</v>
      </c>
      <c r="BQ62" s="59">
        <f>BO62*(1-BN62)*BP62*100</f>
        <v>250.50000000000003</v>
      </c>
      <c r="BR62" s="25" t="s">
        <v>3011</v>
      </c>
      <c r="BS62" s="26">
        <v>0.7</v>
      </c>
      <c r="BT62" s="22">
        <v>0.2</v>
      </c>
      <c r="BU62" s="44">
        <f>VLOOKUP(BR62,'To do list'!$A$2:$B$18,2,FALSE)</f>
        <v>13.9</v>
      </c>
      <c r="BV62" s="59">
        <f>BT62*(1-BS62)*BU62*100</f>
        <v>83.40000000000002</v>
      </c>
      <c r="BW62" s="21"/>
      <c r="BX62" s="21"/>
      <c r="BY62" s="21"/>
      <c r="BZ62" s="21"/>
      <c r="CA62" s="51"/>
      <c r="CB62" s="63">
        <f>SUM(BG62,BL62,BQ62,BV62,CA62)/SUM(BE62,BJ62,BO62,BT62,BY62)</f>
        <v>893.6</v>
      </c>
    </row>
    <row r="63" spans="1:80" s="23" customFormat="1" x14ac:dyDescent="0.3">
      <c r="A63" s="21">
        <v>153</v>
      </c>
      <c r="B63" s="21" t="s">
        <v>1047</v>
      </c>
      <c r="C63" s="21" t="s">
        <v>1048</v>
      </c>
      <c r="D63" s="21" t="s">
        <v>435</v>
      </c>
      <c r="E63" s="21" t="b">
        <v>1</v>
      </c>
      <c r="F63" s="21"/>
      <c r="G63" s="21"/>
      <c r="H63" s="21" t="s">
        <v>611</v>
      </c>
      <c r="I63" s="21" t="s">
        <v>10</v>
      </c>
      <c r="J63" s="21" t="s">
        <v>612</v>
      </c>
      <c r="K63" s="21" t="s">
        <v>436</v>
      </c>
      <c r="L63" s="21" t="s">
        <v>613</v>
      </c>
      <c r="M63" s="21" t="s">
        <v>437</v>
      </c>
      <c r="N63" s="21" t="s">
        <v>614</v>
      </c>
      <c r="O63" s="21" t="s">
        <v>1049</v>
      </c>
      <c r="P63" s="21" t="b">
        <v>1</v>
      </c>
      <c r="Q63" s="21">
        <v>90</v>
      </c>
      <c r="R63" s="39" t="b">
        <v>0</v>
      </c>
      <c r="S63" s="6" t="s">
        <v>2507</v>
      </c>
      <c r="T63" s="1" t="str" cm="1">
        <f t="array" ref="T63">IF(AND(SUM(COUNTIF(S63,{"*leaching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leached*"}))&gt;0,ISNUMBER(FIND("%",S63))),"Include","Exclude")</f>
        <v>Exclude</v>
      </c>
      <c r="U63" s="1" t="s">
        <v>2508</v>
      </c>
      <c r="V63" s="1" t="str" cm="1">
        <f t="array" ref="V63">IF(AND(SUM(COUNTIF(U63,{"*leaching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leached*"}))&gt;0,ISNUMBER(FIND("%",U63))),"Include","Exclude")</f>
        <v>Exclude</v>
      </c>
      <c r="W63" s="1" t="s">
        <v>2509</v>
      </c>
      <c r="X63" s="1" t="str" cm="1">
        <f t="array" ref="X63">IF(AND(SUM(COUNTIF(W63,{"*leaching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leached*"}))&gt;0,ISNUMBER(FIND("%",W63))),"Include","Exclude")</f>
        <v>Include</v>
      </c>
      <c r="Y63" s="1" t="s">
        <v>2510</v>
      </c>
      <c r="Z63" s="1" t="str" cm="1">
        <f t="array" ref="Z63">IF(AND(SUM(COUNTIF(Y63,{"*leaching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leached*"}))&gt;0,ISNUMBER(FIND("%",Y63))),"Include","Exclude")</f>
        <v>Exclude</v>
      </c>
      <c r="AA63" s="1" t="s">
        <v>2511</v>
      </c>
      <c r="AB63" s="1" t="str" cm="1">
        <f t="array" ref="AB63">IF(AND(SUM(COUNTIF(AA63,{"*leaching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leached*"}))&gt;0,ISNUMBER(FIND("%",AA63))),"Include","Exclude")</f>
        <v>Exclude</v>
      </c>
      <c r="AC63" s="1" t="s">
        <v>2512</v>
      </c>
      <c r="AD63" s="1" t="str" cm="1">
        <f t="array" ref="AD63">IF(AND(SUM(COUNTIF(AC63,{"*leaching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leached*"}))&gt;0,ISNUMBER(FIND("%",AC63))),"Include","Exclude")</f>
        <v>Exclude</v>
      </c>
      <c r="AE63" s="1" t="s">
        <v>2513</v>
      </c>
      <c r="AF63" s="1" t="str" cm="1">
        <f t="array" ref="AF63">IF(AND(SUM(COUNTIF(AE63,{"*leaching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leached*"}))&gt;0,ISNUMBER(FIND("%",AE63))),"Include","Exclude")</f>
        <v>Exclude</v>
      </c>
      <c r="AG63" s="1" t="s">
        <v>2514</v>
      </c>
      <c r="AH63" s="1" t="str" cm="1">
        <f t="array" ref="AH63">IF(AND(SUM(COUNTIF(AG63,{"*leaching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leached*"}))&gt;0,ISNUMBER(FIND("%",AG63))),"Include","Exclude")</f>
        <v>Exclude</v>
      </c>
      <c r="AI63" s="1"/>
      <c r="AJ63" s="1" t="str" cm="1">
        <f t="array" ref="AJ63">IF(AND(SUM(COUNTIF(AI63,{"*leaching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leached*"}))&gt;0,ISNUMBER(FIND("%",AI63))),"Include","Exclude")</f>
        <v>Exclude</v>
      </c>
      <c r="AK63" s="1"/>
      <c r="AL63" s="1" t="str" cm="1">
        <f t="array" ref="AL63">IF(AND(SUM(COUNTIF(AK63,{"*leaching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leached*"}))&gt;0,ISNUMBER(FIND("%",AK63))),"Include","Exclude")</f>
        <v>Exclude</v>
      </c>
      <c r="AM63" s="1"/>
      <c r="AN63" s="1" t="str" cm="1">
        <f t="array" ref="AN63">IF(AND(SUM(COUNTIF(AM63,{"*leaching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leached*"}))&gt;0,ISNUMBER(FIND("%",AM63))),"Include","Exclude")</f>
        <v>Exclude</v>
      </c>
      <c r="AO63" s="1"/>
      <c r="AP63" s="1" t="str" cm="1">
        <f t="array" ref="AP63">IF(AND(SUM(COUNTIF(AO63,{"*leaching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leached*"}))&gt;0,ISNUMBER(FIND("%",AO63))),"Include","Exclude")</f>
        <v>Exclude</v>
      </c>
      <c r="AQ63" s="1"/>
      <c r="AR63" s="1" t="str" cm="1">
        <f t="array" ref="AR63">IF(AND(SUM(COUNTIF(AQ63,{"*leaching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leached*"}))&gt;0,ISNUMBER(FIND("%",AQ63))),"Include","Exclude")</f>
        <v>Exclude</v>
      </c>
      <c r="AS63" s="1"/>
      <c r="AT63" s="1" t="str" cm="1">
        <f t="array" ref="AT63">IF(AND(SUM(COUNTIF(AS63,{"*leaching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leached*"}))&gt;0,ISNUMBER(FIND("%",AS63))),"Include","Exclude")</f>
        <v>Exclude</v>
      </c>
      <c r="AU63" s="1"/>
      <c r="AV63" s="1" t="str" cm="1">
        <f t="array" ref="AV63">IF(AND(SUM(COUNTIF(AU63,{"*leaching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leached*"}))&gt;0,ISNUMBER(FIND("%",AU63))),"Include","Exclude")</f>
        <v>Exclude</v>
      </c>
      <c r="AW63" s="1"/>
      <c r="AX63" s="36" t="str" cm="1">
        <f t="array" ref="AX63">IF(AND(SUM(COUNTIF(AW63,{"*leaching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leached*"}))&gt;0,ISNUMBER(FIND("%",AW63))),"Include","Exclude")</f>
        <v>Exclude</v>
      </c>
      <c r="AY63" s="21">
        <f t="shared" si="2"/>
        <v>1</v>
      </c>
      <c r="AZ63" s="21" t="s">
        <v>2509</v>
      </c>
      <c r="BA63" s="21">
        <f>LEN(AZ63) - LEN(SUBSTITUTE(AZ63, "%", ""))</f>
        <v>4</v>
      </c>
      <c r="BB63" s="21" t="s">
        <v>3048</v>
      </c>
      <c r="BC63" s="21" t="s">
        <v>709</v>
      </c>
      <c r="BD63" s="22">
        <v>0.96699999999999997</v>
      </c>
      <c r="BE63" s="22">
        <v>0.2</v>
      </c>
      <c r="BF63" s="44">
        <f>VLOOKUP(BC63,'To do list'!$A$2:$B$18,2,FALSE)</f>
        <v>32.799999999999997</v>
      </c>
      <c r="BG63" s="59">
        <f>BE63*(1-BD63)*BF63*100</f>
        <v>21.648000000000017</v>
      </c>
      <c r="BH63" s="21" t="s">
        <v>3013</v>
      </c>
      <c r="BI63" s="22">
        <v>0.98399999999999999</v>
      </c>
      <c r="BJ63" s="22">
        <v>0.1</v>
      </c>
      <c r="BK63" s="44">
        <f>VLOOKUP(BH63,'To do list'!$A$2:$B$18,2,FALSE)</f>
        <v>83.5</v>
      </c>
      <c r="BL63" s="59">
        <f>BJ63*(1-BI63)*BK63*100</f>
        <v>13.360000000000014</v>
      </c>
      <c r="BM63" s="21" t="s">
        <v>3012</v>
      </c>
      <c r="BN63" s="22">
        <v>0.97599999999999998</v>
      </c>
      <c r="BO63" s="22">
        <v>0.1</v>
      </c>
      <c r="BP63" s="44">
        <f>VLOOKUP(BM63,'To do list'!$A$2:$B$18,2,FALSE)</f>
        <v>1.82</v>
      </c>
      <c r="BQ63" s="59">
        <f>BO63*(1-BN63)*BP63*100</f>
        <v>0.43680000000000047</v>
      </c>
      <c r="BR63" s="21" t="s">
        <v>3011</v>
      </c>
      <c r="BS63" s="22">
        <v>0.98299999999999998</v>
      </c>
      <c r="BT63" s="22">
        <v>0.2</v>
      </c>
      <c r="BU63" s="44">
        <f>VLOOKUP(BR63,'To do list'!$A$2:$B$18,2,FALSE)</f>
        <v>13.9</v>
      </c>
      <c r="BV63" s="59">
        <f>BT63*(1-BS63)*BU63*100</f>
        <v>4.7260000000000044</v>
      </c>
      <c r="BW63" s="21"/>
      <c r="BX63" s="21"/>
      <c r="BY63" s="21"/>
      <c r="BZ63" s="21"/>
      <c r="CA63" s="51"/>
      <c r="CB63" s="63">
        <f>SUM(BG63,BL63,BQ63,BV63,CA63)/SUM(BE63,BJ63,BO63,BT63,BY63)</f>
        <v>66.95133333333338</v>
      </c>
    </row>
    <row r="64" spans="1:80" s="23" customFormat="1" x14ac:dyDescent="0.3">
      <c r="A64" s="21">
        <v>35</v>
      </c>
      <c r="B64" s="21" t="s">
        <v>725</v>
      </c>
      <c r="C64" s="21" t="s">
        <v>726</v>
      </c>
      <c r="D64" s="21" t="s">
        <v>109</v>
      </c>
      <c r="E64" s="21" t="b">
        <v>1</v>
      </c>
      <c r="F64" s="21"/>
      <c r="G64" s="21"/>
      <c r="H64" s="21" t="s">
        <v>611</v>
      </c>
      <c r="I64" s="21" t="s">
        <v>10</v>
      </c>
      <c r="J64" s="21" t="s">
        <v>612</v>
      </c>
      <c r="K64" s="21" t="s">
        <v>110</v>
      </c>
      <c r="L64" s="21" t="s">
        <v>613</v>
      </c>
      <c r="M64" s="21" t="s">
        <v>111</v>
      </c>
      <c r="N64" s="21" t="s">
        <v>614</v>
      </c>
      <c r="O64" s="21" t="s">
        <v>727</v>
      </c>
      <c r="P64" s="21" t="b">
        <v>1</v>
      </c>
      <c r="Q64" s="21">
        <v>60</v>
      </c>
      <c r="R64" s="39" t="b">
        <v>0</v>
      </c>
      <c r="S64" s="6" t="s">
        <v>1511</v>
      </c>
      <c r="T64" s="1" t="str" cm="1">
        <f t="array" ref="T64">IF(AND(SUM(COUNTIF(S64,{"*leaching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leached*"}))&gt;0,ISNUMBER(FIND("%",S64))),"Include","Exclude")</f>
        <v>Exclude</v>
      </c>
      <c r="U64" s="1" t="s">
        <v>1512</v>
      </c>
      <c r="V64" s="1" t="str" cm="1">
        <f t="array" ref="V64">IF(AND(SUM(COUNTIF(U64,{"*leaching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leached*"}))&gt;0,ISNUMBER(FIND("%",U64))),"Include","Exclude")</f>
        <v>Exclude</v>
      </c>
      <c r="W64" s="1" t="s">
        <v>1513</v>
      </c>
      <c r="X64" s="1" t="str" cm="1">
        <f t="array" ref="X64">IF(AND(SUM(COUNTIF(W64,{"*leaching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leached*"}))&gt;0,ISNUMBER(FIND("%",W64))),"Include","Exclude")</f>
        <v>Exclude</v>
      </c>
      <c r="Y64" s="1" t="s">
        <v>1514</v>
      </c>
      <c r="Z64" s="1" t="str" cm="1">
        <f t="array" ref="Z64">IF(AND(SUM(COUNTIF(Y64,{"*leaching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leached*"}))&gt;0,ISNUMBER(FIND("%",Y64))),"Include","Exclude")</f>
        <v>Exclude</v>
      </c>
      <c r="AA64" s="1" t="s">
        <v>1515</v>
      </c>
      <c r="AB64" s="1" t="str" cm="1">
        <f t="array" ref="AB64">IF(AND(SUM(COUNTIF(AA64,{"*leaching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leached*"}))&gt;0,ISNUMBER(FIND("%",AA64))),"Include","Exclude")</f>
        <v>Exclude</v>
      </c>
      <c r="AC64" s="1" t="s">
        <v>1516</v>
      </c>
      <c r="AD64" s="1" t="str" cm="1">
        <f t="array" ref="AD64">IF(AND(SUM(COUNTIF(AC64,{"*leaching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leached*"}))&gt;0,ISNUMBER(FIND("%",AC64))),"Include","Exclude")</f>
        <v>Exclude</v>
      </c>
      <c r="AE64" s="1" t="s">
        <v>1517</v>
      </c>
      <c r="AF64" s="1" t="str" cm="1">
        <f t="array" ref="AF64">IF(AND(SUM(COUNTIF(AE64,{"*leaching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leached*"}))&gt;0,ISNUMBER(FIND("%",AE64))),"Include","Exclude")</f>
        <v>Include</v>
      </c>
      <c r="AG64" s="1" t="s">
        <v>1518</v>
      </c>
      <c r="AH64" s="1" t="str" cm="1">
        <f t="array" ref="AH64">IF(AND(SUM(COUNTIF(AG64,{"*leaching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leached*"}))&gt;0,ISNUMBER(FIND("%",AG64))),"Include","Exclude")</f>
        <v>Exclude</v>
      </c>
      <c r="AI64" s="1" t="s">
        <v>1519</v>
      </c>
      <c r="AJ64" s="1" t="str" cm="1">
        <f t="array" ref="AJ64">IF(AND(SUM(COUNTIF(AI64,{"*leaching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leached*"}))&gt;0,ISNUMBER(FIND("%",AI64))),"Include","Exclude")</f>
        <v>Exclude</v>
      </c>
      <c r="AK64" s="1" t="s">
        <v>1520</v>
      </c>
      <c r="AL64" s="1" t="str" cm="1">
        <f t="array" ref="AL64">IF(AND(SUM(COUNTIF(AK64,{"*leaching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leached*"}))&gt;0,ISNUMBER(FIND("%",AK64))),"Include","Exclude")</f>
        <v>Exclude</v>
      </c>
      <c r="AM64" s="1" t="s">
        <v>1521</v>
      </c>
      <c r="AN64" s="1" t="str" cm="1">
        <f t="array" ref="AN64">IF(AND(SUM(COUNTIF(AM64,{"*leaching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leached*"}))&gt;0,ISNUMBER(FIND("%",AM64))),"Include","Exclude")</f>
        <v>Exclude</v>
      </c>
      <c r="AO64" s="1"/>
      <c r="AP64" s="1" t="str" cm="1">
        <f t="array" ref="AP64">IF(AND(SUM(COUNTIF(AO64,{"*leaching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leached*"}))&gt;0,ISNUMBER(FIND("%",AO64))),"Include","Exclude")</f>
        <v>Exclude</v>
      </c>
      <c r="AQ64" s="1"/>
      <c r="AR64" s="1" t="str" cm="1">
        <f t="array" ref="AR64">IF(AND(SUM(COUNTIF(AQ64,{"*leaching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leached*"}))&gt;0,ISNUMBER(FIND("%",AQ64))),"Include","Exclude")</f>
        <v>Exclude</v>
      </c>
      <c r="AS64" s="1"/>
      <c r="AT64" s="1" t="str" cm="1">
        <f t="array" ref="AT64">IF(AND(SUM(COUNTIF(AS64,{"*leaching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leached*"}))&gt;0,ISNUMBER(FIND("%",AS64))),"Include","Exclude")</f>
        <v>Exclude</v>
      </c>
      <c r="AU64" s="1"/>
      <c r="AV64" s="1" t="str" cm="1">
        <f t="array" ref="AV64">IF(AND(SUM(COUNTIF(AU64,{"*leaching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leached*"}))&gt;0,ISNUMBER(FIND("%",AU64))),"Include","Exclude")</f>
        <v>Exclude</v>
      </c>
      <c r="AW64" s="1"/>
      <c r="AX64" s="36" t="str" cm="1">
        <f t="array" ref="AX64">IF(AND(SUM(COUNTIF(AW64,{"*leaching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leached*"}))&gt;0,ISNUMBER(FIND("%",AW64))),"Include","Exclude")</f>
        <v>Exclude</v>
      </c>
      <c r="AY64" s="21">
        <f t="shared" si="2"/>
        <v>1</v>
      </c>
      <c r="AZ64" s="21" t="s">
        <v>1517</v>
      </c>
      <c r="BA64" s="21">
        <f>LEN(AZ64) - LEN(SUBSTITUTE(AZ64, "%", ""))</f>
        <v>3</v>
      </c>
      <c r="BB64" s="21" t="s">
        <v>3048</v>
      </c>
      <c r="BC64" s="21" t="s">
        <v>3011</v>
      </c>
      <c r="BD64" s="22">
        <v>0.999</v>
      </c>
      <c r="BE64" s="22">
        <v>0.2</v>
      </c>
      <c r="BF64" s="44">
        <f>VLOOKUP(BC64,'To do list'!$A$2:$B$18,2,FALSE)</f>
        <v>13.9</v>
      </c>
      <c r="BG64" s="59">
        <f>BE64*(1-BD64)*BF64*100</f>
        <v>0.2780000000000003</v>
      </c>
      <c r="BH64" s="21" t="s">
        <v>3012</v>
      </c>
      <c r="BI64" s="22">
        <v>3.2899999999999999E-2</v>
      </c>
      <c r="BJ64" s="22">
        <v>0.1</v>
      </c>
      <c r="BK64" s="44">
        <f>VLOOKUP(BH64,'To do list'!$A$2:$B$18,2,FALSE)</f>
        <v>1.82</v>
      </c>
      <c r="BL64" s="59">
        <f>BJ64*(1-BI64)*BK64*100</f>
        <v>17.601220000000001</v>
      </c>
      <c r="BM64" s="21" t="s">
        <v>709</v>
      </c>
      <c r="BN64" s="22">
        <v>0.4365</v>
      </c>
      <c r="BO64" s="22">
        <v>0.2</v>
      </c>
      <c r="BP64" s="44">
        <f>VLOOKUP(BM64,'To do list'!$A$2:$B$18,2,FALSE)</f>
        <v>32.799999999999997</v>
      </c>
      <c r="BQ64" s="59">
        <f>BO64*(1-BN64)*BP64*100</f>
        <v>369.65600000000001</v>
      </c>
      <c r="BR64" s="21"/>
      <c r="BS64" s="21"/>
      <c r="BT64" s="22"/>
      <c r="BU64" s="21"/>
      <c r="BV64" s="51"/>
      <c r="BW64" s="21"/>
      <c r="BX64" s="21"/>
      <c r="BY64" s="21"/>
      <c r="BZ64" s="21"/>
      <c r="CA64" s="51"/>
      <c r="CB64" s="63">
        <f>SUM(BG64,BL64,BQ64,BV64,CA64)/SUM(BE64,BJ64,BO64,BT64,BY64)</f>
        <v>775.07043999999996</v>
      </c>
    </row>
    <row r="65" spans="1:80" hidden="1" x14ac:dyDescent="0.3">
      <c r="A65" s="40">
        <v>64</v>
      </c>
      <c r="B65" s="40" t="s">
        <v>806</v>
      </c>
      <c r="C65" s="61" t="s">
        <v>807</v>
      </c>
      <c r="D65" s="40" t="s">
        <v>189</v>
      </c>
      <c r="E65" s="40" t="b">
        <v>1</v>
      </c>
      <c r="F65" s="40"/>
      <c r="G65" s="40"/>
      <c r="H65" s="40" t="s">
        <v>611</v>
      </c>
      <c r="I65" s="40" t="s">
        <v>10</v>
      </c>
      <c r="J65" s="40" t="s">
        <v>612</v>
      </c>
      <c r="K65" s="40" t="s">
        <v>190</v>
      </c>
      <c r="L65" s="40" t="s">
        <v>613</v>
      </c>
      <c r="M65" s="40" t="s">
        <v>191</v>
      </c>
      <c r="N65" s="40" t="s">
        <v>614</v>
      </c>
      <c r="O65" s="40" t="s">
        <v>808</v>
      </c>
      <c r="P65" s="40" t="b">
        <v>1</v>
      </c>
      <c r="Q65" s="40">
        <v>250</v>
      </c>
      <c r="R65" s="1" t="b">
        <v>0</v>
      </c>
      <c r="S65" s="1" t="s">
        <v>1787</v>
      </c>
      <c r="T65" s="1" t="str" cm="1">
        <f t="array" ref="T65">IF(AND(SUM(COUNTIF(S65,{"*leaching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leached*"}))&gt;0,ISNUMBER(FIND("%",S65))),"Include","Exclude")</f>
        <v>Exclude</v>
      </c>
      <c r="U65" s="1" t="s">
        <v>1788</v>
      </c>
      <c r="V65" s="1" t="str" cm="1">
        <f t="array" ref="V65">IF(AND(SUM(COUNTIF(U65,{"*leaching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leached*"}))&gt;0,ISNUMBER(FIND("%",U65))),"Include","Exclude")</f>
        <v>Exclude</v>
      </c>
      <c r="W65" s="1" t="s">
        <v>1789</v>
      </c>
      <c r="X65" s="1" t="str" cm="1">
        <f t="array" ref="X65">IF(AND(SUM(COUNTIF(W65,{"*leaching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leached*"}))&gt;0,ISNUMBER(FIND("%",W65))),"Include","Exclude")</f>
        <v>Exclude</v>
      </c>
      <c r="Y65" s="1" t="s">
        <v>1790</v>
      </c>
      <c r="Z65" s="1" t="str" cm="1">
        <f t="array" ref="Z65">IF(AND(SUM(COUNTIF(Y65,{"*leaching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leached*"}))&gt;0,ISNUMBER(FIND("%",Y65))),"Include","Exclude")</f>
        <v>Exclude</v>
      </c>
      <c r="AA65" s="1" t="s">
        <v>1791</v>
      </c>
      <c r="AB65" s="1" t="str" cm="1">
        <f t="array" ref="AB65">IF(AND(SUM(COUNTIF(AA65,{"*leaching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leached*"}))&gt;0,ISNUMBER(FIND("%",AA65))),"Include","Exclude")</f>
        <v>Exclude</v>
      </c>
      <c r="AC65" s="1" t="s">
        <v>1792</v>
      </c>
      <c r="AD65" s="1" t="str" cm="1">
        <f t="array" ref="AD65">IF(AND(SUM(COUNTIF(AC65,{"*leaching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leached*"}))&gt;0,ISNUMBER(FIND("%",AC65))),"Include","Exclude")</f>
        <v>Exclude</v>
      </c>
      <c r="AE65" s="1" t="s">
        <v>1793</v>
      </c>
      <c r="AF65" s="1" t="str" cm="1">
        <f t="array" ref="AF65">IF(AND(SUM(COUNTIF(AE65,{"*leaching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leached*"}))&gt;0,ISNUMBER(FIND("%",AE65))),"Include","Exclude")</f>
        <v>Exclude</v>
      </c>
      <c r="AG65" s="1"/>
      <c r="AH65" s="1" t="str" cm="1">
        <f t="array" ref="AH65">IF(AND(SUM(COUNTIF(AG65,{"*leaching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leached*"}))&gt;0,ISNUMBER(FIND("%",AG65))),"Include","Exclude")</f>
        <v>Exclude</v>
      </c>
      <c r="AI65" s="1"/>
      <c r="AJ65" s="1" t="str" cm="1">
        <f t="array" ref="AJ65">IF(AND(SUM(COUNTIF(AI65,{"*leaching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leached*"}))&gt;0,ISNUMBER(FIND("%",AI65))),"Include","Exclude")</f>
        <v>Exclude</v>
      </c>
      <c r="AK65" s="1"/>
      <c r="AL65" s="1" t="str" cm="1">
        <f t="array" ref="AL65">IF(AND(SUM(COUNTIF(AK65,{"*leaching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leached*"}))&gt;0,ISNUMBER(FIND("%",AK65))),"Include","Exclude")</f>
        <v>Exclude</v>
      </c>
      <c r="AM65" s="1"/>
      <c r="AN65" s="1" t="str" cm="1">
        <f t="array" ref="AN65">IF(AND(SUM(COUNTIF(AM65,{"*leaching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leached*"}))&gt;0,ISNUMBER(FIND("%",AM65))),"Include","Exclude")</f>
        <v>Exclude</v>
      </c>
      <c r="AO65" s="1"/>
      <c r="AP65" s="1" t="str" cm="1">
        <f t="array" ref="AP65">IF(AND(SUM(COUNTIF(AO65,{"*leaching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leached*"}))&gt;0,ISNUMBER(FIND("%",AO65))),"Include","Exclude")</f>
        <v>Exclude</v>
      </c>
      <c r="AQ65" s="1"/>
      <c r="AR65" s="1" t="str" cm="1">
        <f t="array" ref="AR65">IF(AND(SUM(COUNTIF(AQ65,{"*leaching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leached*"}))&gt;0,ISNUMBER(FIND("%",AQ65))),"Include","Exclude")</f>
        <v>Exclude</v>
      </c>
      <c r="AS65" s="1"/>
      <c r="AT65" s="1" t="str" cm="1">
        <f t="array" ref="AT65">IF(AND(SUM(COUNTIF(AS65,{"*leaching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leached*"}))&gt;0,ISNUMBER(FIND("%",AS65))),"Include","Exclude")</f>
        <v>Exclude</v>
      </c>
      <c r="AU65" s="1"/>
      <c r="AV65" s="1" t="str" cm="1">
        <f t="array" ref="AV65">IF(AND(SUM(COUNTIF(AU65,{"*leaching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leached*"}))&gt;0,ISNUMBER(FIND("%",AU65))),"Include","Exclude")</f>
        <v>Exclude</v>
      </c>
      <c r="AW65" s="1"/>
      <c r="AX65" s="1" t="str" cm="1">
        <f t="array" ref="AX65">IF(AND(SUM(COUNTIF(AW65,{"*leaching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leached*"}))&gt;0,ISNUMBER(FIND("%",AW65))),"Include","Exclude")</f>
        <v>Exclude</v>
      </c>
      <c r="AY65" s="40">
        <f t="shared" si="2"/>
        <v>0</v>
      </c>
      <c r="AZ65" s="40" t="s">
        <v>677</v>
      </c>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c r="BY65"/>
      <c r="BZ65"/>
      <c r="CA65"/>
      <c r="CB65"/>
    </row>
    <row r="66" spans="1:80" hidden="1" x14ac:dyDescent="0.3">
      <c r="A66" s="1">
        <v>65</v>
      </c>
      <c r="B66" s="1" t="s">
        <v>809</v>
      </c>
      <c r="C66" s="2" t="s">
        <v>810</v>
      </c>
      <c r="D66" s="1" t="s">
        <v>192</v>
      </c>
      <c r="E66" s="1" t="b">
        <v>1</v>
      </c>
      <c r="H66" s="1" t="s">
        <v>611</v>
      </c>
      <c r="I66" s="1" t="s">
        <v>10</v>
      </c>
      <c r="J66" s="1" t="s">
        <v>612</v>
      </c>
      <c r="K66" s="1" t="s">
        <v>193</v>
      </c>
      <c r="L66" s="1" t="s">
        <v>613</v>
      </c>
      <c r="M66" s="1" t="s">
        <v>194</v>
      </c>
      <c r="N66" s="1" t="s">
        <v>614</v>
      </c>
      <c r="O66" s="1" t="s">
        <v>811</v>
      </c>
      <c r="P66" s="1" t="b">
        <v>1</v>
      </c>
      <c r="Q66" s="1">
        <v>100</v>
      </c>
      <c r="R66" s="1" t="b">
        <v>1</v>
      </c>
      <c r="S66" s="1" t="s">
        <v>1794</v>
      </c>
      <c r="T66" s="1" t="str" cm="1">
        <f t="array" ref="T66">IF(AND(SUM(COUNTIF(S66,{"*leaching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leached*"}))&gt;0,ISNUMBER(FIND("%",S66))),"Include","Exclude")</f>
        <v>Exclude</v>
      </c>
      <c r="U66" s="1" t="s">
        <v>1795</v>
      </c>
      <c r="V66" s="1" t="str" cm="1">
        <f t="array" ref="V66">IF(AND(SUM(COUNTIF(U66,{"*leaching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leached*"}))&gt;0,ISNUMBER(FIND("%",U66))),"Include","Exclude")</f>
        <v>Exclude</v>
      </c>
      <c r="W66" s="1" t="s">
        <v>1796</v>
      </c>
      <c r="X66" s="1" t="str" cm="1">
        <f t="array" ref="X66">IF(AND(SUM(COUNTIF(W66,{"*leaching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leached*"}))&gt;0,ISNUMBER(FIND("%",W66))),"Include","Exclude")</f>
        <v>Exclude</v>
      </c>
      <c r="Y66" s="1" t="s">
        <v>1797</v>
      </c>
      <c r="Z66" s="1" t="str" cm="1">
        <f t="array" ref="Z66">IF(AND(SUM(COUNTIF(Y66,{"*leaching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leached*"}))&gt;0,ISNUMBER(FIND("%",Y66))),"Include","Exclude")</f>
        <v>Exclude</v>
      </c>
      <c r="AA66" s="1" t="s">
        <v>1798</v>
      </c>
      <c r="AB66" s="1" t="str" cm="1">
        <f t="array" ref="AB66">IF(AND(SUM(COUNTIF(AA66,{"*leaching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leached*"}))&gt;0,ISNUMBER(FIND("%",AA66))),"Include","Exclude")</f>
        <v>Exclude</v>
      </c>
      <c r="AC66" s="1" t="s">
        <v>1799</v>
      </c>
      <c r="AD66" s="1" t="str" cm="1">
        <f t="array" ref="AD66">IF(AND(SUM(COUNTIF(AC66,{"*leaching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leached*"}))&gt;0,ISNUMBER(FIND("%",AC66))),"Include","Exclude")</f>
        <v>Exclude</v>
      </c>
      <c r="AE66" s="1"/>
      <c r="AF66" s="1" t="str" cm="1">
        <f t="array" ref="AF66">IF(AND(SUM(COUNTIF(AE66,{"*leaching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leached*"}))&gt;0,ISNUMBER(FIND("%",AE66))),"Include","Exclude")</f>
        <v>Exclude</v>
      </c>
      <c r="AG66" s="1"/>
      <c r="AH66" s="1" t="str" cm="1">
        <f t="array" ref="AH66">IF(AND(SUM(COUNTIF(AG66,{"*leaching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leached*"}))&gt;0,ISNUMBER(FIND("%",AG66))),"Include","Exclude")</f>
        <v>Exclude</v>
      </c>
      <c r="AI66" s="1"/>
      <c r="AJ66" s="1" t="str" cm="1">
        <f t="array" ref="AJ66">IF(AND(SUM(COUNTIF(AI66,{"*leaching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leached*"}))&gt;0,ISNUMBER(FIND("%",AI66))),"Include","Exclude")</f>
        <v>Exclude</v>
      </c>
      <c r="AK66" s="1"/>
      <c r="AL66" s="1" t="str" cm="1">
        <f t="array" ref="AL66">IF(AND(SUM(COUNTIF(AK66,{"*leaching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leached*"}))&gt;0,ISNUMBER(FIND("%",AK66))),"Include","Exclude")</f>
        <v>Exclude</v>
      </c>
      <c r="AM66" s="1"/>
      <c r="AN66" s="1" t="str" cm="1">
        <f t="array" ref="AN66">IF(AND(SUM(COUNTIF(AM66,{"*leaching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leached*"}))&gt;0,ISNUMBER(FIND("%",AM66))),"Include","Exclude")</f>
        <v>Exclude</v>
      </c>
      <c r="AO66" s="1"/>
      <c r="AP66" s="1" t="str" cm="1">
        <f t="array" ref="AP66">IF(AND(SUM(COUNTIF(AO66,{"*leaching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leached*"}))&gt;0,ISNUMBER(FIND("%",AO66))),"Include","Exclude")</f>
        <v>Exclude</v>
      </c>
      <c r="AQ66" s="1"/>
      <c r="AR66" s="1" t="str" cm="1">
        <f t="array" ref="AR66">IF(AND(SUM(COUNTIF(AQ66,{"*leaching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leached*"}))&gt;0,ISNUMBER(FIND("%",AQ66))),"Include","Exclude")</f>
        <v>Exclude</v>
      </c>
      <c r="AS66" s="1"/>
      <c r="AT66" s="1" t="str" cm="1">
        <f t="array" ref="AT66">IF(AND(SUM(COUNTIF(AS66,{"*leaching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leached*"}))&gt;0,ISNUMBER(FIND("%",AS66))),"Include","Exclude")</f>
        <v>Exclude</v>
      </c>
      <c r="AU66" s="1"/>
      <c r="AV66" s="1" t="str" cm="1">
        <f t="array" ref="AV66">IF(AND(SUM(COUNTIF(AU66,{"*leaching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leached*"}))&gt;0,ISNUMBER(FIND("%",AU66))),"Include","Exclude")</f>
        <v>Exclude</v>
      </c>
      <c r="AW66" s="1"/>
      <c r="AX66" s="1" t="str" cm="1">
        <f t="array" ref="AX66">IF(AND(SUM(COUNTIF(AW66,{"*leaching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leached*"}))&gt;0,ISNUMBER(FIND("%",AW66))),"Include","Exclude")</f>
        <v>Exclude</v>
      </c>
      <c r="AY66" s="1">
        <f t="shared" si="2"/>
        <v>0</v>
      </c>
      <c r="AZ66" s="1" t="s">
        <v>677</v>
      </c>
      <c r="BF66" s="1"/>
      <c r="BG66" s="1"/>
      <c r="BK66" s="1"/>
      <c r="BL66" s="1"/>
      <c r="BQ66" s="1"/>
      <c r="BV66" s="1"/>
      <c r="BX66"/>
      <c r="BY66"/>
      <c r="BZ66"/>
      <c r="CA66"/>
      <c r="CB66"/>
    </row>
    <row r="67" spans="1:80" hidden="1" x14ac:dyDescent="0.3">
      <c r="A67" s="1">
        <v>66</v>
      </c>
      <c r="B67" s="1" t="s">
        <v>812</v>
      </c>
      <c r="C67" s="2" t="s">
        <v>813</v>
      </c>
      <c r="D67" s="1" t="s">
        <v>195</v>
      </c>
      <c r="E67" s="1" t="b">
        <v>1</v>
      </c>
      <c r="H67" s="1" t="s">
        <v>611</v>
      </c>
      <c r="I67" s="1" t="s">
        <v>10</v>
      </c>
      <c r="J67" s="1" t="s">
        <v>612</v>
      </c>
      <c r="K67" s="1" t="s">
        <v>31</v>
      </c>
      <c r="L67" s="1" t="s">
        <v>613</v>
      </c>
      <c r="M67" s="1" t="s">
        <v>196</v>
      </c>
      <c r="N67" s="1" t="s">
        <v>614</v>
      </c>
      <c r="O67" s="1" t="s">
        <v>814</v>
      </c>
      <c r="P67" s="1" t="b">
        <v>1</v>
      </c>
      <c r="Q67" s="1">
        <v>80</v>
      </c>
      <c r="R67" s="1" t="b">
        <v>1</v>
      </c>
      <c r="S67" s="1" t="s">
        <v>1800</v>
      </c>
      <c r="T67" s="1" t="str" cm="1">
        <f t="array" ref="T67">IF(AND(SUM(COUNTIF(S67,{"*leaching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leached*"}))&gt;0,ISNUMBER(FIND("%",S67))),"Include","Exclude")</f>
        <v>Exclude</v>
      </c>
      <c r="U67" s="1" t="s">
        <v>1801</v>
      </c>
      <c r="V67" s="1" t="str" cm="1">
        <f t="array" ref="V67">IF(AND(SUM(COUNTIF(U67,{"*leaching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leached*"}))&gt;0,ISNUMBER(FIND("%",U67))),"Include","Exclude")</f>
        <v>Exclude</v>
      </c>
      <c r="W67" s="1" t="s">
        <v>1802</v>
      </c>
      <c r="X67" s="1" t="str" cm="1">
        <f t="array" ref="X67">IF(AND(SUM(COUNTIF(W67,{"*leaching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leached*"}))&gt;0,ISNUMBER(FIND("%",W67))),"Include","Exclude")</f>
        <v>Exclude</v>
      </c>
      <c r="Y67" s="1" t="s">
        <v>1803</v>
      </c>
      <c r="Z67" s="1" t="str" cm="1">
        <f t="array" ref="Z67">IF(AND(SUM(COUNTIF(Y67,{"*leaching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leached*"}))&gt;0,ISNUMBER(FIND("%",Y67))),"Include","Exclude")</f>
        <v>Exclude</v>
      </c>
      <c r="AA67" s="1" t="s">
        <v>1804</v>
      </c>
      <c r="AB67" s="1" t="str" cm="1">
        <f t="array" ref="AB67">IF(AND(SUM(COUNTIF(AA67,{"*leaching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leached*"}))&gt;0,ISNUMBER(FIND("%",AA67))),"Include","Exclude")</f>
        <v>Exclude</v>
      </c>
      <c r="AC67" s="1" t="s">
        <v>1805</v>
      </c>
      <c r="AD67" s="1" t="str" cm="1">
        <f t="array" ref="AD67">IF(AND(SUM(COUNTIF(AC67,{"*leaching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leached*"}))&gt;0,ISNUMBER(FIND("%",AC67))),"Include","Exclude")</f>
        <v>Exclude</v>
      </c>
      <c r="AE67" s="1" t="s">
        <v>1806</v>
      </c>
      <c r="AF67" s="1" t="str" cm="1">
        <f t="array" ref="AF67">IF(AND(SUM(COUNTIF(AE67,{"*leaching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leached*"}))&gt;0,ISNUMBER(FIND("%",AE67))),"Include","Exclude")</f>
        <v>Exclude</v>
      </c>
      <c r="AG67" s="1" t="s">
        <v>1807</v>
      </c>
      <c r="AH67" s="1" t="str" cm="1">
        <f t="array" ref="AH67">IF(AND(SUM(COUNTIF(AG67,{"*leaching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leached*"}))&gt;0,ISNUMBER(FIND("%",AG67))),"Include","Exclude")</f>
        <v>Exclude</v>
      </c>
      <c r="AI67" s="1" t="s">
        <v>1808</v>
      </c>
      <c r="AJ67" s="1" t="str" cm="1">
        <f t="array" ref="AJ67">IF(AND(SUM(COUNTIF(AI67,{"*leaching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leached*"}))&gt;0,ISNUMBER(FIND("%",AI67))),"Include","Exclude")</f>
        <v>Exclude</v>
      </c>
      <c r="AK67" s="1" t="s">
        <v>1809</v>
      </c>
      <c r="AL67" s="1" t="str" cm="1">
        <f t="array" ref="AL67">IF(AND(SUM(COUNTIF(AK67,{"*leaching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leached*"}))&gt;0,ISNUMBER(FIND("%",AK67))),"Include","Exclude")</f>
        <v>Exclude</v>
      </c>
      <c r="AM67" s="1"/>
      <c r="AN67" s="1" t="str" cm="1">
        <f t="array" ref="AN67">IF(AND(SUM(COUNTIF(AM67,{"*leaching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leached*"}))&gt;0,ISNUMBER(FIND("%",AM67))),"Include","Exclude")</f>
        <v>Exclude</v>
      </c>
      <c r="AO67" s="1"/>
      <c r="AP67" s="1" t="str" cm="1">
        <f t="array" ref="AP67">IF(AND(SUM(COUNTIF(AO67,{"*leaching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leached*"}))&gt;0,ISNUMBER(FIND("%",AO67))),"Include","Exclude")</f>
        <v>Exclude</v>
      </c>
      <c r="AQ67" s="1"/>
      <c r="AR67" s="1" t="str" cm="1">
        <f t="array" ref="AR67">IF(AND(SUM(COUNTIF(AQ67,{"*leaching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leached*"}))&gt;0,ISNUMBER(FIND("%",AQ67))),"Include","Exclude")</f>
        <v>Exclude</v>
      </c>
      <c r="AS67" s="1"/>
      <c r="AT67" s="1" t="str" cm="1">
        <f t="array" ref="AT67">IF(AND(SUM(COUNTIF(AS67,{"*leaching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leached*"}))&gt;0,ISNUMBER(FIND("%",AS67))),"Include","Exclude")</f>
        <v>Exclude</v>
      </c>
      <c r="AU67" s="1"/>
      <c r="AV67" s="1" t="str" cm="1">
        <f t="array" ref="AV67">IF(AND(SUM(COUNTIF(AU67,{"*leaching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leached*"}))&gt;0,ISNUMBER(FIND("%",AU67))),"Include","Exclude")</f>
        <v>Exclude</v>
      </c>
      <c r="AW67" s="1"/>
      <c r="AX67" s="1" t="str" cm="1">
        <f t="array" ref="AX67">IF(AND(SUM(COUNTIF(AW67,{"*leaching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leached*"}))&gt;0,ISNUMBER(FIND("%",AW67))),"Include","Exclude")</f>
        <v>Exclude</v>
      </c>
      <c r="AY67" s="1">
        <f t="shared" ref="AY67:AY130" si="5">COUNTIF(S67:AX67,"Include")</f>
        <v>0</v>
      </c>
      <c r="AZ67" s="1" t="s">
        <v>677</v>
      </c>
      <c r="BF67" s="1"/>
      <c r="BG67" s="1"/>
      <c r="BK67" s="1"/>
      <c r="BL67" s="1"/>
      <c r="BQ67" s="1"/>
      <c r="BV67" s="1"/>
      <c r="BX67"/>
      <c r="BY67"/>
      <c r="BZ67"/>
      <c r="CA67"/>
      <c r="CB67"/>
    </row>
    <row r="68" spans="1:80" hidden="1" x14ac:dyDescent="0.3">
      <c r="A68" s="1">
        <v>67</v>
      </c>
      <c r="B68" s="1" t="s">
        <v>815</v>
      </c>
      <c r="C68" s="2" t="s">
        <v>816</v>
      </c>
      <c r="D68" s="1" t="s">
        <v>197</v>
      </c>
      <c r="E68" s="1" t="b">
        <v>1</v>
      </c>
      <c r="H68" s="1" t="s">
        <v>611</v>
      </c>
      <c r="I68" s="1" t="s">
        <v>10</v>
      </c>
      <c r="J68" s="1" t="s">
        <v>612</v>
      </c>
      <c r="K68" s="1" t="s">
        <v>198</v>
      </c>
      <c r="L68" s="1" t="s">
        <v>613</v>
      </c>
      <c r="M68" s="1" t="s">
        <v>199</v>
      </c>
      <c r="N68" s="1" t="s">
        <v>614</v>
      </c>
      <c r="O68" s="1" t="s">
        <v>817</v>
      </c>
      <c r="P68" s="1" t="b">
        <v>1</v>
      </c>
      <c r="Q68" s="1">
        <v>70</v>
      </c>
      <c r="R68" s="1" t="b">
        <v>0</v>
      </c>
      <c r="S68" s="1" t="s">
        <v>1810</v>
      </c>
      <c r="T68" s="1" t="str" cm="1">
        <f t="array" ref="T68">IF(AND(SUM(COUNTIF(S68,{"*leaching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leached*"}))&gt;0,ISNUMBER(FIND("%",S68))),"Include","Exclude")</f>
        <v>Exclude</v>
      </c>
      <c r="U68" s="1" t="s">
        <v>1811</v>
      </c>
      <c r="V68" s="1" t="str" cm="1">
        <f t="array" ref="V68">IF(AND(SUM(COUNTIF(U68,{"*leaching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leached*"}))&gt;0,ISNUMBER(FIND("%",U68))),"Include","Exclude")</f>
        <v>Exclude</v>
      </c>
      <c r="W68" s="1" t="s">
        <v>1812</v>
      </c>
      <c r="X68" s="1" t="str" cm="1">
        <f t="array" ref="X68">IF(AND(SUM(COUNTIF(W68,{"*leaching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leached*"}))&gt;0,ISNUMBER(FIND("%",W68))),"Include","Exclude")</f>
        <v>Exclude</v>
      </c>
      <c r="Y68" s="1" t="s">
        <v>1813</v>
      </c>
      <c r="Z68" s="1" t="str" cm="1">
        <f t="array" ref="Z68">IF(AND(SUM(COUNTIF(Y68,{"*leaching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leached*"}))&gt;0,ISNUMBER(FIND("%",Y68))),"Include","Exclude")</f>
        <v>Exclude</v>
      </c>
      <c r="AA68" s="1" t="s">
        <v>1814</v>
      </c>
      <c r="AB68" s="1" t="str" cm="1">
        <f t="array" ref="AB68">IF(AND(SUM(COUNTIF(AA68,{"*leaching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leached*"}))&gt;0,ISNUMBER(FIND("%",AA68))),"Include","Exclude")</f>
        <v>Exclude</v>
      </c>
      <c r="AC68" s="1" t="s">
        <v>1815</v>
      </c>
      <c r="AD68" s="1" t="str" cm="1">
        <f t="array" ref="AD68">IF(AND(SUM(COUNTIF(AC68,{"*leaching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leached*"}))&gt;0,ISNUMBER(FIND("%",AC68))),"Include","Exclude")</f>
        <v>Exclude</v>
      </c>
      <c r="AE68" s="1" t="s">
        <v>1816</v>
      </c>
      <c r="AF68" s="1" t="str" cm="1">
        <f t="array" ref="AF68">IF(AND(SUM(COUNTIF(AE68,{"*leaching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leached*"}))&gt;0,ISNUMBER(FIND("%",AE68))),"Include","Exclude")</f>
        <v>Exclude</v>
      </c>
      <c r="AG68" s="1" t="s">
        <v>1817</v>
      </c>
      <c r="AH68" s="1" t="str" cm="1">
        <f t="array" ref="AH68">IF(AND(SUM(COUNTIF(AG68,{"*leaching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leached*"}))&gt;0,ISNUMBER(FIND("%",AG68))),"Include","Exclude")</f>
        <v>Exclude</v>
      </c>
      <c r="AI68" s="1"/>
      <c r="AJ68" s="1" t="str" cm="1">
        <f t="array" ref="AJ68">IF(AND(SUM(COUNTIF(AI68,{"*leaching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leached*"}))&gt;0,ISNUMBER(FIND("%",AI68))),"Include","Exclude")</f>
        <v>Exclude</v>
      </c>
      <c r="AK68" s="1"/>
      <c r="AL68" s="1" t="str" cm="1">
        <f t="array" ref="AL68">IF(AND(SUM(COUNTIF(AK68,{"*leaching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leached*"}))&gt;0,ISNUMBER(FIND("%",AK68))),"Include","Exclude")</f>
        <v>Exclude</v>
      </c>
      <c r="AM68" s="1"/>
      <c r="AN68" s="1" t="str" cm="1">
        <f t="array" ref="AN68">IF(AND(SUM(COUNTIF(AM68,{"*leaching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leached*"}))&gt;0,ISNUMBER(FIND("%",AM68))),"Include","Exclude")</f>
        <v>Exclude</v>
      </c>
      <c r="AO68" s="1"/>
      <c r="AP68" s="1" t="str" cm="1">
        <f t="array" ref="AP68">IF(AND(SUM(COUNTIF(AO68,{"*leaching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leached*"}))&gt;0,ISNUMBER(FIND("%",AO68))),"Include","Exclude")</f>
        <v>Exclude</v>
      </c>
      <c r="AQ68" s="1"/>
      <c r="AR68" s="1" t="str" cm="1">
        <f t="array" ref="AR68">IF(AND(SUM(COUNTIF(AQ68,{"*leaching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leached*"}))&gt;0,ISNUMBER(FIND("%",AQ68))),"Include","Exclude")</f>
        <v>Exclude</v>
      </c>
      <c r="AS68" s="1"/>
      <c r="AT68" s="1" t="str" cm="1">
        <f t="array" ref="AT68">IF(AND(SUM(COUNTIF(AS68,{"*leaching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leached*"}))&gt;0,ISNUMBER(FIND("%",AS68))),"Include","Exclude")</f>
        <v>Exclude</v>
      </c>
      <c r="AU68" s="1"/>
      <c r="AV68" s="1" t="str" cm="1">
        <f t="array" ref="AV68">IF(AND(SUM(COUNTIF(AU68,{"*leaching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leached*"}))&gt;0,ISNUMBER(FIND("%",AU68))),"Include","Exclude")</f>
        <v>Exclude</v>
      </c>
      <c r="AW68" s="1"/>
      <c r="AX68" s="1" t="str" cm="1">
        <f t="array" ref="AX68">IF(AND(SUM(COUNTIF(AW68,{"*leaching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leached*"}))&gt;0,ISNUMBER(FIND("%",AW68))),"Include","Exclude")</f>
        <v>Exclude</v>
      </c>
      <c r="AY68" s="1">
        <f t="shared" si="5"/>
        <v>0</v>
      </c>
      <c r="AZ68" s="1" t="s">
        <v>677</v>
      </c>
      <c r="BF68" s="1"/>
      <c r="BG68" s="1"/>
      <c r="BK68" s="1"/>
      <c r="BL68" s="1"/>
      <c r="BQ68" s="1"/>
      <c r="BV68" s="1"/>
      <c r="BX68"/>
      <c r="BY68"/>
      <c r="BZ68"/>
      <c r="CA68"/>
      <c r="CB68"/>
    </row>
    <row r="69" spans="1:80" s="23" customFormat="1" x14ac:dyDescent="0.3">
      <c r="A69" s="21">
        <v>15</v>
      </c>
      <c r="B69" s="21" t="s">
        <v>661</v>
      </c>
      <c r="C69" s="21" t="s">
        <v>662</v>
      </c>
      <c r="D69" s="21" t="s">
        <v>51</v>
      </c>
      <c r="E69" s="21" t="b">
        <v>1</v>
      </c>
      <c r="F69" s="21"/>
      <c r="G69" s="21"/>
      <c r="H69" s="21" t="s">
        <v>611</v>
      </c>
      <c r="I69" s="21" t="s">
        <v>10</v>
      </c>
      <c r="J69" s="21" t="s">
        <v>612</v>
      </c>
      <c r="K69" s="21" t="s">
        <v>52</v>
      </c>
      <c r="L69" s="21" t="s">
        <v>613</v>
      </c>
      <c r="M69" s="21" t="s">
        <v>53</v>
      </c>
      <c r="N69" s="21" t="s">
        <v>614</v>
      </c>
      <c r="O69" s="21" t="s">
        <v>663</v>
      </c>
      <c r="P69" s="21" t="b">
        <v>1</v>
      </c>
      <c r="Q69" s="21">
        <v>25</v>
      </c>
      <c r="R69" s="39" t="b">
        <v>1</v>
      </c>
      <c r="S69" s="6" t="s">
        <v>1335</v>
      </c>
      <c r="T69" s="1" t="str" cm="1">
        <f t="array" ref="T69">IF(AND(SUM(COUNTIF(S69,{"*leaching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leached*"}))&gt;0,ISNUMBER(FIND("%",S69))),"Include","Exclude")</f>
        <v>Exclude</v>
      </c>
      <c r="U69" s="1" t="s">
        <v>1336</v>
      </c>
      <c r="V69" s="1" t="str" cm="1">
        <f t="array" ref="V69">IF(AND(SUM(COUNTIF(U69,{"*leaching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leached*"}))&gt;0,ISNUMBER(FIND("%",U69))),"Include","Exclude")</f>
        <v>Exclude</v>
      </c>
      <c r="W69" s="1" t="s">
        <v>1337</v>
      </c>
      <c r="X69" s="1" t="str" cm="1">
        <f t="array" ref="X69">IF(AND(SUM(COUNTIF(W69,{"*leaching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leached*"}))&gt;0,ISNUMBER(FIND("%",W69))),"Include","Exclude")</f>
        <v>Include</v>
      </c>
      <c r="Y69" s="1" t="s">
        <v>1338</v>
      </c>
      <c r="Z69" s="1" t="str" cm="1">
        <f t="array" ref="Z69">IF(AND(SUM(COUNTIF(Y69,{"*leaching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leached*"}))&gt;0,ISNUMBER(FIND("%",Y69))),"Include","Exclude")</f>
        <v>Exclude</v>
      </c>
      <c r="AA69" s="1" t="s">
        <v>1339</v>
      </c>
      <c r="AB69" s="1" t="str" cm="1">
        <f t="array" ref="AB69">IF(AND(SUM(COUNTIF(AA69,{"*leaching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leached*"}))&gt;0,ISNUMBER(FIND("%",AA69))),"Include","Exclude")</f>
        <v>Exclude</v>
      </c>
      <c r="AC69" s="1"/>
      <c r="AD69" s="1" t="str" cm="1">
        <f t="array" ref="AD69">IF(AND(SUM(COUNTIF(AC69,{"*leaching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leached*"}))&gt;0,ISNUMBER(FIND("%",AC69))),"Include","Exclude")</f>
        <v>Exclude</v>
      </c>
      <c r="AE69" s="1"/>
      <c r="AF69" s="1" t="str" cm="1">
        <f t="array" ref="AF69">IF(AND(SUM(COUNTIF(AE69,{"*leaching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leached*"}))&gt;0,ISNUMBER(FIND("%",AE69))),"Include","Exclude")</f>
        <v>Exclude</v>
      </c>
      <c r="AG69" s="1"/>
      <c r="AH69" s="1" t="str" cm="1">
        <f t="array" ref="AH69">IF(AND(SUM(COUNTIF(AG69,{"*leaching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leached*"}))&gt;0,ISNUMBER(FIND("%",AG69))),"Include","Exclude")</f>
        <v>Exclude</v>
      </c>
      <c r="AI69" s="1"/>
      <c r="AJ69" s="1" t="str" cm="1">
        <f t="array" ref="AJ69">IF(AND(SUM(COUNTIF(AI69,{"*leaching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leached*"}))&gt;0,ISNUMBER(FIND("%",AI69))),"Include","Exclude")</f>
        <v>Exclude</v>
      </c>
      <c r="AK69" s="1"/>
      <c r="AL69" s="1" t="str" cm="1">
        <f t="array" ref="AL69">IF(AND(SUM(COUNTIF(AK69,{"*leaching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leached*"}))&gt;0,ISNUMBER(FIND("%",AK69))),"Include","Exclude")</f>
        <v>Exclude</v>
      </c>
      <c r="AM69" s="1"/>
      <c r="AN69" s="1" t="str" cm="1">
        <f t="array" ref="AN69">IF(AND(SUM(COUNTIF(AM69,{"*leaching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leached*"}))&gt;0,ISNUMBER(FIND("%",AM69))),"Include","Exclude")</f>
        <v>Exclude</v>
      </c>
      <c r="AO69" s="1"/>
      <c r="AP69" s="1" t="str" cm="1">
        <f t="array" ref="AP69">IF(AND(SUM(COUNTIF(AO69,{"*leaching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leached*"}))&gt;0,ISNUMBER(FIND("%",AO69))),"Include","Exclude")</f>
        <v>Exclude</v>
      </c>
      <c r="AQ69" s="1"/>
      <c r="AR69" s="1" t="str" cm="1">
        <f t="array" ref="AR69">IF(AND(SUM(COUNTIF(AQ69,{"*leaching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leached*"}))&gt;0,ISNUMBER(FIND("%",AQ69))),"Include","Exclude")</f>
        <v>Exclude</v>
      </c>
      <c r="AS69" s="1"/>
      <c r="AT69" s="1" t="str" cm="1">
        <f t="array" ref="AT69">IF(AND(SUM(COUNTIF(AS69,{"*leaching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leached*"}))&gt;0,ISNUMBER(FIND("%",AS69))),"Include","Exclude")</f>
        <v>Exclude</v>
      </c>
      <c r="AU69" s="1"/>
      <c r="AV69" s="1" t="str" cm="1">
        <f t="array" ref="AV69">IF(AND(SUM(COUNTIF(AU69,{"*leaching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leached*"}))&gt;0,ISNUMBER(FIND("%",AU69))),"Include","Exclude")</f>
        <v>Exclude</v>
      </c>
      <c r="AW69" s="1"/>
      <c r="AX69" s="36" t="str" cm="1">
        <f t="array" ref="AX69">IF(AND(SUM(COUNTIF(AW69,{"*leaching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leached*"}))&gt;0,ISNUMBER(FIND("%",AW69))),"Include","Exclude")</f>
        <v>Exclude</v>
      </c>
      <c r="AY69" s="21">
        <f t="shared" si="5"/>
        <v>1</v>
      </c>
      <c r="AZ69" s="21" t="s">
        <v>1337</v>
      </c>
      <c r="BA69" s="21">
        <f t="shared" ref="BA69:BA74" si="6">LEN(AZ69) - LEN(SUBSTITUTE(AZ69, "%", ""))</f>
        <v>3</v>
      </c>
      <c r="BB69" s="21" t="s">
        <v>3048</v>
      </c>
      <c r="BC69" s="21" t="s">
        <v>3011</v>
      </c>
      <c r="BD69" s="22">
        <v>0.98070000000000002</v>
      </c>
      <c r="BE69" s="22">
        <v>0.2</v>
      </c>
      <c r="BF69" s="44">
        <f>VLOOKUP(BC69,'To do list'!$A$2:$B$18,2,FALSE)</f>
        <v>13.9</v>
      </c>
      <c r="BG69" s="59">
        <f t="shared" ref="BG69:BG74" si="7">BE69*(1-BD69)*BF69*100</f>
        <v>5.3653999999999957</v>
      </c>
      <c r="BH69" s="21" t="s">
        <v>709</v>
      </c>
      <c r="BI69" s="22">
        <v>0.96519999999999995</v>
      </c>
      <c r="BJ69" s="22">
        <v>0.2</v>
      </c>
      <c r="BK69" s="44">
        <f>VLOOKUP(BH69,'To do list'!$A$2:$B$18,2,FALSE)</f>
        <v>32.799999999999997</v>
      </c>
      <c r="BL69" s="59">
        <f t="shared" ref="BL69:BL74" si="8">BJ69*(1-BI69)*BK69*100</f>
        <v>22.828800000000037</v>
      </c>
      <c r="BM69" s="21" t="s">
        <v>3012</v>
      </c>
      <c r="BN69" s="22">
        <v>0.98060000000000003</v>
      </c>
      <c r="BO69" s="22">
        <v>0.1</v>
      </c>
      <c r="BP69" s="44">
        <f>VLOOKUP(BM69,'To do list'!$A$2:$B$18,2,FALSE)</f>
        <v>1.82</v>
      </c>
      <c r="BQ69" s="59">
        <f t="shared" ref="BQ69:BQ74" si="9">BO69*(1-BN69)*BP69*100</f>
        <v>0.35307999999999951</v>
      </c>
      <c r="BR69" s="21"/>
      <c r="BS69" s="21"/>
      <c r="BT69" s="22"/>
      <c r="BU69" s="21"/>
      <c r="BV69" s="51"/>
      <c r="BW69" s="21"/>
      <c r="BX69" s="21"/>
      <c r="BY69" s="21"/>
      <c r="BZ69" s="21"/>
      <c r="CA69" s="51"/>
      <c r="CB69" s="63">
        <f t="shared" ref="CB69:CB74" si="10">SUM(BG69,BL69,BQ69,BV69,CA69)/SUM(BE69,BJ69,BO69,BT69,BY69)</f>
        <v>57.094560000000058</v>
      </c>
    </row>
    <row r="70" spans="1:80" s="23" customFormat="1" x14ac:dyDescent="0.3">
      <c r="A70" s="21">
        <v>69</v>
      </c>
      <c r="B70" s="21" t="s">
        <v>820</v>
      </c>
      <c r="C70" s="21" t="s">
        <v>821</v>
      </c>
      <c r="D70" s="21" t="s">
        <v>203</v>
      </c>
      <c r="E70" s="21" t="b">
        <v>1</v>
      </c>
      <c r="F70" s="21"/>
      <c r="G70" s="21"/>
      <c r="H70" s="21" t="s">
        <v>611</v>
      </c>
      <c r="I70" s="21" t="s">
        <v>10</v>
      </c>
      <c r="J70" s="21" t="s">
        <v>612</v>
      </c>
      <c r="K70" s="21" t="s">
        <v>204</v>
      </c>
      <c r="L70" s="21" t="s">
        <v>613</v>
      </c>
      <c r="M70" s="21" t="s">
        <v>205</v>
      </c>
      <c r="N70" s="21" t="s">
        <v>614</v>
      </c>
      <c r="O70" s="21" t="s">
        <v>822</v>
      </c>
      <c r="P70" s="21" t="b">
        <v>1</v>
      </c>
      <c r="Q70" s="21">
        <v>110</v>
      </c>
      <c r="R70" s="39" t="b">
        <v>0</v>
      </c>
      <c r="S70" s="6" t="s">
        <v>1829</v>
      </c>
      <c r="T70" s="1" t="str" cm="1">
        <f t="array" ref="T70">IF(AND(SUM(COUNTIF(S70,{"*leaching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leached*"}))&gt;0,ISNUMBER(FIND("%",S70))),"Include","Exclude")</f>
        <v>Exclude</v>
      </c>
      <c r="U70" s="1" t="s">
        <v>1830</v>
      </c>
      <c r="V70" s="1" t="str" cm="1">
        <f t="array" ref="V70">IF(AND(SUM(COUNTIF(U70,{"*leaching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leached*"}))&gt;0,ISNUMBER(FIND("%",U70))),"Include","Exclude")</f>
        <v>Exclude</v>
      </c>
      <c r="W70" s="1" t="s">
        <v>1831</v>
      </c>
      <c r="X70" s="1" t="str" cm="1">
        <f t="array" ref="X70">IF(AND(SUM(COUNTIF(W70,{"*leaching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leached*"}))&gt;0,ISNUMBER(FIND("%",W70))),"Include","Exclude")</f>
        <v>Exclude</v>
      </c>
      <c r="Y70" s="1" t="s">
        <v>1832</v>
      </c>
      <c r="Z70" s="1" t="str" cm="1">
        <f t="array" ref="Z70">IF(AND(SUM(COUNTIF(Y70,{"*leaching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leached*"}))&gt;0,ISNUMBER(FIND("%",Y70))),"Include","Exclude")</f>
        <v>Exclude</v>
      </c>
      <c r="AA70" s="1" t="s">
        <v>1833</v>
      </c>
      <c r="AB70" s="1" t="str" cm="1">
        <f t="array" ref="AB70">IF(AND(SUM(COUNTIF(AA70,{"*leaching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leached*"}))&gt;0,ISNUMBER(FIND("%",AA70))),"Include","Exclude")</f>
        <v>Include</v>
      </c>
      <c r="AC70" s="1" t="s">
        <v>1834</v>
      </c>
      <c r="AD70" s="1" t="str" cm="1">
        <f t="array" ref="AD70">IF(AND(SUM(COUNTIF(AC70,{"*leaching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leached*"}))&gt;0,ISNUMBER(FIND("%",AC70))),"Include","Exclude")</f>
        <v>Exclude</v>
      </c>
      <c r="AE70" s="1"/>
      <c r="AF70" s="1" t="str" cm="1">
        <f t="array" ref="AF70">IF(AND(SUM(COUNTIF(AE70,{"*leaching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leached*"}))&gt;0,ISNUMBER(FIND("%",AE70))),"Include","Exclude")</f>
        <v>Exclude</v>
      </c>
      <c r="AG70" s="1"/>
      <c r="AH70" s="1" t="str" cm="1">
        <f t="array" ref="AH70">IF(AND(SUM(COUNTIF(AG70,{"*leaching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leached*"}))&gt;0,ISNUMBER(FIND("%",AG70))),"Include","Exclude")</f>
        <v>Exclude</v>
      </c>
      <c r="AI70" s="1"/>
      <c r="AJ70" s="1" t="str" cm="1">
        <f t="array" ref="AJ70">IF(AND(SUM(COUNTIF(AI70,{"*leaching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leached*"}))&gt;0,ISNUMBER(FIND("%",AI70))),"Include","Exclude")</f>
        <v>Exclude</v>
      </c>
      <c r="AK70" s="1"/>
      <c r="AL70" s="1" t="str" cm="1">
        <f t="array" ref="AL70">IF(AND(SUM(COUNTIF(AK70,{"*leaching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leached*"}))&gt;0,ISNUMBER(FIND("%",AK70))),"Include","Exclude")</f>
        <v>Exclude</v>
      </c>
      <c r="AM70" s="1"/>
      <c r="AN70" s="1" t="str" cm="1">
        <f t="array" ref="AN70">IF(AND(SUM(COUNTIF(AM70,{"*leaching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leached*"}))&gt;0,ISNUMBER(FIND("%",AM70))),"Include","Exclude")</f>
        <v>Exclude</v>
      </c>
      <c r="AO70" s="1"/>
      <c r="AP70" s="1" t="str" cm="1">
        <f t="array" ref="AP70">IF(AND(SUM(COUNTIF(AO70,{"*leaching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leached*"}))&gt;0,ISNUMBER(FIND("%",AO70))),"Include","Exclude")</f>
        <v>Exclude</v>
      </c>
      <c r="AQ70" s="1"/>
      <c r="AR70" s="1" t="str" cm="1">
        <f t="array" ref="AR70">IF(AND(SUM(COUNTIF(AQ70,{"*leaching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leached*"}))&gt;0,ISNUMBER(FIND("%",AQ70))),"Include","Exclude")</f>
        <v>Exclude</v>
      </c>
      <c r="AS70" s="1"/>
      <c r="AT70" s="1" t="str" cm="1">
        <f t="array" ref="AT70">IF(AND(SUM(COUNTIF(AS70,{"*leaching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leached*"}))&gt;0,ISNUMBER(FIND("%",AS70))),"Include","Exclude")</f>
        <v>Exclude</v>
      </c>
      <c r="AU70" s="1"/>
      <c r="AV70" s="1" t="str" cm="1">
        <f t="array" ref="AV70">IF(AND(SUM(COUNTIF(AU70,{"*leaching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leached*"}))&gt;0,ISNUMBER(FIND("%",AU70))),"Include","Exclude")</f>
        <v>Exclude</v>
      </c>
      <c r="AW70" s="1"/>
      <c r="AX70" s="36" t="str" cm="1">
        <f t="array" ref="AX70">IF(AND(SUM(COUNTIF(AW70,{"*leaching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leached*"}))&gt;0,ISNUMBER(FIND("%",AW70))),"Include","Exclude")</f>
        <v>Exclude</v>
      </c>
      <c r="AY70" s="21">
        <f t="shared" si="5"/>
        <v>1</v>
      </c>
      <c r="AZ70" s="21" t="s">
        <v>1833</v>
      </c>
      <c r="BA70" s="21">
        <f t="shared" si="6"/>
        <v>3</v>
      </c>
      <c r="BB70" s="21" t="s">
        <v>2996</v>
      </c>
      <c r="BC70" s="21" t="s">
        <v>3011</v>
      </c>
      <c r="BD70" s="22">
        <v>0.99880000000000002</v>
      </c>
      <c r="BE70" s="22">
        <v>0.2</v>
      </c>
      <c r="BF70" s="44">
        <f>VLOOKUP(BC70,'To do list'!$A$2:$B$18,2,FALSE)</f>
        <v>13.9</v>
      </c>
      <c r="BG70" s="59">
        <f t="shared" si="7"/>
        <v>0.33359999999999412</v>
      </c>
      <c r="BH70" s="21" t="s">
        <v>709</v>
      </c>
      <c r="BI70" s="22">
        <v>0.98099999999999998</v>
      </c>
      <c r="BJ70" s="22">
        <v>0.2</v>
      </c>
      <c r="BK70" s="44">
        <f>VLOOKUP(BH70,'To do list'!$A$2:$B$18,2,FALSE)</f>
        <v>32.799999999999997</v>
      </c>
      <c r="BL70" s="59">
        <f t="shared" si="8"/>
        <v>12.464000000000009</v>
      </c>
      <c r="BM70" s="21" t="s">
        <v>3012</v>
      </c>
      <c r="BN70" s="24">
        <v>0.9</v>
      </c>
      <c r="BO70" s="22">
        <v>0.1</v>
      </c>
      <c r="BP70" s="44">
        <f>VLOOKUP(BM70,'To do list'!$A$2:$B$18,2,FALSE)</f>
        <v>1.82</v>
      </c>
      <c r="BQ70" s="59">
        <f t="shared" si="9"/>
        <v>1.8199999999999998</v>
      </c>
      <c r="BR70" s="21"/>
      <c r="BS70" s="21"/>
      <c r="BT70" s="22"/>
      <c r="BU70" s="21"/>
      <c r="BV70" s="51"/>
      <c r="BW70" s="21"/>
      <c r="BX70" s="21"/>
      <c r="BY70" s="21"/>
      <c r="BZ70" s="21"/>
      <c r="CA70" s="51"/>
      <c r="CB70" s="63">
        <f t="shared" si="10"/>
        <v>29.235200000000006</v>
      </c>
    </row>
    <row r="71" spans="1:80" s="23" customFormat="1" x14ac:dyDescent="0.3">
      <c r="A71" s="21">
        <v>93</v>
      </c>
      <c r="B71" s="21" t="s">
        <v>888</v>
      </c>
      <c r="C71" s="21" t="s">
        <v>889</v>
      </c>
      <c r="D71" s="21" t="s">
        <v>269</v>
      </c>
      <c r="E71" s="21" t="b">
        <v>1</v>
      </c>
      <c r="F71" s="21"/>
      <c r="G71" s="21"/>
      <c r="H71" s="21" t="s">
        <v>611</v>
      </c>
      <c r="I71" s="21" t="s">
        <v>10</v>
      </c>
      <c r="J71" s="21" t="s">
        <v>612</v>
      </c>
      <c r="K71" s="21" t="s">
        <v>270</v>
      </c>
      <c r="L71" s="21" t="s">
        <v>613</v>
      </c>
      <c r="M71" s="21" t="s">
        <v>271</v>
      </c>
      <c r="N71" s="21" t="s">
        <v>614</v>
      </c>
      <c r="O71" s="21" t="s">
        <v>890</v>
      </c>
      <c r="P71" s="21" t="b">
        <v>1</v>
      </c>
      <c r="Q71" s="21">
        <v>70</v>
      </c>
      <c r="R71" s="39" t="b">
        <v>1</v>
      </c>
      <c r="S71" s="6" t="s">
        <v>2013</v>
      </c>
      <c r="T71" s="1" t="str" cm="1">
        <f t="array" ref="T71">IF(AND(SUM(COUNTIF(S71,{"*leaching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leached*"}))&gt;0,ISNUMBER(FIND("%",S71))),"Include","Exclude")</f>
        <v>Exclude</v>
      </c>
      <c r="U71" s="1" t="s">
        <v>2014</v>
      </c>
      <c r="V71" s="1" t="str" cm="1">
        <f t="array" ref="V71">IF(AND(SUM(COUNTIF(U71,{"*leaching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leached*"}))&gt;0,ISNUMBER(FIND("%",U71))),"Include","Exclude")</f>
        <v>Exclude</v>
      </c>
      <c r="W71" s="1" t="s">
        <v>2015</v>
      </c>
      <c r="X71" s="1" t="str" cm="1">
        <f t="array" ref="X71">IF(AND(SUM(COUNTIF(W71,{"*leaching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leached*"}))&gt;0,ISNUMBER(FIND("%",W71))),"Include","Exclude")</f>
        <v>Exclude</v>
      </c>
      <c r="Y71" s="1" t="s">
        <v>2016</v>
      </c>
      <c r="Z71" s="1" t="str" cm="1">
        <f t="array" ref="Z71">IF(AND(SUM(COUNTIF(Y71,{"*leaching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leached*"}))&gt;0,ISNUMBER(FIND("%",Y71))),"Include","Exclude")</f>
        <v>Include</v>
      </c>
      <c r="AA71" s="1" t="s">
        <v>2017</v>
      </c>
      <c r="AB71" s="1" t="str" cm="1">
        <f t="array" ref="AB71">IF(AND(SUM(COUNTIF(AA71,{"*leaching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leached*"}))&gt;0,ISNUMBER(FIND("%",AA71))),"Include","Exclude")</f>
        <v>Exclude</v>
      </c>
      <c r="AC71" s="1" t="s">
        <v>2018</v>
      </c>
      <c r="AD71" s="1" t="str" cm="1">
        <f t="array" ref="AD71">IF(AND(SUM(COUNTIF(AC71,{"*leaching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leached*"}))&gt;0,ISNUMBER(FIND("%",AC71))),"Include","Exclude")</f>
        <v>Exclude</v>
      </c>
      <c r="AE71" s="1" t="s">
        <v>2019</v>
      </c>
      <c r="AF71" s="1" t="str" cm="1">
        <f t="array" ref="AF71">IF(AND(SUM(COUNTIF(AE71,{"*leaching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leached*"}))&gt;0,ISNUMBER(FIND("%",AE71))),"Include","Exclude")</f>
        <v>Exclude</v>
      </c>
      <c r="AG71" s="1" t="s">
        <v>2020</v>
      </c>
      <c r="AH71" s="1" t="str" cm="1">
        <f t="array" ref="AH71">IF(AND(SUM(COUNTIF(AG71,{"*leaching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leached*"}))&gt;0,ISNUMBER(FIND("%",AG71))),"Include","Exclude")</f>
        <v>Exclude</v>
      </c>
      <c r="AI71" s="1"/>
      <c r="AJ71" s="1" t="str" cm="1">
        <f t="array" ref="AJ71">IF(AND(SUM(COUNTIF(AI71,{"*leaching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leached*"}))&gt;0,ISNUMBER(FIND("%",AI71))),"Include","Exclude")</f>
        <v>Exclude</v>
      </c>
      <c r="AK71" s="1"/>
      <c r="AL71" s="1" t="str" cm="1">
        <f t="array" ref="AL71">IF(AND(SUM(COUNTIF(AK71,{"*leaching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leached*"}))&gt;0,ISNUMBER(FIND("%",AK71))),"Include","Exclude")</f>
        <v>Exclude</v>
      </c>
      <c r="AM71" s="1"/>
      <c r="AN71" s="1" t="str" cm="1">
        <f t="array" ref="AN71">IF(AND(SUM(COUNTIF(AM71,{"*leaching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leached*"}))&gt;0,ISNUMBER(FIND("%",AM71))),"Include","Exclude")</f>
        <v>Exclude</v>
      </c>
      <c r="AO71" s="1"/>
      <c r="AP71" s="1" t="str" cm="1">
        <f t="array" ref="AP71">IF(AND(SUM(COUNTIF(AO71,{"*leaching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leached*"}))&gt;0,ISNUMBER(FIND("%",AO71))),"Include","Exclude")</f>
        <v>Exclude</v>
      </c>
      <c r="AQ71" s="1"/>
      <c r="AR71" s="1" t="str" cm="1">
        <f t="array" ref="AR71">IF(AND(SUM(COUNTIF(AQ71,{"*leaching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leached*"}))&gt;0,ISNUMBER(FIND("%",AQ71))),"Include","Exclude")</f>
        <v>Exclude</v>
      </c>
      <c r="AS71" s="1"/>
      <c r="AT71" s="1" t="str" cm="1">
        <f t="array" ref="AT71">IF(AND(SUM(COUNTIF(AS71,{"*leaching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leached*"}))&gt;0,ISNUMBER(FIND("%",AS71))),"Include","Exclude")</f>
        <v>Exclude</v>
      </c>
      <c r="AU71" s="1"/>
      <c r="AV71" s="1" t="str" cm="1">
        <f t="array" ref="AV71">IF(AND(SUM(COUNTIF(AU71,{"*leaching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leached*"}))&gt;0,ISNUMBER(FIND("%",AU71))),"Include","Exclude")</f>
        <v>Exclude</v>
      </c>
      <c r="AW71" s="1"/>
      <c r="AX71" s="36" t="str" cm="1">
        <f t="array" ref="AX71">IF(AND(SUM(COUNTIF(AW71,{"*leaching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leached*"}))&gt;0,ISNUMBER(FIND("%",AW71))),"Include","Exclude")</f>
        <v>Exclude</v>
      </c>
      <c r="AY71" s="21">
        <f t="shared" si="5"/>
        <v>1</v>
      </c>
      <c r="AZ71" s="21" t="s">
        <v>2016</v>
      </c>
      <c r="BA71" s="21">
        <f t="shared" si="6"/>
        <v>3</v>
      </c>
      <c r="BB71" s="21" t="s">
        <v>3048</v>
      </c>
      <c r="BC71" s="21" t="s">
        <v>3011</v>
      </c>
      <c r="BD71" s="22">
        <v>0.996</v>
      </c>
      <c r="BE71" s="22">
        <v>0.2</v>
      </c>
      <c r="BF71" s="44">
        <f>VLOOKUP(BC71,'To do list'!$A$2:$B$18,2,FALSE)</f>
        <v>13.9</v>
      </c>
      <c r="BG71" s="59">
        <f t="shared" si="7"/>
        <v>1.1120000000000012</v>
      </c>
      <c r="BH71" s="21" t="s">
        <v>709</v>
      </c>
      <c r="BI71" s="22">
        <v>0.99299999999999999</v>
      </c>
      <c r="BJ71" s="22">
        <v>0.2</v>
      </c>
      <c r="BK71" s="44">
        <f>VLOOKUP(BH71,'To do list'!$A$2:$B$18,2,FALSE)</f>
        <v>32.799999999999997</v>
      </c>
      <c r="BL71" s="59">
        <f t="shared" si="8"/>
        <v>4.5920000000000041</v>
      </c>
      <c r="BM71" s="21" t="s">
        <v>3012</v>
      </c>
      <c r="BN71" s="22">
        <v>0.996</v>
      </c>
      <c r="BO71" s="22">
        <v>0.1</v>
      </c>
      <c r="BP71" s="44">
        <f>VLOOKUP(BM71,'To do list'!$A$2:$B$18,2,FALSE)</f>
        <v>1.82</v>
      </c>
      <c r="BQ71" s="59">
        <f t="shared" si="9"/>
        <v>7.2800000000000073E-2</v>
      </c>
      <c r="BR71" s="21"/>
      <c r="BS71" s="21"/>
      <c r="BT71" s="22"/>
      <c r="BU71" s="21"/>
      <c r="BV71" s="51"/>
      <c r="BW71" s="21"/>
      <c r="BX71" s="21"/>
      <c r="BY71" s="21"/>
      <c r="BZ71" s="21"/>
      <c r="CA71" s="51"/>
      <c r="CB71" s="63">
        <f t="shared" si="10"/>
        <v>11.55360000000001</v>
      </c>
    </row>
    <row r="72" spans="1:80" s="23" customFormat="1" x14ac:dyDescent="0.3">
      <c r="A72" s="21">
        <v>140</v>
      </c>
      <c r="B72" s="21" t="s">
        <v>1012</v>
      </c>
      <c r="C72" s="21" t="s">
        <v>1013</v>
      </c>
      <c r="D72" s="21" t="s">
        <v>401</v>
      </c>
      <c r="E72" s="21" t="b">
        <v>1</v>
      </c>
      <c r="F72" s="21"/>
      <c r="G72" s="21"/>
      <c r="H72" s="21" t="s">
        <v>611</v>
      </c>
      <c r="I72" s="21" t="s">
        <v>10</v>
      </c>
      <c r="J72" s="21" t="s">
        <v>612</v>
      </c>
      <c r="K72" s="21" t="s">
        <v>31</v>
      </c>
      <c r="L72" s="21" t="s">
        <v>613</v>
      </c>
      <c r="M72" s="21" t="s">
        <v>402</v>
      </c>
      <c r="N72" s="21" t="s">
        <v>614</v>
      </c>
      <c r="O72" s="21" t="s">
        <v>1014</v>
      </c>
      <c r="P72" s="21" t="b">
        <v>1</v>
      </c>
      <c r="Q72" s="21">
        <v>100</v>
      </c>
      <c r="R72" s="39" t="b">
        <v>0</v>
      </c>
      <c r="S72" s="6" t="s">
        <v>2402</v>
      </c>
      <c r="T72" s="1" t="str" cm="1">
        <f t="array" ref="T72">IF(AND(SUM(COUNTIF(S72,{"*leaching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leached*"}))&gt;0,ISNUMBER(FIND("%",S72))),"Include","Exclude")</f>
        <v>Exclude</v>
      </c>
      <c r="U72" s="1" t="s">
        <v>2403</v>
      </c>
      <c r="V72" s="1" t="str" cm="1">
        <f t="array" ref="V72">IF(AND(SUM(COUNTIF(U72,{"*leaching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leached*"}))&gt;0,ISNUMBER(FIND("%",U72))),"Include","Exclude")</f>
        <v>Exclude</v>
      </c>
      <c r="W72" s="1" t="s">
        <v>2404</v>
      </c>
      <c r="X72" s="1" t="str" cm="1">
        <f t="array" ref="X72">IF(AND(SUM(COUNTIF(W72,{"*leaching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leached*"}))&gt;0,ISNUMBER(FIND("%",W72))),"Include","Exclude")</f>
        <v>Exclude</v>
      </c>
      <c r="Y72" s="1" t="s">
        <v>2405</v>
      </c>
      <c r="Z72" s="1" t="str" cm="1">
        <f t="array" ref="Z72">IF(AND(SUM(COUNTIF(Y72,{"*leaching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leached*"}))&gt;0,ISNUMBER(FIND("%",Y72))),"Include","Exclude")</f>
        <v>Exclude</v>
      </c>
      <c r="AA72" s="1" t="s">
        <v>2406</v>
      </c>
      <c r="AB72" s="1" t="str" cm="1">
        <f t="array" ref="AB72">IF(AND(SUM(COUNTIF(AA72,{"*leaching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leached*"}))&gt;0,ISNUMBER(FIND("%",AA72))),"Include","Exclude")</f>
        <v>Include</v>
      </c>
      <c r="AC72" s="1" t="s">
        <v>2407</v>
      </c>
      <c r="AD72" s="1" t="str" cm="1">
        <f t="array" ref="AD72">IF(AND(SUM(COUNTIF(AC72,{"*leaching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leached*"}))&gt;0,ISNUMBER(FIND("%",AC72))),"Include","Exclude")</f>
        <v>Exclude</v>
      </c>
      <c r="AE72" s="1" t="s">
        <v>2408</v>
      </c>
      <c r="AF72" s="1" t="str" cm="1">
        <f t="array" ref="AF72">IF(AND(SUM(COUNTIF(AE72,{"*leaching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leached*"}))&gt;0,ISNUMBER(FIND("%",AE72))),"Include","Exclude")</f>
        <v>Exclude</v>
      </c>
      <c r="AG72" s="1"/>
      <c r="AH72" s="1" t="str" cm="1">
        <f t="array" ref="AH72">IF(AND(SUM(COUNTIF(AG72,{"*leaching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leached*"}))&gt;0,ISNUMBER(FIND("%",AG72))),"Include","Exclude")</f>
        <v>Exclude</v>
      </c>
      <c r="AI72" s="1"/>
      <c r="AJ72" s="1" t="str" cm="1">
        <f t="array" ref="AJ72">IF(AND(SUM(COUNTIF(AI72,{"*leaching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leached*"}))&gt;0,ISNUMBER(FIND("%",AI72))),"Include","Exclude")</f>
        <v>Exclude</v>
      </c>
      <c r="AK72" s="1"/>
      <c r="AL72" s="1" t="str" cm="1">
        <f t="array" ref="AL72">IF(AND(SUM(COUNTIF(AK72,{"*leaching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leached*"}))&gt;0,ISNUMBER(FIND("%",AK72))),"Include","Exclude")</f>
        <v>Exclude</v>
      </c>
      <c r="AM72" s="1"/>
      <c r="AN72" s="1" t="str" cm="1">
        <f t="array" ref="AN72">IF(AND(SUM(COUNTIF(AM72,{"*leaching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leached*"}))&gt;0,ISNUMBER(FIND("%",AM72))),"Include","Exclude")</f>
        <v>Exclude</v>
      </c>
      <c r="AO72" s="1"/>
      <c r="AP72" s="1" t="str" cm="1">
        <f t="array" ref="AP72">IF(AND(SUM(COUNTIF(AO72,{"*leaching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leached*"}))&gt;0,ISNUMBER(FIND("%",AO72))),"Include","Exclude")</f>
        <v>Exclude</v>
      </c>
      <c r="AQ72" s="1"/>
      <c r="AR72" s="1" t="str" cm="1">
        <f t="array" ref="AR72">IF(AND(SUM(COUNTIF(AQ72,{"*leaching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leached*"}))&gt;0,ISNUMBER(FIND("%",AQ72))),"Include","Exclude")</f>
        <v>Exclude</v>
      </c>
      <c r="AS72" s="1"/>
      <c r="AT72" s="1" t="str" cm="1">
        <f t="array" ref="AT72">IF(AND(SUM(COUNTIF(AS72,{"*leaching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leached*"}))&gt;0,ISNUMBER(FIND("%",AS72))),"Include","Exclude")</f>
        <v>Exclude</v>
      </c>
      <c r="AU72" s="1"/>
      <c r="AV72" s="1" t="str" cm="1">
        <f t="array" ref="AV72">IF(AND(SUM(COUNTIF(AU72,{"*leaching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leached*"}))&gt;0,ISNUMBER(FIND("%",AU72))),"Include","Exclude")</f>
        <v>Exclude</v>
      </c>
      <c r="AW72" s="1"/>
      <c r="AX72" s="36" t="str" cm="1">
        <f t="array" ref="AX72">IF(AND(SUM(COUNTIF(AW72,{"*leaching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leached*"}))&gt;0,ISNUMBER(FIND("%",AW72))),"Include","Exclude")</f>
        <v>Exclude</v>
      </c>
      <c r="AY72" s="21">
        <f t="shared" si="5"/>
        <v>1</v>
      </c>
      <c r="AZ72" s="21" t="s">
        <v>2406</v>
      </c>
      <c r="BA72" s="21">
        <f t="shared" si="6"/>
        <v>1</v>
      </c>
      <c r="BB72" s="21" t="s">
        <v>3047</v>
      </c>
      <c r="BC72" s="21" t="s">
        <v>709</v>
      </c>
      <c r="BD72" s="22">
        <v>0.98499999999999999</v>
      </c>
      <c r="BE72" s="22">
        <v>0.2</v>
      </c>
      <c r="BF72" s="44">
        <f>VLOOKUP(BC72,'To do list'!$A$2:$B$18,2,FALSE)</f>
        <v>32.799999999999997</v>
      </c>
      <c r="BG72" s="59">
        <f t="shared" si="7"/>
        <v>9.8400000000000087</v>
      </c>
      <c r="BH72" s="21" t="s">
        <v>3011</v>
      </c>
      <c r="BI72" s="22">
        <v>0.98499999999999999</v>
      </c>
      <c r="BJ72" s="22">
        <v>0.2</v>
      </c>
      <c r="BK72" s="44">
        <f>VLOOKUP(BH72,'To do list'!$A$2:$B$18,2,FALSE)</f>
        <v>13.9</v>
      </c>
      <c r="BL72" s="59">
        <f t="shared" si="8"/>
        <v>4.1700000000000035</v>
      </c>
      <c r="BM72" s="21" t="s">
        <v>3012</v>
      </c>
      <c r="BN72" s="22">
        <v>0.98499999999999999</v>
      </c>
      <c r="BO72" s="22">
        <v>0.1</v>
      </c>
      <c r="BP72" s="44">
        <f>VLOOKUP(BM72,'To do list'!$A$2:$B$18,2,FALSE)</f>
        <v>1.82</v>
      </c>
      <c r="BQ72" s="59">
        <f t="shared" si="9"/>
        <v>0.27300000000000024</v>
      </c>
      <c r="BR72" s="21"/>
      <c r="BS72" s="21"/>
      <c r="BT72" s="22"/>
      <c r="BU72" s="21"/>
      <c r="BV72" s="51"/>
      <c r="BW72" s="21"/>
      <c r="BX72" s="21"/>
      <c r="BY72" s="21"/>
      <c r="BZ72" s="21"/>
      <c r="CA72" s="51"/>
      <c r="CB72" s="63">
        <f t="shared" si="10"/>
        <v>28.566000000000024</v>
      </c>
    </row>
    <row r="73" spans="1:80" s="23" customFormat="1" x14ac:dyDescent="0.3">
      <c r="A73" s="21">
        <v>57</v>
      </c>
      <c r="B73" s="21" t="s">
        <v>787</v>
      </c>
      <c r="C73" s="21" t="s">
        <v>788</v>
      </c>
      <c r="D73" s="21" t="s">
        <v>172</v>
      </c>
      <c r="E73" s="21" t="b">
        <v>1</v>
      </c>
      <c r="F73" s="21"/>
      <c r="G73" s="21"/>
      <c r="H73" s="21" t="s">
        <v>611</v>
      </c>
      <c r="I73" s="21" t="s">
        <v>10</v>
      </c>
      <c r="J73" s="21" t="s">
        <v>612</v>
      </c>
      <c r="K73" s="21" t="s">
        <v>173</v>
      </c>
      <c r="L73" s="21" t="s">
        <v>613</v>
      </c>
      <c r="M73" s="21" t="s">
        <v>174</v>
      </c>
      <c r="N73" s="21" t="s">
        <v>614</v>
      </c>
      <c r="O73" s="21" t="s">
        <v>789</v>
      </c>
      <c r="P73" s="21" t="b">
        <v>1</v>
      </c>
      <c r="Q73" s="21">
        <v>700</v>
      </c>
      <c r="R73" s="39" t="b">
        <v>1</v>
      </c>
      <c r="S73" s="6" t="s">
        <v>1724</v>
      </c>
      <c r="T73" s="1" t="str" cm="1">
        <f t="array" ref="T73">IF(AND(SUM(COUNTIF(S73,{"*leaching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leached*"}))&gt;0,ISNUMBER(FIND("%",S73))),"Include","Exclude")</f>
        <v>Exclude</v>
      </c>
      <c r="U73" s="1" t="s">
        <v>1725</v>
      </c>
      <c r="V73" s="1" t="str" cm="1">
        <f t="array" ref="V73">IF(AND(SUM(COUNTIF(U73,{"*leaching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leached*"}))&gt;0,ISNUMBER(FIND("%",U73))),"Include","Exclude")</f>
        <v>Exclude</v>
      </c>
      <c r="W73" s="1" t="s">
        <v>1726</v>
      </c>
      <c r="X73" s="1" t="str" cm="1">
        <f t="array" ref="X73">IF(AND(SUM(COUNTIF(W73,{"*leaching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leached*"}))&gt;0,ISNUMBER(FIND("%",W73))),"Include","Exclude")</f>
        <v>Include</v>
      </c>
      <c r="Y73" s="1" t="s">
        <v>1727</v>
      </c>
      <c r="Z73" s="1" t="str" cm="1">
        <f t="array" ref="Z73">IF(AND(SUM(COUNTIF(Y73,{"*leaching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leached*"}))&gt;0,ISNUMBER(FIND("%",Y73))),"Include","Exclude")</f>
        <v>Exclude</v>
      </c>
      <c r="AA73" s="1" t="s">
        <v>1728</v>
      </c>
      <c r="AB73" s="1" t="str" cm="1">
        <f t="array" ref="AB73">IF(AND(SUM(COUNTIF(AA73,{"*leaching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leached*"}))&gt;0,ISNUMBER(FIND("%",AA73))),"Include","Exclude")</f>
        <v>Exclude</v>
      </c>
      <c r="AC73" s="1" t="s">
        <v>1729</v>
      </c>
      <c r="AD73" s="1" t="str" cm="1">
        <f t="array" ref="AD73">IF(AND(SUM(COUNTIF(AC73,{"*leaching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leached*"}))&gt;0,ISNUMBER(FIND("%",AC73))),"Include","Exclude")</f>
        <v>Exclude</v>
      </c>
      <c r="AE73" s="1" t="s">
        <v>1730</v>
      </c>
      <c r="AF73" s="1" t="str" cm="1">
        <f t="array" ref="AF73">IF(AND(SUM(COUNTIF(AE73,{"*leaching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leached*"}))&gt;0,ISNUMBER(FIND("%",AE73))),"Include","Exclude")</f>
        <v>Exclude</v>
      </c>
      <c r="AG73" s="1"/>
      <c r="AH73" s="1" t="str" cm="1">
        <f t="array" ref="AH73">IF(AND(SUM(COUNTIF(AG73,{"*leaching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leached*"}))&gt;0,ISNUMBER(FIND("%",AG73))),"Include","Exclude")</f>
        <v>Exclude</v>
      </c>
      <c r="AI73" s="1"/>
      <c r="AJ73" s="1" t="str" cm="1">
        <f t="array" ref="AJ73">IF(AND(SUM(COUNTIF(AI73,{"*leaching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leached*"}))&gt;0,ISNUMBER(FIND("%",AI73))),"Include","Exclude")</f>
        <v>Exclude</v>
      </c>
      <c r="AK73" s="1"/>
      <c r="AL73" s="1" t="str" cm="1">
        <f t="array" ref="AL73">IF(AND(SUM(COUNTIF(AK73,{"*leaching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leached*"}))&gt;0,ISNUMBER(FIND("%",AK73))),"Include","Exclude")</f>
        <v>Exclude</v>
      </c>
      <c r="AM73" s="1"/>
      <c r="AN73" s="1" t="str" cm="1">
        <f t="array" ref="AN73">IF(AND(SUM(COUNTIF(AM73,{"*leaching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leached*"}))&gt;0,ISNUMBER(FIND("%",AM73))),"Include","Exclude")</f>
        <v>Exclude</v>
      </c>
      <c r="AO73" s="1"/>
      <c r="AP73" s="1" t="str" cm="1">
        <f t="array" ref="AP73">IF(AND(SUM(COUNTIF(AO73,{"*leaching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leached*"}))&gt;0,ISNUMBER(FIND("%",AO73))),"Include","Exclude")</f>
        <v>Exclude</v>
      </c>
      <c r="AQ73" s="1"/>
      <c r="AR73" s="1" t="str" cm="1">
        <f t="array" ref="AR73">IF(AND(SUM(COUNTIF(AQ73,{"*leaching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leached*"}))&gt;0,ISNUMBER(FIND("%",AQ73))),"Include","Exclude")</f>
        <v>Exclude</v>
      </c>
      <c r="AS73" s="1"/>
      <c r="AT73" s="1" t="str" cm="1">
        <f t="array" ref="AT73">IF(AND(SUM(COUNTIF(AS73,{"*leaching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leached*"}))&gt;0,ISNUMBER(FIND("%",AS73))),"Include","Exclude")</f>
        <v>Exclude</v>
      </c>
      <c r="AU73" s="1"/>
      <c r="AV73" s="1" t="str" cm="1">
        <f t="array" ref="AV73">IF(AND(SUM(COUNTIF(AU73,{"*leaching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leached*"}))&gt;0,ISNUMBER(FIND("%",AU73))),"Include","Exclude")</f>
        <v>Exclude</v>
      </c>
      <c r="AW73" s="1"/>
      <c r="AX73" s="36" t="str" cm="1">
        <f t="array" ref="AX73">IF(AND(SUM(COUNTIF(AW73,{"*leaching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leached*"}))&gt;0,ISNUMBER(FIND("%",AW73))),"Include","Exclude")</f>
        <v>Exclude</v>
      </c>
      <c r="AY73" s="21">
        <f t="shared" si="5"/>
        <v>1</v>
      </c>
      <c r="AZ73" s="21" t="s">
        <v>1726</v>
      </c>
      <c r="BA73" s="21">
        <f t="shared" si="6"/>
        <v>3</v>
      </c>
      <c r="BB73" s="21" t="s">
        <v>3048</v>
      </c>
      <c r="BC73" s="21" t="s">
        <v>709</v>
      </c>
      <c r="BD73" s="22">
        <v>0.98499999999999999</v>
      </c>
      <c r="BE73" s="22">
        <v>0.2</v>
      </c>
      <c r="BF73" s="44">
        <f>VLOOKUP(BC73,'To do list'!$A$2:$B$18,2,FALSE)</f>
        <v>32.799999999999997</v>
      </c>
      <c r="BG73" s="59">
        <f t="shared" si="7"/>
        <v>9.8400000000000087</v>
      </c>
      <c r="BH73" s="21" t="s">
        <v>3012</v>
      </c>
      <c r="BI73" s="22">
        <v>0.98599999999999999</v>
      </c>
      <c r="BJ73" s="22">
        <v>0.1</v>
      </c>
      <c r="BK73" s="44">
        <f>VLOOKUP(BH73,'To do list'!$A$2:$B$18,2,FALSE)</f>
        <v>1.82</v>
      </c>
      <c r="BL73" s="59">
        <f t="shared" si="8"/>
        <v>0.25480000000000025</v>
      </c>
      <c r="BM73" s="21" t="s">
        <v>3011</v>
      </c>
      <c r="BN73" s="22">
        <v>0.95599999999999996</v>
      </c>
      <c r="BO73" s="22">
        <v>0.2</v>
      </c>
      <c r="BP73" s="44">
        <f>VLOOKUP(BM73,'To do list'!$A$2:$B$18,2,FALSE)</f>
        <v>13.9</v>
      </c>
      <c r="BQ73" s="59">
        <f t="shared" si="9"/>
        <v>12.232000000000012</v>
      </c>
      <c r="BR73" s="21"/>
      <c r="BS73" s="21"/>
      <c r="BT73" s="22"/>
      <c r="BU73" s="21"/>
      <c r="BV73" s="51"/>
      <c r="BW73" s="21"/>
      <c r="BX73" s="21"/>
      <c r="BY73" s="21"/>
      <c r="BZ73" s="21"/>
      <c r="CA73" s="51"/>
      <c r="CB73" s="63">
        <f t="shared" si="10"/>
        <v>44.65360000000004</v>
      </c>
    </row>
    <row r="74" spans="1:80" s="23" customFormat="1" x14ac:dyDescent="0.3">
      <c r="A74" s="21">
        <v>32</v>
      </c>
      <c r="B74" s="21" t="s">
        <v>716</v>
      </c>
      <c r="C74" s="21" t="s">
        <v>717</v>
      </c>
      <c r="D74" s="21" t="s">
        <v>100</v>
      </c>
      <c r="E74" s="21" t="b">
        <v>1</v>
      </c>
      <c r="F74" s="21"/>
      <c r="G74" s="21"/>
      <c r="H74" s="21" t="s">
        <v>611</v>
      </c>
      <c r="I74" s="21" t="s">
        <v>10</v>
      </c>
      <c r="J74" s="21" t="s">
        <v>612</v>
      </c>
      <c r="K74" s="21" t="s">
        <v>101</v>
      </c>
      <c r="L74" s="21" t="s">
        <v>613</v>
      </c>
      <c r="M74" s="21" t="s">
        <v>102</v>
      </c>
      <c r="N74" s="21" t="s">
        <v>614</v>
      </c>
      <c r="O74" s="21" t="s">
        <v>718</v>
      </c>
      <c r="P74" s="21" t="b">
        <v>1</v>
      </c>
      <c r="Q74" s="21">
        <v>450</v>
      </c>
      <c r="R74" s="39" t="b">
        <v>0</v>
      </c>
      <c r="S74" s="6" t="s">
        <v>1481</v>
      </c>
      <c r="T74" s="1" t="str" cm="1">
        <f t="array" ref="T74">IF(AND(SUM(COUNTIF(S74,{"*leaching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leached*"}))&gt;0,ISNUMBER(FIND("%",S74))),"Include","Exclude")</f>
        <v>Exclude</v>
      </c>
      <c r="U74" s="1" t="s">
        <v>1482</v>
      </c>
      <c r="V74" s="1" t="str" cm="1">
        <f t="array" ref="V74">IF(AND(SUM(COUNTIF(U74,{"*leaching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leached*"}))&gt;0,ISNUMBER(FIND("%",U74))),"Include","Exclude")</f>
        <v>Exclude</v>
      </c>
      <c r="W74" s="1" t="s">
        <v>1483</v>
      </c>
      <c r="X74" s="1" t="str" cm="1">
        <f t="array" ref="X74">IF(AND(SUM(COUNTIF(W74,{"*leaching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leached*"}))&gt;0,ISNUMBER(FIND("%",W74))),"Include","Exclude")</f>
        <v>Include</v>
      </c>
      <c r="Y74" s="1" t="s">
        <v>1484</v>
      </c>
      <c r="Z74" s="1" t="str" cm="1">
        <f t="array" ref="Z74">IF(AND(SUM(COUNTIF(Y74,{"*leaching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leached*"}))&gt;0,ISNUMBER(FIND("%",Y74))),"Include","Exclude")</f>
        <v>Exclude</v>
      </c>
      <c r="AA74" s="1" t="s">
        <v>1485</v>
      </c>
      <c r="AB74" s="1" t="str" cm="1">
        <f t="array" ref="AB74">IF(AND(SUM(COUNTIF(AA74,{"*leaching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leached*"}))&gt;0,ISNUMBER(FIND("%",AA74))),"Include","Exclude")</f>
        <v>Exclude</v>
      </c>
      <c r="AC74" s="1" t="s">
        <v>1486</v>
      </c>
      <c r="AD74" s="1" t="str" cm="1">
        <f t="array" ref="AD74">IF(AND(SUM(COUNTIF(AC74,{"*leaching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leached*"}))&gt;0,ISNUMBER(FIND("%",AC74))),"Include","Exclude")</f>
        <v>Exclude</v>
      </c>
      <c r="AE74" s="1" t="s">
        <v>1487</v>
      </c>
      <c r="AF74" s="1" t="str" cm="1">
        <f t="array" ref="AF74">IF(AND(SUM(COUNTIF(AE74,{"*leaching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leached*"}))&gt;0,ISNUMBER(FIND("%",AE74))),"Include","Exclude")</f>
        <v>Exclude</v>
      </c>
      <c r="AG74" s="1" t="s">
        <v>1488</v>
      </c>
      <c r="AH74" s="1" t="str" cm="1">
        <f t="array" ref="AH74">IF(AND(SUM(COUNTIF(AG74,{"*leaching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leached*"}))&gt;0,ISNUMBER(FIND("%",AG74))),"Include","Exclude")</f>
        <v>Exclude</v>
      </c>
      <c r="AI74" s="1" t="s">
        <v>1489</v>
      </c>
      <c r="AJ74" s="1" t="str" cm="1">
        <f t="array" ref="AJ74">IF(AND(SUM(COUNTIF(AI74,{"*leaching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leached*"}))&gt;0,ISNUMBER(FIND("%",AI74))),"Include","Exclude")</f>
        <v>Exclude</v>
      </c>
      <c r="AK74" s="1" t="s">
        <v>1490</v>
      </c>
      <c r="AL74" s="1" t="str" cm="1">
        <f t="array" ref="AL74">IF(AND(SUM(COUNTIF(AK74,{"*leaching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leached*"}))&gt;0,ISNUMBER(FIND("%",AK74))),"Include","Exclude")</f>
        <v>Exclude</v>
      </c>
      <c r="AM74" s="1" t="s">
        <v>1491</v>
      </c>
      <c r="AN74" s="1" t="str" cm="1">
        <f t="array" ref="AN74">IF(AND(SUM(COUNTIF(AM74,{"*leaching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leached*"}))&gt;0,ISNUMBER(FIND("%",AM74))),"Include","Exclude")</f>
        <v>Exclude</v>
      </c>
      <c r="AO74" s="1" t="s">
        <v>1492</v>
      </c>
      <c r="AP74" s="1" t="str" cm="1">
        <f t="array" ref="AP74">IF(AND(SUM(COUNTIF(AO74,{"*leaching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leached*"}))&gt;0,ISNUMBER(FIND("%",AO74))),"Include","Exclude")</f>
        <v>Exclude</v>
      </c>
      <c r="AQ74" s="1"/>
      <c r="AR74" s="1" t="str" cm="1">
        <f t="array" ref="AR74">IF(AND(SUM(COUNTIF(AQ74,{"*leaching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leached*"}))&gt;0,ISNUMBER(FIND("%",AQ74))),"Include","Exclude")</f>
        <v>Exclude</v>
      </c>
      <c r="AS74" s="1"/>
      <c r="AT74" s="1" t="str" cm="1">
        <f t="array" ref="AT74">IF(AND(SUM(COUNTIF(AS74,{"*leaching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leached*"}))&gt;0,ISNUMBER(FIND("%",AS74))),"Include","Exclude")</f>
        <v>Exclude</v>
      </c>
      <c r="AU74" s="1"/>
      <c r="AV74" s="1" t="str" cm="1">
        <f t="array" ref="AV74">IF(AND(SUM(COUNTIF(AU74,{"*leaching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leached*"}))&gt;0,ISNUMBER(FIND("%",AU74))),"Include","Exclude")</f>
        <v>Exclude</v>
      </c>
      <c r="AW74" s="1"/>
      <c r="AX74" s="36" t="str" cm="1">
        <f t="array" ref="AX74">IF(AND(SUM(COUNTIF(AW74,{"*leaching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leached*"}))&gt;0,ISNUMBER(FIND("%",AW74))),"Include","Exclude")</f>
        <v>Exclude</v>
      </c>
      <c r="AY74" s="21">
        <f t="shared" si="5"/>
        <v>1</v>
      </c>
      <c r="AZ74" s="21" t="s">
        <v>1483</v>
      </c>
      <c r="BA74" s="21">
        <f t="shared" si="6"/>
        <v>1</v>
      </c>
      <c r="BB74" s="21" t="s">
        <v>2996</v>
      </c>
      <c r="BC74" s="21" t="s">
        <v>3013</v>
      </c>
      <c r="BD74" s="24">
        <v>1</v>
      </c>
      <c r="BE74" s="22">
        <v>0.1</v>
      </c>
      <c r="BF74" s="44">
        <f>VLOOKUP(BC74,'To do list'!$A$2:$B$18,2,FALSE)</f>
        <v>83.5</v>
      </c>
      <c r="BG74" s="59">
        <f t="shared" si="7"/>
        <v>0</v>
      </c>
      <c r="BH74" s="21" t="s">
        <v>3014</v>
      </c>
      <c r="BI74" s="24">
        <v>1</v>
      </c>
      <c r="BJ74" s="22">
        <v>0</v>
      </c>
      <c r="BK74" s="44">
        <f>VLOOKUP(BH74,'To do list'!$A$2:$B$18,2,FALSE)</f>
        <v>0.42399999999999999</v>
      </c>
      <c r="BL74" s="59">
        <f t="shared" si="8"/>
        <v>0</v>
      </c>
      <c r="BM74" s="21" t="s">
        <v>3020</v>
      </c>
      <c r="BN74" s="24">
        <v>1</v>
      </c>
      <c r="BO74" s="22">
        <v>0</v>
      </c>
      <c r="BP74" s="44">
        <f>VLOOKUP(BM74,'To do list'!$A$2:$B$18,2,FALSE)</f>
        <v>2.69</v>
      </c>
      <c r="BQ74" s="59">
        <f t="shared" si="9"/>
        <v>0</v>
      </c>
      <c r="BR74" s="21"/>
      <c r="BS74" s="21"/>
      <c r="BT74" s="22"/>
      <c r="BU74" s="21"/>
      <c r="BV74" s="51"/>
      <c r="BW74" s="21"/>
      <c r="BX74" s="21"/>
      <c r="BY74" s="21"/>
      <c r="BZ74" s="21"/>
      <c r="CA74" s="51"/>
      <c r="CB74" s="63">
        <f t="shared" si="10"/>
        <v>0</v>
      </c>
    </row>
    <row r="75" spans="1:80" hidden="1" x14ac:dyDescent="0.3">
      <c r="A75" s="40">
        <v>74</v>
      </c>
      <c r="B75" s="40" t="s">
        <v>835</v>
      </c>
      <c r="C75" s="61" t="s">
        <v>836</v>
      </c>
      <c r="D75" s="40" t="s">
        <v>218</v>
      </c>
      <c r="E75" s="40" t="b">
        <v>1</v>
      </c>
      <c r="F75" s="40"/>
      <c r="G75" s="40"/>
      <c r="H75" s="40" t="s">
        <v>611</v>
      </c>
      <c r="I75" s="40" t="s">
        <v>10</v>
      </c>
      <c r="J75" s="40" t="s">
        <v>612</v>
      </c>
      <c r="K75" s="40" t="s">
        <v>219</v>
      </c>
      <c r="L75" s="40" t="s">
        <v>613</v>
      </c>
      <c r="M75" s="40" t="s">
        <v>220</v>
      </c>
      <c r="N75" s="40" t="s">
        <v>614</v>
      </c>
      <c r="O75" s="40" t="s">
        <v>777</v>
      </c>
      <c r="P75" s="40" t="b">
        <v>1</v>
      </c>
      <c r="Q75" s="40">
        <v>100</v>
      </c>
      <c r="R75" s="1" t="b">
        <v>1</v>
      </c>
      <c r="S75" s="1" t="s">
        <v>1870</v>
      </c>
      <c r="T75" s="1" t="str" cm="1">
        <f t="array" ref="T75">IF(AND(SUM(COUNTIF(S75,{"*leaching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leached*"}))&gt;0,ISNUMBER(FIND("%",S75))),"Include","Exclude")</f>
        <v>Exclude</v>
      </c>
      <c r="U75" s="1" t="s">
        <v>1871</v>
      </c>
      <c r="V75" s="1" t="str" cm="1">
        <f t="array" ref="V75">IF(AND(SUM(COUNTIF(U75,{"*leaching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leached*"}))&gt;0,ISNUMBER(FIND("%",U75))),"Include","Exclude")</f>
        <v>Exclude</v>
      </c>
      <c r="W75" s="1" t="s">
        <v>1872</v>
      </c>
      <c r="X75" s="1" t="str" cm="1">
        <f t="array" ref="X75">IF(AND(SUM(COUNTIF(W75,{"*leaching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leached*"}))&gt;0,ISNUMBER(FIND("%",W75))),"Include","Exclude")</f>
        <v>Exclude</v>
      </c>
      <c r="Y75" s="1" t="s">
        <v>1873</v>
      </c>
      <c r="Z75" s="1" t="str" cm="1">
        <f t="array" ref="Z75">IF(AND(SUM(COUNTIF(Y75,{"*leaching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leached*"}))&gt;0,ISNUMBER(FIND("%",Y75))),"Include","Exclude")</f>
        <v>Exclude</v>
      </c>
      <c r="AA75" s="1" t="s">
        <v>1874</v>
      </c>
      <c r="AB75" s="1" t="str" cm="1">
        <f t="array" ref="AB75">IF(AND(SUM(COUNTIF(AA75,{"*leaching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leached*"}))&gt;0,ISNUMBER(FIND("%",AA75))),"Include","Exclude")</f>
        <v>Exclude</v>
      </c>
      <c r="AC75" s="1" t="s">
        <v>1875</v>
      </c>
      <c r="AD75" s="1" t="str" cm="1">
        <f t="array" ref="AD75">IF(AND(SUM(COUNTIF(AC75,{"*leaching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leached*"}))&gt;0,ISNUMBER(FIND("%",AC75))),"Include","Exclude")</f>
        <v>Exclude</v>
      </c>
      <c r="AE75" s="1" t="s">
        <v>1876</v>
      </c>
      <c r="AF75" s="1" t="str" cm="1">
        <f t="array" ref="AF75">IF(AND(SUM(COUNTIF(AE75,{"*leaching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leached*"}))&gt;0,ISNUMBER(FIND("%",AE75))),"Include","Exclude")</f>
        <v>Exclude</v>
      </c>
      <c r="AG75" s="1" t="s">
        <v>1877</v>
      </c>
      <c r="AH75" s="1" t="str" cm="1">
        <f t="array" ref="AH75">IF(AND(SUM(COUNTIF(AG75,{"*leaching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leached*"}))&gt;0,ISNUMBER(FIND("%",AG75))),"Include","Exclude")</f>
        <v>Exclude</v>
      </c>
      <c r="AI75" s="1"/>
      <c r="AJ75" s="1" t="str" cm="1">
        <f t="array" ref="AJ75">IF(AND(SUM(COUNTIF(AI75,{"*leaching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leached*"}))&gt;0,ISNUMBER(FIND("%",AI75))),"Include","Exclude")</f>
        <v>Exclude</v>
      </c>
      <c r="AK75" s="1"/>
      <c r="AL75" s="1" t="str" cm="1">
        <f t="array" ref="AL75">IF(AND(SUM(COUNTIF(AK75,{"*leaching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leached*"}))&gt;0,ISNUMBER(FIND("%",AK75))),"Include","Exclude")</f>
        <v>Exclude</v>
      </c>
      <c r="AM75" s="1"/>
      <c r="AN75" s="1" t="str" cm="1">
        <f t="array" ref="AN75">IF(AND(SUM(COUNTIF(AM75,{"*leaching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leached*"}))&gt;0,ISNUMBER(FIND("%",AM75))),"Include","Exclude")</f>
        <v>Exclude</v>
      </c>
      <c r="AO75" s="1"/>
      <c r="AP75" s="1" t="str" cm="1">
        <f t="array" ref="AP75">IF(AND(SUM(COUNTIF(AO75,{"*leaching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leached*"}))&gt;0,ISNUMBER(FIND("%",AO75))),"Include","Exclude")</f>
        <v>Exclude</v>
      </c>
      <c r="AQ75" s="1"/>
      <c r="AR75" s="1" t="str" cm="1">
        <f t="array" ref="AR75">IF(AND(SUM(COUNTIF(AQ75,{"*leaching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leached*"}))&gt;0,ISNUMBER(FIND("%",AQ75))),"Include","Exclude")</f>
        <v>Exclude</v>
      </c>
      <c r="AS75" s="1"/>
      <c r="AT75" s="1" t="str" cm="1">
        <f t="array" ref="AT75">IF(AND(SUM(COUNTIF(AS75,{"*leaching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leached*"}))&gt;0,ISNUMBER(FIND("%",AS75))),"Include","Exclude")</f>
        <v>Exclude</v>
      </c>
      <c r="AU75" s="1"/>
      <c r="AV75" s="1" t="str" cm="1">
        <f t="array" ref="AV75">IF(AND(SUM(COUNTIF(AU75,{"*leaching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leached*"}))&gt;0,ISNUMBER(FIND("%",AU75))),"Include","Exclude")</f>
        <v>Exclude</v>
      </c>
      <c r="AW75" s="1"/>
      <c r="AX75" s="1" t="str" cm="1">
        <f t="array" ref="AX75">IF(AND(SUM(COUNTIF(AW75,{"*leaching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leached*"}))&gt;0,ISNUMBER(FIND("%",AW75))),"Include","Exclude")</f>
        <v>Exclude</v>
      </c>
      <c r="AY75" s="40">
        <f t="shared" si="5"/>
        <v>0</v>
      </c>
      <c r="AZ75" s="40" t="s">
        <v>677</v>
      </c>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c r="BY75"/>
      <c r="BZ75"/>
      <c r="CA75"/>
      <c r="CB75"/>
    </row>
    <row r="76" spans="1:80" hidden="1" x14ac:dyDescent="0.3">
      <c r="A76" s="1">
        <v>75</v>
      </c>
      <c r="B76" s="1" t="s">
        <v>837</v>
      </c>
      <c r="C76" s="2" t="s">
        <v>838</v>
      </c>
      <c r="D76" s="1" t="s">
        <v>221</v>
      </c>
      <c r="E76" s="1" t="b">
        <v>1</v>
      </c>
      <c r="H76" s="1" t="s">
        <v>611</v>
      </c>
      <c r="I76" s="1" t="s">
        <v>10</v>
      </c>
      <c r="J76" s="1" t="s">
        <v>612</v>
      </c>
      <c r="K76" s="1" t="s">
        <v>222</v>
      </c>
      <c r="L76" s="1" t="s">
        <v>613</v>
      </c>
      <c r="M76" s="1" t="s">
        <v>223</v>
      </c>
      <c r="N76" s="1" t="s">
        <v>614</v>
      </c>
      <c r="O76" s="1" t="s">
        <v>839</v>
      </c>
      <c r="P76" s="1" t="b">
        <v>1</v>
      </c>
      <c r="Q76" s="1">
        <v>75</v>
      </c>
      <c r="R76" s="1" t="b">
        <v>0</v>
      </c>
      <c r="S76" s="1" t="s">
        <v>1878</v>
      </c>
      <c r="T76" s="1" t="str" cm="1">
        <f t="array" ref="T76">IF(AND(SUM(COUNTIF(S76,{"*leaching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leached*"}))&gt;0,ISNUMBER(FIND("%",S76))),"Include","Exclude")</f>
        <v>Exclude</v>
      </c>
      <c r="U76" s="1" t="s">
        <v>1879</v>
      </c>
      <c r="V76" s="1" t="str" cm="1">
        <f t="array" ref="V76">IF(AND(SUM(COUNTIF(U76,{"*leaching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leached*"}))&gt;0,ISNUMBER(FIND("%",U76))),"Include","Exclude")</f>
        <v>Exclude</v>
      </c>
      <c r="W76" s="1" t="s">
        <v>1880</v>
      </c>
      <c r="X76" s="1" t="str" cm="1">
        <f t="array" ref="X76">IF(AND(SUM(COUNTIF(W76,{"*leaching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leached*"}))&gt;0,ISNUMBER(FIND("%",W76))),"Include","Exclude")</f>
        <v>Exclude</v>
      </c>
      <c r="Y76" s="1" t="s">
        <v>1881</v>
      </c>
      <c r="Z76" s="1" t="str" cm="1">
        <f t="array" ref="Z76">IF(AND(SUM(COUNTIF(Y76,{"*leaching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leached*"}))&gt;0,ISNUMBER(FIND("%",Y76))),"Include","Exclude")</f>
        <v>Exclude</v>
      </c>
      <c r="AA76" s="1" t="s">
        <v>1882</v>
      </c>
      <c r="AB76" s="1" t="str" cm="1">
        <f t="array" ref="AB76">IF(AND(SUM(COUNTIF(AA76,{"*leaching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leached*"}))&gt;0,ISNUMBER(FIND("%",AA76))),"Include","Exclude")</f>
        <v>Exclude</v>
      </c>
      <c r="AC76" s="1" t="s">
        <v>1883</v>
      </c>
      <c r="AD76" s="1" t="str" cm="1">
        <f t="array" ref="AD76">IF(AND(SUM(COUNTIF(AC76,{"*leaching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leached*"}))&gt;0,ISNUMBER(FIND("%",AC76))),"Include","Exclude")</f>
        <v>Exclude</v>
      </c>
      <c r="AE76" s="1" t="s">
        <v>1884</v>
      </c>
      <c r="AF76" s="1" t="str" cm="1">
        <f t="array" ref="AF76">IF(AND(SUM(COUNTIF(AE76,{"*leaching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leached*"}))&gt;0,ISNUMBER(FIND("%",AE76))),"Include","Exclude")</f>
        <v>Exclude</v>
      </c>
      <c r="AG76" s="1" t="s">
        <v>1885</v>
      </c>
      <c r="AH76" s="1" t="str" cm="1">
        <f t="array" ref="AH76">IF(AND(SUM(COUNTIF(AG76,{"*leaching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leached*"}))&gt;0,ISNUMBER(FIND("%",AG76))),"Include","Exclude")</f>
        <v>Exclude</v>
      </c>
      <c r="AI76" s="1"/>
      <c r="AJ76" s="1" t="str" cm="1">
        <f t="array" ref="AJ76">IF(AND(SUM(COUNTIF(AI76,{"*leaching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leached*"}))&gt;0,ISNUMBER(FIND("%",AI76))),"Include","Exclude")</f>
        <v>Exclude</v>
      </c>
      <c r="AK76" s="1"/>
      <c r="AL76" s="1" t="str" cm="1">
        <f t="array" ref="AL76">IF(AND(SUM(COUNTIF(AK76,{"*leaching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leached*"}))&gt;0,ISNUMBER(FIND("%",AK76))),"Include","Exclude")</f>
        <v>Exclude</v>
      </c>
      <c r="AM76" s="1"/>
      <c r="AN76" s="1" t="str" cm="1">
        <f t="array" ref="AN76">IF(AND(SUM(COUNTIF(AM76,{"*leaching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leached*"}))&gt;0,ISNUMBER(FIND("%",AM76))),"Include","Exclude")</f>
        <v>Exclude</v>
      </c>
      <c r="AO76" s="1"/>
      <c r="AP76" s="1" t="str" cm="1">
        <f t="array" ref="AP76">IF(AND(SUM(COUNTIF(AO76,{"*leaching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leached*"}))&gt;0,ISNUMBER(FIND("%",AO76))),"Include","Exclude")</f>
        <v>Exclude</v>
      </c>
      <c r="AQ76" s="1"/>
      <c r="AR76" s="1" t="str" cm="1">
        <f t="array" ref="AR76">IF(AND(SUM(COUNTIF(AQ76,{"*leaching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leached*"}))&gt;0,ISNUMBER(FIND("%",AQ76))),"Include","Exclude")</f>
        <v>Exclude</v>
      </c>
      <c r="AS76" s="1"/>
      <c r="AT76" s="1" t="str" cm="1">
        <f t="array" ref="AT76">IF(AND(SUM(COUNTIF(AS76,{"*leaching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leached*"}))&gt;0,ISNUMBER(FIND("%",AS76))),"Include","Exclude")</f>
        <v>Exclude</v>
      </c>
      <c r="AU76" s="1"/>
      <c r="AV76" s="1" t="str" cm="1">
        <f t="array" ref="AV76">IF(AND(SUM(COUNTIF(AU76,{"*leaching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leached*"}))&gt;0,ISNUMBER(FIND("%",AU76))),"Include","Exclude")</f>
        <v>Exclude</v>
      </c>
      <c r="AW76" s="1"/>
      <c r="AX76" s="1" t="str" cm="1">
        <f t="array" ref="AX76">IF(AND(SUM(COUNTIF(AW76,{"*leaching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leached*"}))&gt;0,ISNUMBER(FIND("%",AW76))),"Include","Exclude")</f>
        <v>Exclude</v>
      </c>
      <c r="AY76" s="1">
        <f t="shared" si="5"/>
        <v>0</v>
      </c>
      <c r="AZ76" s="1" t="s">
        <v>677</v>
      </c>
      <c r="BF76" s="1"/>
      <c r="BG76" s="1"/>
      <c r="BK76" s="1"/>
      <c r="BL76" s="1"/>
      <c r="BQ76" s="1"/>
      <c r="BV76" s="1"/>
      <c r="BX76"/>
      <c r="BY76"/>
      <c r="BZ76"/>
      <c r="CA76"/>
      <c r="CB76"/>
    </row>
    <row r="77" spans="1:80" hidden="1" x14ac:dyDescent="0.3">
      <c r="A77" s="1">
        <v>76</v>
      </c>
      <c r="B77" s="1" t="s">
        <v>840</v>
      </c>
      <c r="C77" s="2" t="s">
        <v>841</v>
      </c>
      <c r="D77" s="1" t="s">
        <v>224</v>
      </c>
      <c r="E77" s="1" t="b">
        <v>1</v>
      </c>
      <c r="H77" s="1" t="s">
        <v>611</v>
      </c>
      <c r="I77" s="1" t="s">
        <v>10</v>
      </c>
      <c r="J77" s="1" t="s">
        <v>612</v>
      </c>
      <c r="K77" s="1" t="s">
        <v>43</v>
      </c>
      <c r="L77" s="1" t="s">
        <v>613</v>
      </c>
      <c r="M77" s="1" t="s">
        <v>225</v>
      </c>
      <c r="N77" s="1" t="s">
        <v>614</v>
      </c>
      <c r="O77" s="1" t="s">
        <v>831</v>
      </c>
      <c r="P77" s="1" t="b">
        <v>1</v>
      </c>
      <c r="Q77" s="1">
        <v>90</v>
      </c>
      <c r="R77" s="1" t="b">
        <v>0</v>
      </c>
      <c r="S77" s="1" t="s">
        <v>1886</v>
      </c>
      <c r="T77" s="1" t="str" cm="1">
        <f t="array" ref="T77">IF(AND(SUM(COUNTIF(S77,{"*leaching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leached*"}))&gt;0,ISNUMBER(FIND("%",S77))),"Include","Exclude")</f>
        <v>Exclude</v>
      </c>
      <c r="U77" s="1" t="s">
        <v>1887</v>
      </c>
      <c r="V77" s="1" t="str" cm="1">
        <f t="array" ref="V77">IF(AND(SUM(COUNTIF(U77,{"*leaching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leached*"}))&gt;0,ISNUMBER(FIND("%",U77))),"Include","Exclude")</f>
        <v>Exclude</v>
      </c>
      <c r="W77" s="1" t="s">
        <v>1888</v>
      </c>
      <c r="X77" s="1" t="str" cm="1">
        <f t="array" ref="X77">IF(AND(SUM(COUNTIF(W77,{"*leaching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leached*"}))&gt;0,ISNUMBER(FIND("%",W77))),"Include","Exclude")</f>
        <v>Exclude</v>
      </c>
      <c r="Y77" s="1" t="s">
        <v>1889</v>
      </c>
      <c r="Z77" s="1" t="str" cm="1">
        <f t="array" ref="Z77">IF(AND(SUM(COUNTIF(Y77,{"*leaching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leached*"}))&gt;0,ISNUMBER(FIND("%",Y77))),"Include","Exclude")</f>
        <v>Exclude</v>
      </c>
      <c r="AA77" s="1" t="s">
        <v>1890</v>
      </c>
      <c r="AB77" s="1" t="str" cm="1">
        <f t="array" ref="AB77">IF(AND(SUM(COUNTIF(AA77,{"*leaching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leached*"}))&gt;0,ISNUMBER(FIND("%",AA77))),"Include","Exclude")</f>
        <v>Exclude</v>
      </c>
      <c r="AC77" s="1" t="s">
        <v>1891</v>
      </c>
      <c r="AD77" s="1" t="str" cm="1">
        <f t="array" ref="AD77">IF(AND(SUM(COUNTIF(AC77,{"*leaching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leached*"}))&gt;0,ISNUMBER(FIND("%",AC77))),"Include","Exclude")</f>
        <v>Exclude</v>
      </c>
      <c r="AE77" s="1" t="s">
        <v>1892</v>
      </c>
      <c r="AF77" s="1" t="str" cm="1">
        <f t="array" ref="AF77">IF(AND(SUM(COUNTIF(AE77,{"*leaching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leached*"}))&gt;0,ISNUMBER(FIND("%",AE77))),"Include","Exclude")</f>
        <v>Exclude</v>
      </c>
      <c r="AG77" s="1" t="s">
        <v>1893</v>
      </c>
      <c r="AH77" s="1" t="str" cm="1">
        <f t="array" ref="AH77">IF(AND(SUM(COUNTIF(AG77,{"*leaching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leached*"}))&gt;0,ISNUMBER(FIND("%",AG77))),"Include","Exclude")</f>
        <v>Exclude</v>
      </c>
      <c r="AI77" s="1"/>
      <c r="AJ77" s="1" t="str" cm="1">
        <f t="array" ref="AJ77">IF(AND(SUM(COUNTIF(AI77,{"*leaching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leached*"}))&gt;0,ISNUMBER(FIND("%",AI77))),"Include","Exclude")</f>
        <v>Exclude</v>
      </c>
      <c r="AK77" s="1"/>
      <c r="AL77" s="1" t="str" cm="1">
        <f t="array" ref="AL77">IF(AND(SUM(COUNTIF(AK77,{"*leaching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leached*"}))&gt;0,ISNUMBER(FIND("%",AK77))),"Include","Exclude")</f>
        <v>Exclude</v>
      </c>
      <c r="AM77" s="1"/>
      <c r="AN77" s="1" t="str" cm="1">
        <f t="array" ref="AN77">IF(AND(SUM(COUNTIF(AM77,{"*leaching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leached*"}))&gt;0,ISNUMBER(FIND("%",AM77))),"Include","Exclude")</f>
        <v>Exclude</v>
      </c>
      <c r="AO77" s="1"/>
      <c r="AP77" s="1" t="str" cm="1">
        <f t="array" ref="AP77">IF(AND(SUM(COUNTIF(AO77,{"*leaching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leached*"}))&gt;0,ISNUMBER(FIND("%",AO77))),"Include","Exclude")</f>
        <v>Exclude</v>
      </c>
      <c r="AQ77" s="1"/>
      <c r="AR77" s="1" t="str" cm="1">
        <f t="array" ref="AR77">IF(AND(SUM(COUNTIF(AQ77,{"*leaching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leached*"}))&gt;0,ISNUMBER(FIND("%",AQ77))),"Include","Exclude")</f>
        <v>Exclude</v>
      </c>
      <c r="AS77" s="1"/>
      <c r="AT77" s="1" t="str" cm="1">
        <f t="array" ref="AT77">IF(AND(SUM(COUNTIF(AS77,{"*leaching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leached*"}))&gt;0,ISNUMBER(FIND("%",AS77))),"Include","Exclude")</f>
        <v>Exclude</v>
      </c>
      <c r="AU77" s="1"/>
      <c r="AV77" s="1" t="str" cm="1">
        <f t="array" ref="AV77">IF(AND(SUM(COUNTIF(AU77,{"*leaching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leached*"}))&gt;0,ISNUMBER(FIND("%",AU77))),"Include","Exclude")</f>
        <v>Exclude</v>
      </c>
      <c r="AW77" s="1"/>
      <c r="AX77" s="1" t="str" cm="1">
        <f t="array" ref="AX77">IF(AND(SUM(COUNTIF(AW77,{"*leaching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leached*"}))&gt;0,ISNUMBER(FIND("%",AW77))),"Include","Exclude")</f>
        <v>Exclude</v>
      </c>
      <c r="AY77" s="1">
        <f t="shared" si="5"/>
        <v>0</v>
      </c>
      <c r="AZ77" s="1" t="s">
        <v>677</v>
      </c>
      <c r="BF77" s="1"/>
      <c r="BG77" s="1"/>
      <c r="BK77" s="1"/>
      <c r="BL77" s="1"/>
      <c r="BQ77" s="1"/>
      <c r="BV77" s="1"/>
      <c r="BX77"/>
      <c r="BY77"/>
      <c r="BZ77"/>
      <c r="CA77"/>
      <c r="CB77"/>
    </row>
    <row r="78" spans="1:80" hidden="1" x14ac:dyDescent="0.3">
      <c r="A78" s="1">
        <v>77</v>
      </c>
      <c r="B78" s="1" t="s">
        <v>842</v>
      </c>
      <c r="C78" s="2" t="s">
        <v>843</v>
      </c>
      <c r="D78" s="1" t="s">
        <v>226</v>
      </c>
      <c r="E78" s="1" t="b">
        <v>1</v>
      </c>
      <c r="H78" s="1" t="s">
        <v>611</v>
      </c>
      <c r="I78" s="1" t="s">
        <v>10</v>
      </c>
      <c r="J78" s="1" t="s">
        <v>612</v>
      </c>
      <c r="K78" s="1" t="s">
        <v>227</v>
      </c>
      <c r="L78" s="1" t="s">
        <v>613</v>
      </c>
      <c r="M78" s="1" t="s">
        <v>228</v>
      </c>
      <c r="N78" s="1" t="s">
        <v>614</v>
      </c>
      <c r="O78" s="1" t="s">
        <v>844</v>
      </c>
      <c r="P78" s="1" t="b">
        <v>1</v>
      </c>
      <c r="Q78" s="1">
        <v>650</v>
      </c>
      <c r="R78" s="1" t="b">
        <v>0</v>
      </c>
      <c r="S78" s="1" t="s">
        <v>1894</v>
      </c>
      <c r="T78" s="1" t="str" cm="1">
        <f t="array" ref="T78">IF(AND(SUM(COUNTIF(S78,{"*leaching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leached*"}))&gt;0,ISNUMBER(FIND("%",S78))),"Include","Exclude")</f>
        <v>Exclude</v>
      </c>
      <c r="U78" s="1" t="s">
        <v>1895</v>
      </c>
      <c r="V78" s="1" t="str" cm="1">
        <f t="array" ref="V78">IF(AND(SUM(COUNTIF(U78,{"*leaching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leached*"}))&gt;0,ISNUMBER(FIND("%",U78))),"Include","Exclude")</f>
        <v>Exclude</v>
      </c>
      <c r="W78" s="1" t="s">
        <v>1896</v>
      </c>
      <c r="X78" s="1" t="str" cm="1">
        <f t="array" ref="X78">IF(AND(SUM(COUNTIF(W78,{"*leaching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leached*"}))&gt;0,ISNUMBER(FIND("%",W78))),"Include","Exclude")</f>
        <v>Exclude</v>
      </c>
      <c r="Y78" s="1" t="s">
        <v>1897</v>
      </c>
      <c r="Z78" s="1" t="str" cm="1">
        <f t="array" ref="Z78">IF(AND(SUM(COUNTIF(Y78,{"*leaching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leached*"}))&gt;0,ISNUMBER(FIND("%",Y78))),"Include","Exclude")</f>
        <v>Exclude</v>
      </c>
      <c r="AA78" s="1" t="s">
        <v>1898</v>
      </c>
      <c r="AB78" s="1" t="str" cm="1">
        <f t="array" ref="AB78">IF(AND(SUM(COUNTIF(AA78,{"*leaching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leached*"}))&gt;0,ISNUMBER(FIND("%",AA78))),"Include","Exclude")</f>
        <v>Exclude</v>
      </c>
      <c r="AC78" s="1" t="s">
        <v>1899</v>
      </c>
      <c r="AD78" s="1" t="str" cm="1">
        <f t="array" ref="AD78">IF(AND(SUM(COUNTIF(AC78,{"*leaching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leached*"}))&gt;0,ISNUMBER(FIND("%",AC78))),"Include","Exclude")</f>
        <v>Exclude</v>
      </c>
      <c r="AE78" s="1" t="s">
        <v>1900</v>
      </c>
      <c r="AF78" s="1" t="str" cm="1">
        <f t="array" ref="AF78">IF(AND(SUM(COUNTIF(AE78,{"*leaching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leached*"}))&gt;0,ISNUMBER(FIND("%",AE78))),"Include","Exclude")</f>
        <v>Exclude</v>
      </c>
      <c r="AG78" s="1" t="s">
        <v>1901</v>
      </c>
      <c r="AH78" s="1" t="str" cm="1">
        <f t="array" ref="AH78">IF(AND(SUM(COUNTIF(AG78,{"*leaching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leached*"}))&gt;0,ISNUMBER(FIND("%",AG78))),"Include","Exclude")</f>
        <v>Exclude</v>
      </c>
      <c r="AI78" s="1" t="s">
        <v>1902</v>
      </c>
      <c r="AJ78" s="1" t="str" cm="1">
        <f t="array" ref="AJ78">IF(AND(SUM(COUNTIF(AI78,{"*leaching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leached*"}))&gt;0,ISNUMBER(FIND("%",AI78))),"Include","Exclude")</f>
        <v>Exclude</v>
      </c>
      <c r="AK78" s="1"/>
      <c r="AL78" s="1" t="str" cm="1">
        <f t="array" ref="AL78">IF(AND(SUM(COUNTIF(AK78,{"*leaching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leached*"}))&gt;0,ISNUMBER(FIND("%",AK78))),"Include","Exclude")</f>
        <v>Exclude</v>
      </c>
      <c r="AM78" s="1"/>
      <c r="AN78" s="1" t="str" cm="1">
        <f t="array" ref="AN78">IF(AND(SUM(COUNTIF(AM78,{"*leaching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leached*"}))&gt;0,ISNUMBER(FIND("%",AM78))),"Include","Exclude")</f>
        <v>Exclude</v>
      </c>
      <c r="AO78" s="1"/>
      <c r="AP78" s="1" t="str" cm="1">
        <f t="array" ref="AP78">IF(AND(SUM(COUNTIF(AO78,{"*leaching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leached*"}))&gt;0,ISNUMBER(FIND("%",AO78))),"Include","Exclude")</f>
        <v>Exclude</v>
      </c>
      <c r="AQ78" s="1"/>
      <c r="AR78" s="1" t="str" cm="1">
        <f t="array" ref="AR78">IF(AND(SUM(COUNTIF(AQ78,{"*leaching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leached*"}))&gt;0,ISNUMBER(FIND("%",AQ78))),"Include","Exclude")</f>
        <v>Exclude</v>
      </c>
      <c r="AS78" s="1"/>
      <c r="AT78" s="1" t="str" cm="1">
        <f t="array" ref="AT78">IF(AND(SUM(COUNTIF(AS78,{"*leaching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leached*"}))&gt;0,ISNUMBER(FIND("%",AS78))),"Include","Exclude")</f>
        <v>Exclude</v>
      </c>
      <c r="AU78" s="1"/>
      <c r="AV78" s="1" t="str" cm="1">
        <f t="array" ref="AV78">IF(AND(SUM(COUNTIF(AU78,{"*leaching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leached*"}))&gt;0,ISNUMBER(FIND("%",AU78))),"Include","Exclude")</f>
        <v>Exclude</v>
      </c>
      <c r="AW78" s="1"/>
      <c r="AX78" s="1" t="str" cm="1">
        <f t="array" ref="AX78">IF(AND(SUM(COUNTIF(AW78,{"*leaching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leached*"}))&gt;0,ISNUMBER(FIND("%",AW78))),"Include","Exclude")</f>
        <v>Exclude</v>
      </c>
      <c r="AY78" s="1">
        <f t="shared" si="5"/>
        <v>0</v>
      </c>
      <c r="AZ78" s="1" t="s">
        <v>677</v>
      </c>
      <c r="BF78" s="1"/>
      <c r="BG78" s="1"/>
      <c r="BK78" s="1"/>
      <c r="BL78" s="1"/>
      <c r="BQ78" s="1"/>
      <c r="BV78" s="1"/>
      <c r="BX78"/>
      <c r="BY78"/>
      <c r="BZ78"/>
      <c r="CA78"/>
      <c r="CB78"/>
    </row>
    <row r="79" spans="1:80" hidden="1" x14ac:dyDescent="0.3">
      <c r="A79" s="1">
        <v>78</v>
      </c>
      <c r="B79" s="1" t="s">
        <v>845</v>
      </c>
      <c r="C79" s="2" t="s">
        <v>846</v>
      </c>
      <c r="D79" s="1" t="s">
        <v>229</v>
      </c>
      <c r="E79" s="1" t="b">
        <v>1</v>
      </c>
      <c r="H79" s="1" t="s">
        <v>611</v>
      </c>
      <c r="I79" s="1" t="s">
        <v>10</v>
      </c>
      <c r="J79" s="1" t="s">
        <v>612</v>
      </c>
      <c r="K79" s="1" t="s">
        <v>230</v>
      </c>
      <c r="L79" s="1" t="s">
        <v>613</v>
      </c>
      <c r="M79" s="1" t="s">
        <v>231</v>
      </c>
      <c r="N79" s="1" t="s">
        <v>614</v>
      </c>
      <c r="O79" s="1" t="s">
        <v>847</v>
      </c>
      <c r="P79" s="1" t="b">
        <v>1</v>
      </c>
      <c r="Q79" s="1">
        <v>60</v>
      </c>
      <c r="R79" s="1" t="b">
        <v>0</v>
      </c>
      <c r="S79" s="1" t="s">
        <v>1903</v>
      </c>
      <c r="T79" s="1" t="str" cm="1">
        <f t="array" ref="T79">IF(AND(SUM(COUNTIF(S79,{"*leaching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leached*"}))&gt;0,ISNUMBER(FIND("%",S79))),"Include","Exclude")</f>
        <v>Exclude</v>
      </c>
      <c r="U79" s="1" t="s">
        <v>1904</v>
      </c>
      <c r="V79" s="1" t="str" cm="1">
        <f t="array" ref="V79">IF(AND(SUM(COUNTIF(U79,{"*leaching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leached*"}))&gt;0,ISNUMBER(FIND("%",U79))),"Include","Exclude")</f>
        <v>Exclude</v>
      </c>
      <c r="W79" s="1" t="s">
        <v>1905</v>
      </c>
      <c r="X79" s="1" t="str" cm="1">
        <f t="array" ref="X79">IF(AND(SUM(COUNTIF(W79,{"*leaching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leached*"}))&gt;0,ISNUMBER(FIND("%",W79))),"Include","Exclude")</f>
        <v>Exclude</v>
      </c>
      <c r="Y79" s="1" t="s">
        <v>1906</v>
      </c>
      <c r="Z79" s="1" t="str" cm="1">
        <f t="array" ref="Z79">IF(AND(SUM(COUNTIF(Y79,{"*leaching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leached*"}))&gt;0,ISNUMBER(FIND("%",Y79))),"Include","Exclude")</f>
        <v>Exclude</v>
      </c>
      <c r="AA79" s="1" t="s">
        <v>1907</v>
      </c>
      <c r="AB79" s="1" t="str" cm="1">
        <f t="array" ref="AB79">IF(AND(SUM(COUNTIF(AA79,{"*leaching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leached*"}))&gt;0,ISNUMBER(FIND("%",AA79))),"Include","Exclude")</f>
        <v>Exclude</v>
      </c>
      <c r="AC79" s="1" t="s">
        <v>1908</v>
      </c>
      <c r="AD79" s="1" t="str" cm="1">
        <f t="array" ref="AD79">IF(AND(SUM(COUNTIF(AC79,{"*leaching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leached*"}))&gt;0,ISNUMBER(FIND("%",AC79))),"Include","Exclude")</f>
        <v>Exclude</v>
      </c>
      <c r="AE79" s="1" t="s">
        <v>1909</v>
      </c>
      <c r="AF79" s="1" t="str" cm="1">
        <f t="array" ref="AF79">IF(AND(SUM(COUNTIF(AE79,{"*leaching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leached*"}))&gt;0,ISNUMBER(FIND("%",AE79))),"Include","Exclude")</f>
        <v>Exclude</v>
      </c>
      <c r="AG79" s="1" t="s">
        <v>1910</v>
      </c>
      <c r="AH79" s="1" t="str" cm="1">
        <f t="array" ref="AH79">IF(AND(SUM(COUNTIF(AG79,{"*leaching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leached*"}))&gt;0,ISNUMBER(FIND("%",AG79))),"Include","Exclude")</f>
        <v>Exclude</v>
      </c>
      <c r="AI79" s="1"/>
      <c r="AJ79" s="1" t="str" cm="1">
        <f t="array" ref="AJ79">IF(AND(SUM(COUNTIF(AI79,{"*leaching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leached*"}))&gt;0,ISNUMBER(FIND("%",AI79))),"Include","Exclude")</f>
        <v>Exclude</v>
      </c>
      <c r="AK79" s="1"/>
      <c r="AL79" s="1" t="str" cm="1">
        <f t="array" ref="AL79">IF(AND(SUM(COUNTIF(AK79,{"*leaching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leached*"}))&gt;0,ISNUMBER(FIND("%",AK79))),"Include","Exclude")</f>
        <v>Exclude</v>
      </c>
      <c r="AM79" s="1"/>
      <c r="AN79" s="1" t="str" cm="1">
        <f t="array" ref="AN79">IF(AND(SUM(COUNTIF(AM79,{"*leaching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leached*"}))&gt;0,ISNUMBER(FIND("%",AM79))),"Include","Exclude")</f>
        <v>Exclude</v>
      </c>
      <c r="AO79" s="1"/>
      <c r="AP79" s="1" t="str" cm="1">
        <f t="array" ref="AP79">IF(AND(SUM(COUNTIF(AO79,{"*leaching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leached*"}))&gt;0,ISNUMBER(FIND("%",AO79))),"Include","Exclude")</f>
        <v>Exclude</v>
      </c>
      <c r="AQ79" s="1"/>
      <c r="AR79" s="1" t="str" cm="1">
        <f t="array" ref="AR79">IF(AND(SUM(COUNTIF(AQ79,{"*leaching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leached*"}))&gt;0,ISNUMBER(FIND("%",AQ79))),"Include","Exclude")</f>
        <v>Exclude</v>
      </c>
      <c r="AS79" s="1"/>
      <c r="AT79" s="1" t="str" cm="1">
        <f t="array" ref="AT79">IF(AND(SUM(COUNTIF(AS79,{"*leaching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leached*"}))&gt;0,ISNUMBER(FIND("%",AS79))),"Include","Exclude")</f>
        <v>Exclude</v>
      </c>
      <c r="AU79" s="1"/>
      <c r="AV79" s="1" t="str" cm="1">
        <f t="array" ref="AV79">IF(AND(SUM(COUNTIF(AU79,{"*leaching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leached*"}))&gt;0,ISNUMBER(FIND("%",AU79))),"Include","Exclude")</f>
        <v>Exclude</v>
      </c>
      <c r="AW79" s="1"/>
      <c r="AX79" s="1" t="str" cm="1">
        <f t="array" ref="AX79">IF(AND(SUM(COUNTIF(AW79,{"*leaching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leached*"}))&gt;0,ISNUMBER(FIND("%",AW79))),"Include","Exclude")</f>
        <v>Exclude</v>
      </c>
      <c r="AY79" s="1">
        <f t="shared" si="5"/>
        <v>0</v>
      </c>
      <c r="AZ79" s="1" t="s">
        <v>677</v>
      </c>
      <c r="BF79" s="1"/>
      <c r="BG79" s="1"/>
      <c r="BK79" s="1"/>
      <c r="BL79" s="1"/>
      <c r="BQ79" s="1"/>
      <c r="BV79" s="1"/>
      <c r="BX79"/>
      <c r="BY79"/>
      <c r="BZ79"/>
      <c r="CA79"/>
      <c r="CB79"/>
    </row>
    <row r="80" spans="1:80" s="23" customFormat="1" x14ac:dyDescent="0.3">
      <c r="A80" s="21">
        <v>80</v>
      </c>
      <c r="B80" s="21" t="s">
        <v>850</v>
      </c>
      <c r="C80" s="21" t="s">
        <v>851</v>
      </c>
      <c r="D80" s="21" t="s">
        <v>234</v>
      </c>
      <c r="E80" s="21" t="b">
        <v>1</v>
      </c>
      <c r="F80" s="21"/>
      <c r="G80" s="21"/>
      <c r="H80" s="21" t="s">
        <v>611</v>
      </c>
      <c r="I80" s="21" t="s">
        <v>10</v>
      </c>
      <c r="J80" s="21" t="s">
        <v>612</v>
      </c>
      <c r="K80" s="21" t="s">
        <v>235</v>
      </c>
      <c r="L80" s="21" t="s">
        <v>613</v>
      </c>
      <c r="M80" s="21" t="s">
        <v>236</v>
      </c>
      <c r="N80" s="21" t="s">
        <v>614</v>
      </c>
      <c r="O80" s="21" t="s">
        <v>852</v>
      </c>
      <c r="P80" s="21" t="b">
        <v>1</v>
      </c>
      <c r="Q80" s="21">
        <v>400</v>
      </c>
      <c r="R80" s="39" t="b">
        <v>0</v>
      </c>
      <c r="S80" s="6" t="s">
        <v>1918</v>
      </c>
      <c r="T80" s="1" t="str" cm="1">
        <f t="array" ref="T80">IF(AND(SUM(COUNTIF(S80,{"*leaching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leached*"}))&gt;0,ISNUMBER(FIND("%",S80))),"Include","Exclude")</f>
        <v>Exclude</v>
      </c>
      <c r="U80" s="1" t="s">
        <v>1919</v>
      </c>
      <c r="V80" s="1" t="str" cm="1">
        <f t="array" ref="V80">IF(AND(SUM(COUNTIF(U80,{"*leaching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leached*"}))&gt;0,ISNUMBER(FIND("%",U80))),"Include","Exclude")</f>
        <v>Exclude</v>
      </c>
      <c r="W80" s="1" t="s">
        <v>1920</v>
      </c>
      <c r="X80" s="1" t="str" cm="1">
        <f t="array" ref="X80">IF(AND(SUM(COUNTIF(W80,{"*leaching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leached*"}))&gt;0,ISNUMBER(FIND("%",W80))),"Include","Exclude")</f>
        <v>Exclude</v>
      </c>
      <c r="Y80" s="1" t="s">
        <v>1921</v>
      </c>
      <c r="Z80" s="1" t="str" cm="1">
        <f t="array" ref="Z80">IF(AND(SUM(COUNTIF(Y80,{"*leaching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leached*"}))&gt;0,ISNUMBER(FIND("%",Y80))),"Include","Exclude")</f>
        <v>Exclude</v>
      </c>
      <c r="AA80" s="1" t="s">
        <v>1922</v>
      </c>
      <c r="AB80" s="1" t="str" cm="1">
        <f t="array" ref="AB80">IF(AND(SUM(COUNTIF(AA80,{"*leaching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leached*"}))&gt;0,ISNUMBER(FIND("%",AA80))),"Include","Exclude")</f>
        <v>Exclude</v>
      </c>
      <c r="AC80" s="1" t="s">
        <v>1923</v>
      </c>
      <c r="AD80" s="1" t="str" cm="1">
        <f t="array" ref="AD80">IF(AND(SUM(COUNTIF(AC80,{"*leaching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leached*"}))&gt;0,ISNUMBER(FIND("%",AC80))),"Include","Exclude")</f>
        <v>Exclude</v>
      </c>
      <c r="AE80" s="1" t="s">
        <v>1924</v>
      </c>
      <c r="AF80" s="1" t="str" cm="1">
        <f t="array" ref="AF80">IF(AND(SUM(COUNTIF(AE80,{"*leaching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leached*"}))&gt;0,ISNUMBER(FIND("%",AE80))),"Include","Exclude")</f>
        <v>Exclude</v>
      </c>
      <c r="AG80" s="1" t="s">
        <v>1925</v>
      </c>
      <c r="AH80" s="1" t="str" cm="1">
        <f t="array" ref="AH80">IF(AND(SUM(COUNTIF(AG80,{"*leaching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leached*"}))&gt;0,ISNUMBER(FIND("%",AG80))),"Include","Exclude")</f>
        <v>Exclude</v>
      </c>
      <c r="AI80" s="1" t="s">
        <v>1926</v>
      </c>
      <c r="AJ80" s="1" t="str" cm="1">
        <f t="array" ref="AJ80">IF(AND(SUM(COUNTIF(AI80,{"*leaching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leached*"}))&gt;0,ISNUMBER(FIND("%",AI80))),"Include","Exclude")</f>
        <v>Include</v>
      </c>
      <c r="AK80" s="1"/>
      <c r="AL80" s="1" t="str" cm="1">
        <f t="array" ref="AL80">IF(AND(SUM(COUNTIF(AK80,{"*leaching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leached*"}))&gt;0,ISNUMBER(FIND("%",AK80))),"Include","Exclude")</f>
        <v>Exclude</v>
      </c>
      <c r="AM80" s="1"/>
      <c r="AN80" s="1" t="str" cm="1">
        <f t="array" ref="AN80">IF(AND(SUM(COUNTIF(AM80,{"*leaching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leached*"}))&gt;0,ISNUMBER(FIND("%",AM80))),"Include","Exclude")</f>
        <v>Exclude</v>
      </c>
      <c r="AO80" s="1"/>
      <c r="AP80" s="1" t="str" cm="1">
        <f t="array" ref="AP80">IF(AND(SUM(COUNTIF(AO80,{"*leaching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leached*"}))&gt;0,ISNUMBER(FIND("%",AO80))),"Include","Exclude")</f>
        <v>Exclude</v>
      </c>
      <c r="AQ80" s="1"/>
      <c r="AR80" s="1" t="str" cm="1">
        <f t="array" ref="AR80">IF(AND(SUM(COUNTIF(AQ80,{"*leaching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leached*"}))&gt;0,ISNUMBER(FIND("%",AQ80))),"Include","Exclude")</f>
        <v>Exclude</v>
      </c>
      <c r="AS80" s="1"/>
      <c r="AT80" s="1" t="str" cm="1">
        <f t="array" ref="AT80">IF(AND(SUM(COUNTIF(AS80,{"*leaching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leached*"}))&gt;0,ISNUMBER(FIND("%",AS80))),"Include","Exclude")</f>
        <v>Exclude</v>
      </c>
      <c r="AU80" s="1"/>
      <c r="AV80" s="1" t="str" cm="1">
        <f t="array" ref="AV80">IF(AND(SUM(COUNTIF(AU80,{"*leaching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leached*"}))&gt;0,ISNUMBER(FIND("%",AU80))),"Include","Exclude")</f>
        <v>Exclude</v>
      </c>
      <c r="AW80" s="1"/>
      <c r="AX80" s="36" t="str" cm="1">
        <f t="array" ref="AX80">IF(AND(SUM(COUNTIF(AW80,{"*leaching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leached*"}))&gt;0,ISNUMBER(FIND("%",AW80))),"Include","Exclude")</f>
        <v>Exclude</v>
      </c>
      <c r="AY80" s="21">
        <f t="shared" si="5"/>
        <v>1</v>
      </c>
      <c r="AZ80" s="21" t="s">
        <v>1926</v>
      </c>
      <c r="BA80" s="21">
        <f t="shared" ref="BA80:BA86" si="11">LEN(AZ80) - LEN(SUBSTITUTE(AZ80, "%", ""))</f>
        <v>1</v>
      </c>
      <c r="BB80" s="21" t="s">
        <v>3047</v>
      </c>
      <c r="BC80" s="21" t="s">
        <v>709</v>
      </c>
      <c r="BD80" s="24">
        <v>0.98</v>
      </c>
      <c r="BE80" s="22">
        <v>0.2</v>
      </c>
      <c r="BF80" s="44">
        <f>VLOOKUP(BC80,'To do list'!$A$2:$B$18,2,FALSE)</f>
        <v>32.799999999999997</v>
      </c>
      <c r="BG80" s="59">
        <f t="shared" ref="BG80:BG86" si="12">BE80*(1-BD80)*BF80*100</f>
        <v>13.12000000000001</v>
      </c>
      <c r="BH80" s="21" t="s">
        <v>3011</v>
      </c>
      <c r="BI80" s="24">
        <v>0.98</v>
      </c>
      <c r="BJ80" s="22">
        <v>0.2</v>
      </c>
      <c r="BK80" s="44">
        <f>VLOOKUP(BH80,'To do list'!$A$2:$B$18,2,FALSE)</f>
        <v>13.9</v>
      </c>
      <c r="BL80" s="59">
        <f t="shared" ref="BL80:BL86" si="13">BJ80*(1-BI80)*BK80*100</f>
        <v>5.5600000000000049</v>
      </c>
      <c r="BM80" s="21" t="s">
        <v>3024</v>
      </c>
      <c r="BN80" s="24">
        <v>0.98</v>
      </c>
      <c r="BO80" s="22">
        <v>0</v>
      </c>
      <c r="BP80" s="44">
        <f>VLOOKUP(BM80,'To do list'!$A$2:$B$18,2,FALSE)</f>
        <v>42.497500000000002</v>
      </c>
      <c r="BQ80" s="59">
        <f>BO80*(1-BN80)*BP80*100</f>
        <v>0</v>
      </c>
      <c r="BR80" s="21"/>
      <c r="BS80" s="21"/>
      <c r="BT80" s="22"/>
      <c r="BU80" s="21"/>
      <c r="BV80" s="51"/>
      <c r="BW80" s="21"/>
      <c r="BX80" s="21"/>
      <c r="BY80" s="21"/>
      <c r="BZ80" s="21"/>
      <c r="CA80" s="51"/>
      <c r="CB80" s="63">
        <f t="shared" ref="CB80:CB86" si="14">SUM(BG80,BL80,BQ80,BV80,CA80)/SUM(BE80,BJ80,BO80,BT80,BY80)</f>
        <v>46.700000000000031</v>
      </c>
    </row>
    <row r="81" spans="1:80" s="23" customFormat="1" x14ac:dyDescent="0.3">
      <c r="A81" s="21">
        <v>82</v>
      </c>
      <c r="B81" s="21" t="s">
        <v>857</v>
      </c>
      <c r="C81" s="21" t="s">
        <v>858</v>
      </c>
      <c r="D81" s="21" t="s">
        <v>241</v>
      </c>
      <c r="E81" s="21" t="b">
        <v>1</v>
      </c>
      <c r="F81" s="21"/>
      <c r="G81" s="21"/>
      <c r="H81" s="21" t="s">
        <v>611</v>
      </c>
      <c r="I81" s="21" t="s">
        <v>10</v>
      </c>
      <c r="J81" s="21" t="s">
        <v>612</v>
      </c>
      <c r="K81" s="21" t="s">
        <v>204</v>
      </c>
      <c r="L81" s="21" t="s">
        <v>613</v>
      </c>
      <c r="M81" s="21" t="s">
        <v>242</v>
      </c>
      <c r="N81" s="21" t="s">
        <v>614</v>
      </c>
      <c r="O81" s="21" t="s">
        <v>859</v>
      </c>
      <c r="P81" s="21" t="b">
        <v>1</v>
      </c>
      <c r="Q81" s="21">
        <v>600</v>
      </c>
      <c r="R81" s="39" t="b">
        <v>0</v>
      </c>
      <c r="S81" s="6" t="s">
        <v>1934</v>
      </c>
      <c r="T81" s="1" t="str" cm="1">
        <f t="array" ref="T81">IF(AND(SUM(COUNTIF(S81,{"*leaching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leached*"}))&gt;0,ISNUMBER(FIND("%",S81))),"Include","Exclude")</f>
        <v>Exclude</v>
      </c>
      <c r="U81" s="1" t="s">
        <v>1935</v>
      </c>
      <c r="V81" s="1" t="str" cm="1">
        <f t="array" ref="V81">IF(AND(SUM(COUNTIF(U81,{"*leaching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leached*"}))&gt;0,ISNUMBER(FIND("%",U81))),"Include","Exclude")</f>
        <v>Exclude</v>
      </c>
      <c r="W81" s="1" t="s">
        <v>1936</v>
      </c>
      <c r="X81" s="1" t="str" cm="1">
        <f t="array" ref="X81">IF(AND(SUM(COUNTIF(W81,{"*leaching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leached*"}))&gt;0,ISNUMBER(FIND("%",W81))),"Include","Exclude")</f>
        <v>Exclude</v>
      </c>
      <c r="Y81" s="1" t="s">
        <v>1937</v>
      </c>
      <c r="Z81" s="1" t="str" cm="1">
        <f t="array" ref="Z81">IF(AND(SUM(COUNTIF(Y81,{"*leaching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leached*"}))&gt;0,ISNUMBER(FIND("%",Y81))),"Include","Exclude")</f>
        <v>Exclude</v>
      </c>
      <c r="AA81" s="1" t="s">
        <v>1938</v>
      </c>
      <c r="AB81" s="1" t="str" cm="1">
        <f t="array" ref="AB81">IF(AND(SUM(COUNTIF(AA81,{"*leaching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leached*"}))&gt;0,ISNUMBER(FIND("%",AA81))),"Include","Exclude")</f>
        <v>Include</v>
      </c>
      <c r="AC81" s="1" t="s">
        <v>1939</v>
      </c>
      <c r="AD81" s="1" t="str" cm="1">
        <f t="array" ref="AD81">IF(AND(SUM(COUNTIF(AC81,{"*leaching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leached*"}))&gt;0,ISNUMBER(FIND("%",AC81))),"Include","Exclude")</f>
        <v>Exclude</v>
      </c>
      <c r="AE81" s="1" t="s">
        <v>1940</v>
      </c>
      <c r="AF81" s="1" t="str" cm="1">
        <f t="array" ref="AF81">IF(AND(SUM(COUNTIF(AE81,{"*leaching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leached*"}))&gt;0,ISNUMBER(FIND("%",AE81))),"Include","Exclude")</f>
        <v>Exclude</v>
      </c>
      <c r="AG81" s="1"/>
      <c r="AH81" s="1" t="str" cm="1">
        <f t="array" ref="AH81">IF(AND(SUM(COUNTIF(AG81,{"*leaching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leached*"}))&gt;0,ISNUMBER(FIND("%",AG81))),"Include","Exclude")</f>
        <v>Exclude</v>
      </c>
      <c r="AI81" s="1"/>
      <c r="AJ81" s="1" t="str" cm="1">
        <f t="array" ref="AJ81">IF(AND(SUM(COUNTIF(AI81,{"*leaching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leached*"}))&gt;0,ISNUMBER(FIND("%",AI81))),"Include","Exclude")</f>
        <v>Exclude</v>
      </c>
      <c r="AK81" s="1"/>
      <c r="AL81" s="1" t="str" cm="1">
        <f t="array" ref="AL81">IF(AND(SUM(COUNTIF(AK81,{"*leaching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leached*"}))&gt;0,ISNUMBER(FIND("%",AK81))),"Include","Exclude")</f>
        <v>Exclude</v>
      </c>
      <c r="AM81" s="1"/>
      <c r="AN81" s="1" t="str" cm="1">
        <f t="array" ref="AN81">IF(AND(SUM(COUNTIF(AM81,{"*leaching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leached*"}))&gt;0,ISNUMBER(FIND("%",AM81))),"Include","Exclude")</f>
        <v>Exclude</v>
      </c>
      <c r="AO81" s="1"/>
      <c r="AP81" s="1" t="str" cm="1">
        <f t="array" ref="AP81">IF(AND(SUM(COUNTIF(AO81,{"*leaching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leached*"}))&gt;0,ISNUMBER(FIND("%",AO81))),"Include","Exclude")</f>
        <v>Exclude</v>
      </c>
      <c r="AQ81" s="1"/>
      <c r="AR81" s="1" t="str" cm="1">
        <f t="array" ref="AR81">IF(AND(SUM(COUNTIF(AQ81,{"*leaching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leached*"}))&gt;0,ISNUMBER(FIND("%",AQ81))),"Include","Exclude")</f>
        <v>Exclude</v>
      </c>
      <c r="AS81" s="1"/>
      <c r="AT81" s="1" t="str" cm="1">
        <f t="array" ref="AT81">IF(AND(SUM(COUNTIF(AS81,{"*leaching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leached*"}))&gt;0,ISNUMBER(FIND("%",AS81))),"Include","Exclude")</f>
        <v>Exclude</v>
      </c>
      <c r="AU81" s="1"/>
      <c r="AV81" s="1" t="str" cm="1">
        <f t="array" ref="AV81">IF(AND(SUM(COUNTIF(AU81,{"*leaching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leached*"}))&gt;0,ISNUMBER(FIND("%",AU81))),"Include","Exclude")</f>
        <v>Exclude</v>
      </c>
      <c r="AW81" s="1"/>
      <c r="AX81" s="36" t="str" cm="1">
        <f t="array" ref="AX81">IF(AND(SUM(COUNTIF(AW81,{"*leaching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leached*"}))&gt;0,ISNUMBER(FIND("%",AW81))),"Include","Exclude")</f>
        <v>Exclude</v>
      </c>
      <c r="AY81" s="21">
        <f t="shared" si="5"/>
        <v>1</v>
      </c>
      <c r="AZ81" s="21" t="s">
        <v>1938</v>
      </c>
      <c r="BA81" s="21">
        <f t="shared" si="11"/>
        <v>2</v>
      </c>
      <c r="BB81" s="21" t="s">
        <v>3048</v>
      </c>
      <c r="BC81" s="21" t="s">
        <v>3013</v>
      </c>
      <c r="BD81" s="22">
        <v>0.97199999999999998</v>
      </c>
      <c r="BE81" s="22">
        <v>0.1</v>
      </c>
      <c r="BF81" s="44">
        <f>VLOOKUP(BC81,'To do list'!$A$2:$B$18,2,FALSE)</f>
        <v>83.5</v>
      </c>
      <c r="BG81" s="59">
        <f t="shared" si="12"/>
        <v>23.38000000000002</v>
      </c>
      <c r="BH81" s="21" t="s">
        <v>3019</v>
      </c>
      <c r="BI81" s="22">
        <v>5.0000000000000001E-3</v>
      </c>
      <c r="BJ81" s="22">
        <v>0.1</v>
      </c>
      <c r="BK81" s="44">
        <f>VLOOKUP(BH81,'To do list'!$A$2:$B$18,2,FALSE)</f>
        <v>1.79</v>
      </c>
      <c r="BL81" s="59">
        <f t="shared" si="13"/>
        <v>17.810500000000001</v>
      </c>
      <c r="BM81" s="21"/>
      <c r="BN81" s="21"/>
      <c r="BO81" s="22"/>
      <c r="BP81" s="21"/>
      <c r="BQ81" s="51"/>
      <c r="BR81" s="21"/>
      <c r="BS81" s="21"/>
      <c r="BT81" s="22"/>
      <c r="BU81" s="21"/>
      <c r="BV81" s="51"/>
      <c r="BW81" s="21"/>
      <c r="BX81" s="21"/>
      <c r="BY81" s="21"/>
      <c r="BZ81" s="21"/>
      <c r="CA81" s="51"/>
      <c r="CB81" s="63">
        <f t="shared" si="14"/>
        <v>205.9525000000001</v>
      </c>
    </row>
    <row r="82" spans="1:80" s="23" customFormat="1" x14ac:dyDescent="0.3">
      <c r="A82" s="21">
        <v>148</v>
      </c>
      <c r="B82" s="21" t="s">
        <v>1034</v>
      </c>
      <c r="C82" s="21" t="s">
        <v>1035</v>
      </c>
      <c r="D82" s="21" t="s">
        <v>422</v>
      </c>
      <c r="E82" s="21" t="b">
        <v>1</v>
      </c>
      <c r="F82" s="21"/>
      <c r="G82" s="21"/>
      <c r="H82" s="21" t="s">
        <v>611</v>
      </c>
      <c r="I82" s="21" t="s">
        <v>10</v>
      </c>
      <c r="J82" s="21" t="s">
        <v>612</v>
      </c>
      <c r="K82" s="21" t="s">
        <v>24</v>
      </c>
      <c r="L82" s="21" t="s">
        <v>613</v>
      </c>
      <c r="M82" s="21" t="s">
        <v>423</v>
      </c>
      <c r="N82" s="21" t="s">
        <v>614</v>
      </c>
      <c r="O82" s="21" t="s">
        <v>942</v>
      </c>
      <c r="P82" s="21" t="b">
        <v>1</v>
      </c>
      <c r="Q82" s="21">
        <v>120</v>
      </c>
      <c r="R82" s="39" t="b">
        <v>1</v>
      </c>
      <c r="S82" s="6" t="s">
        <v>2467</v>
      </c>
      <c r="T82" s="1" t="str" cm="1">
        <f t="array" ref="T82">IF(AND(SUM(COUNTIF(S82,{"*leaching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leached*"}))&gt;0,ISNUMBER(FIND("%",S82))),"Include","Exclude")</f>
        <v>Exclude</v>
      </c>
      <c r="U82" s="1" t="s">
        <v>2468</v>
      </c>
      <c r="V82" s="1" t="str" cm="1">
        <f t="array" ref="V82">IF(AND(SUM(COUNTIF(U82,{"*leaching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leached*"}))&gt;0,ISNUMBER(FIND("%",U82))),"Include","Exclude")</f>
        <v>Exclude</v>
      </c>
      <c r="W82" s="1" t="s">
        <v>2469</v>
      </c>
      <c r="X82" s="1" t="str" cm="1">
        <f t="array" ref="X82">IF(AND(SUM(COUNTIF(W82,{"*leaching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leached*"}))&gt;0,ISNUMBER(FIND("%",W82))),"Include","Exclude")</f>
        <v>Exclude</v>
      </c>
      <c r="Y82" s="1" t="s">
        <v>2470</v>
      </c>
      <c r="Z82" s="1" t="str" cm="1">
        <f t="array" ref="Z82">IF(AND(SUM(COUNTIF(Y82,{"*leaching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leached*"}))&gt;0,ISNUMBER(FIND("%",Y82))),"Include","Exclude")</f>
        <v>Exclude</v>
      </c>
      <c r="AA82" s="1" t="s">
        <v>2471</v>
      </c>
      <c r="AB82" s="1" t="str" cm="1">
        <f t="array" ref="AB82">IF(AND(SUM(COUNTIF(AA82,{"*leaching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leached*"}))&gt;0,ISNUMBER(FIND("%",AA82))),"Include","Exclude")</f>
        <v>Exclude</v>
      </c>
      <c r="AC82" s="1" t="s">
        <v>2472</v>
      </c>
      <c r="AD82" s="1" t="str" cm="1">
        <f t="array" ref="AD82">IF(AND(SUM(COUNTIF(AC82,{"*leaching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leached*"}))&gt;0,ISNUMBER(FIND("%",AC82))),"Include","Exclude")</f>
        <v>Include</v>
      </c>
      <c r="AE82" s="1" t="s">
        <v>2473</v>
      </c>
      <c r="AF82" s="1" t="str" cm="1">
        <f t="array" ref="AF82">IF(AND(SUM(COUNTIF(AE82,{"*leaching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leached*"}))&gt;0,ISNUMBER(FIND("%",AE82))),"Include","Exclude")</f>
        <v>Exclude</v>
      </c>
      <c r="AG82" s="1" t="s">
        <v>2474</v>
      </c>
      <c r="AH82" s="1" t="str" cm="1">
        <f t="array" ref="AH82">IF(AND(SUM(COUNTIF(AG82,{"*leaching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leached*"}))&gt;0,ISNUMBER(FIND("%",AG82))),"Include","Exclude")</f>
        <v>Exclude</v>
      </c>
      <c r="AI82" s="1" t="s">
        <v>2475</v>
      </c>
      <c r="AJ82" s="1" t="str" cm="1">
        <f t="array" ref="AJ82">IF(AND(SUM(COUNTIF(AI82,{"*leaching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leached*"}))&gt;0,ISNUMBER(FIND("%",AI82))),"Include","Exclude")</f>
        <v>Exclude</v>
      </c>
      <c r="AK82" s="1" t="s">
        <v>2476</v>
      </c>
      <c r="AL82" s="1" t="str" cm="1">
        <f t="array" ref="AL82">IF(AND(SUM(COUNTIF(AK82,{"*leaching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leached*"}))&gt;0,ISNUMBER(FIND("%",AK82))),"Include","Exclude")</f>
        <v>Exclude</v>
      </c>
      <c r="AM82" s="1"/>
      <c r="AN82" s="1" t="str" cm="1">
        <f t="array" ref="AN82">IF(AND(SUM(COUNTIF(AM82,{"*leaching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leached*"}))&gt;0,ISNUMBER(FIND("%",AM82))),"Include","Exclude")</f>
        <v>Exclude</v>
      </c>
      <c r="AO82" s="1"/>
      <c r="AP82" s="1" t="str" cm="1">
        <f t="array" ref="AP82">IF(AND(SUM(COUNTIF(AO82,{"*leaching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leached*"}))&gt;0,ISNUMBER(FIND("%",AO82))),"Include","Exclude")</f>
        <v>Exclude</v>
      </c>
      <c r="AQ82" s="1"/>
      <c r="AR82" s="1" t="str" cm="1">
        <f t="array" ref="AR82">IF(AND(SUM(COUNTIF(AQ82,{"*leaching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leached*"}))&gt;0,ISNUMBER(FIND("%",AQ82))),"Include","Exclude")</f>
        <v>Exclude</v>
      </c>
      <c r="AS82" s="1"/>
      <c r="AT82" s="1" t="str" cm="1">
        <f t="array" ref="AT82">IF(AND(SUM(COUNTIF(AS82,{"*leaching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leached*"}))&gt;0,ISNUMBER(FIND("%",AS82))),"Include","Exclude")</f>
        <v>Exclude</v>
      </c>
      <c r="AU82" s="1"/>
      <c r="AV82" s="1" t="str" cm="1">
        <f t="array" ref="AV82">IF(AND(SUM(COUNTIF(AU82,{"*leaching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leached*"}))&gt;0,ISNUMBER(FIND("%",AU82))),"Include","Exclude")</f>
        <v>Exclude</v>
      </c>
      <c r="AW82" s="1"/>
      <c r="AX82" s="36" t="str" cm="1">
        <f t="array" ref="AX82">IF(AND(SUM(COUNTIF(AW82,{"*leaching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leached*"}))&gt;0,ISNUMBER(FIND("%",AW82))),"Include","Exclude")</f>
        <v>Exclude</v>
      </c>
      <c r="AY82" s="21">
        <f t="shared" si="5"/>
        <v>1</v>
      </c>
      <c r="AZ82" s="21" t="s">
        <v>2472</v>
      </c>
      <c r="BA82" s="21">
        <f t="shared" si="11"/>
        <v>1</v>
      </c>
      <c r="BB82" s="21" t="s">
        <v>3050</v>
      </c>
      <c r="BC82" s="21" t="s">
        <v>3009</v>
      </c>
      <c r="BD82" s="24">
        <v>0.99</v>
      </c>
      <c r="BE82" s="22">
        <v>0</v>
      </c>
      <c r="BF82" s="44">
        <f>VLOOKUP(BC82,'To do list'!$A$2:$B$18,2,FALSE)</f>
        <v>2.5499999999999998</v>
      </c>
      <c r="BG82" s="59">
        <f t="shared" si="12"/>
        <v>0</v>
      </c>
      <c r="BH82" s="21" t="s">
        <v>3018</v>
      </c>
      <c r="BI82" s="24">
        <v>0.99</v>
      </c>
      <c r="BJ82" s="22">
        <v>0</v>
      </c>
      <c r="BK82" s="44">
        <f>VLOOKUP(BH82,'To do list'!$A$2:$B$18,2,FALSE)</f>
        <v>2.73</v>
      </c>
      <c r="BL82" s="59">
        <f t="shared" si="13"/>
        <v>0</v>
      </c>
      <c r="BM82" s="21"/>
      <c r="BN82" s="21"/>
      <c r="BO82" s="22"/>
      <c r="BP82" s="21"/>
      <c r="BQ82" s="51"/>
      <c r="BR82" s="21"/>
      <c r="BS82" s="21"/>
      <c r="BT82" s="22"/>
      <c r="BU82" s="21"/>
      <c r="BV82" s="51"/>
      <c r="BW82" s="21"/>
      <c r="BX82" s="21"/>
      <c r="BY82" s="21"/>
      <c r="BZ82" s="21"/>
      <c r="CA82" s="51"/>
      <c r="CB82" s="63" t="e">
        <f t="shared" si="14"/>
        <v>#DIV/0!</v>
      </c>
    </row>
    <row r="83" spans="1:80" s="23" customFormat="1" x14ac:dyDescent="0.3">
      <c r="A83" s="21">
        <v>43</v>
      </c>
      <c r="B83" s="21" t="s">
        <v>748</v>
      </c>
      <c r="C83" s="21" t="s">
        <v>749</v>
      </c>
      <c r="D83" s="21" t="s">
        <v>132</v>
      </c>
      <c r="E83" s="21" t="b">
        <v>1</v>
      </c>
      <c r="F83" s="21"/>
      <c r="G83" s="21"/>
      <c r="H83" s="21" t="s">
        <v>611</v>
      </c>
      <c r="I83" s="21" t="s">
        <v>10</v>
      </c>
      <c r="J83" s="21" t="s">
        <v>612</v>
      </c>
      <c r="K83" s="21" t="s">
        <v>133</v>
      </c>
      <c r="L83" s="21" t="s">
        <v>613</v>
      </c>
      <c r="M83" s="21" t="s">
        <v>134</v>
      </c>
      <c r="N83" s="21" t="s">
        <v>614</v>
      </c>
      <c r="O83" s="21" t="s">
        <v>750</v>
      </c>
      <c r="P83" s="21" t="b">
        <v>1</v>
      </c>
      <c r="Q83" s="21">
        <v>550</v>
      </c>
      <c r="R83" s="39" t="b">
        <v>0</v>
      </c>
      <c r="S83" s="6" t="s">
        <v>1588</v>
      </c>
      <c r="T83" s="1" t="str" cm="1">
        <f t="array" ref="T83">IF(AND(SUM(COUNTIF(S83,{"*leaching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leached*"}))&gt;0,ISNUMBER(FIND("%",S83))),"Include","Exclude")</f>
        <v>Exclude</v>
      </c>
      <c r="U83" s="1" t="s">
        <v>1589</v>
      </c>
      <c r="V83" s="1" t="str" cm="1">
        <f t="array" ref="V83">IF(AND(SUM(COUNTIF(U83,{"*leaching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leached*"}))&gt;0,ISNUMBER(FIND("%",U83))),"Include","Exclude")</f>
        <v>Exclude</v>
      </c>
      <c r="W83" s="1" t="s">
        <v>1590</v>
      </c>
      <c r="X83" s="1" t="str" cm="1">
        <f t="array" ref="X83">IF(AND(SUM(COUNTIF(W83,{"*leaching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leached*"}))&gt;0,ISNUMBER(FIND("%",W83))),"Include","Exclude")</f>
        <v>Exclude</v>
      </c>
      <c r="Y83" s="1" t="s">
        <v>1591</v>
      </c>
      <c r="Z83" s="1" t="str" cm="1">
        <f t="array" ref="Z83">IF(AND(SUM(COUNTIF(Y83,{"*leaching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leached*"}))&gt;0,ISNUMBER(FIND("%",Y83))),"Include","Exclude")</f>
        <v>Exclude</v>
      </c>
      <c r="AA83" s="1" t="s">
        <v>1592</v>
      </c>
      <c r="AB83" s="1" t="str" cm="1">
        <f t="array" ref="AB83">IF(AND(SUM(COUNTIF(AA83,{"*leaching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leached*"}))&gt;0,ISNUMBER(FIND("%",AA83))),"Include","Exclude")</f>
        <v>Exclude</v>
      </c>
      <c r="AC83" s="1" t="s">
        <v>1593</v>
      </c>
      <c r="AD83" s="1" t="str" cm="1">
        <f t="array" ref="AD83">IF(AND(SUM(COUNTIF(AC83,{"*leaching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leached*"}))&gt;0,ISNUMBER(FIND("%",AC83))),"Include","Exclude")</f>
        <v>Include</v>
      </c>
      <c r="AE83" s="1" t="s">
        <v>1594</v>
      </c>
      <c r="AF83" s="1" t="str" cm="1">
        <f t="array" ref="AF83">IF(AND(SUM(COUNTIF(AE83,{"*leaching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leached*"}))&gt;0,ISNUMBER(FIND("%",AE83))),"Include","Exclude")</f>
        <v>Exclude</v>
      </c>
      <c r="AG83" s="1" t="s">
        <v>1595</v>
      </c>
      <c r="AH83" s="1" t="str" cm="1">
        <f t="array" ref="AH83">IF(AND(SUM(COUNTIF(AG83,{"*leaching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leached*"}))&gt;0,ISNUMBER(FIND("%",AG83))),"Include","Exclude")</f>
        <v>Exclude</v>
      </c>
      <c r="AI83" s="1"/>
      <c r="AJ83" s="1" t="str" cm="1">
        <f t="array" ref="AJ83">IF(AND(SUM(COUNTIF(AI83,{"*leaching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leached*"}))&gt;0,ISNUMBER(FIND("%",AI83))),"Include","Exclude")</f>
        <v>Exclude</v>
      </c>
      <c r="AK83" s="1"/>
      <c r="AL83" s="1" t="str" cm="1">
        <f t="array" ref="AL83">IF(AND(SUM(COUNTIF(AK83,{"*leaching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leached*"}))&gt;0,ISNUMBER(FIND("%",AK83))),"Include","Exclude")</f>
        <v>Exclude</v>
      </c>
      <c r="AM83" s="1"/>
      <c r="AN83" s="1" t="str" cm="1">
        <f t="array" ref="AN83">IF(AND(SUM(COUNTIF(AM83,{"*leaching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leached*"}))&gt;0,ISNUMBER(FIND("%",AM83))),"Include","Exclude")</f>
        <v>Exclude</v>
      </c>
      <c r="AO83" s="1"/>
      <c r="AP83" s="1" t="str" cm="1">
        <f t="array" ref="AP83">IF(AND(SUM(COUNTIF(AO83,{"*leaching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leached*"}))&gt;0,ISNUMBER(FIND("%",AO83))),"Include","Exclude")</f>
        <v>Exclude</v>
      </c>
      <c r="AQ83" s="1"/>
      <c r="AR83" s="1" t="str" cm="1">
        <f t="array" ref="AR83">IF(AND(SUM(COUNTIF(AQ83,{"*leaching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leached*"}))&gt;0,ISNUMBER(FIND("%",AQ83))),"Include","Exclude")</f>
        <v>Exclude</v>
      </c>
      <c r="AS83" s="1"/>
      <c r="AT83" s="1" t="str" cm="1">
        <f t="array" ref="AT83">IF(AND(SUM(COUNTIF(AS83,{"*leaching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leached*"}))&gt;0,ISNUMBER(FIND("%",AS83))),"Include","Exclude")</f>
        <v>Exclude</v>
      </c>
      <c r="AU83" s="1"/>
      <c r="AV83" s="1" t="str" cm="1">
        <f t="array" ref="AV83">IF(AND(SUM(COUNTIF(AU83,{"*leaching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leached*"}))&gt;0,ISNUMBER(FIND("%",AU83))),"Include","Exclude")</f>
        <v>Exclude</v>
      </c>
      <c r="AW83" s="1"/>
      <c r="AX83" s="36" t="str" cm="1">
        <f t="array" ref="AX83">IF(AND(SUM(COUNTIF(AW83,{"*leaching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leached*"}))&gt;0,ISNUMBER(FIND("%",AW83))),"Include","Exclude")</f>
        <v>Exclude</v>
      </c>
      <c r="AY83" s="21">
        <f t="shared" si="5"/>
        <v>1</v>
      </c>
      <c r="AZ83" s="21" t="s">
        <v>1593</v>
      </c>
      <c r="BA83" s="21">
        <f t="shared" si="11"/>
        <v>2</v>
      </c>
      <c r="BB83" s="21" t="s">
        <v>2996</v>
      </c>
      <c r="BC83" s="21" t="s">
        <v>3013</v>
      </c>
      <c r="BD83" s="24">
        <v>0.97</v>
      </c>
      <c r="BE83" s="22">
        <v>0.1</v>
      </c>
      <c r="BF83" s="44">
        <f>VLOOKUP(BC83,'To do list'!$A$2:$B$18,2,FALSE)</f>
        <v>83.5</v>
      </c>
      <c r="BG83" s="59">
        <f t="shared" si="12"/>
        <v>25.050000000000022</v>
      </c>
      <c r="BH83" s="21" t="s">
        <v>709</v>
      </c>
      <c r="BI83" s="24">
        <v>0.99</v>
      </c>
      <c r="BJ83" s="22">
        <v>0.2</v>
      </c>
      <c r="BK83" s="44">
        <f>VLOOKUP(BH83,'To do list'!$A$2:$B$18,2,FALSE)</f>
        <v>32.799999999999997</v>
      </c>
      <c r="BL83" s="59">
        <f t="shared" si="13"/>
        <v>6.5600000000000049</v>
      </c>
      <c r="BM83" s="21"/>
      <c r="BN83" s="21"/>
      <c r="BO83" s="22"/>
      <c r="BP83" s="21"/>
      <c r="BQ83" s="51"/>
      <c r="BR83" s="21"/>
      <c r="BS83" s="21"/>
      <c r="BT83" s="22"/>
      <c r="BU83" s="21"/>
      <c r="BV83" s="51"/>
      <c r="BW83" s="21"/>
      <c r="BX83" s="21"/>
      <c r="BY83" s="21"/>
      <c r="BZ83" s="21"/>
      <c r="CA83" s="51"/>
      <c r="CB83" s="63">
        <f t="shared" si="14"/>
        <v>105.36666666666675</v>
      </c>
    </row>
    <row r="84" spans="1:80" s="23" customFormat="1" x14ac:dyDescent="0.3">
      <c r="A84" s="21">
        <v>44</v>
      </c>
      <c r="B84" s="21" t="s">
        <v>751</v>
      </c>
      <c r="C84" s="21" t="s">
        <v>752</v>
      </c>
      <c r="D84" s="21" t="s">
        <v>135</v>
      </c>
      <c r="E84" s="21" t="b">
        <v>1</v>
      </c>
      <c r="F84" s="21"/>
      <c r="G84" s="21"/>
      <c r="H84" s="21" t="s">
        <v>611</v>
      </c>
      <c r="I84" s="21" t="s">
        <v>10</v>
      </c>
      <c r="J84" s="21" t="s">
        <v>612</v>
      </c>
      <c r="K84" s="21" t="s">
        <v>136</v>
      </c>
      <c r="L84" s="21" t="s">
        <v>613</v>
      </c>
      <c r="M84" s="21" t="s">
        <v>137</v>
      </c>
      <c r="N84" s="21" t="s">
        <v>614</v>
      </c>
      <c r="O84" s="21" t="s">
        <v>753</v>
      </c>
      <c r="P84" s="21" t="b">
        <v>1</v>
      </c>
      <c r="Q84" s="21">
        <v>80</v>
      </c>
      <c r="R84" s="39" t="b">
        <v>0</v>
      </c>
      <c r="S84" s="6" t="s">
        <v>1596</v>
      </c>
      <c r="T84" s="1" t="str" cm="1">
        <f t="array" ref="T84">IF(AND(SUM(COUNTIF(S84,{"*leaching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leached*"}))&gt;0,ISNUMBER(FIND("%",S84))),"Include","Exclude")</f>
        <v>Exclude</v>
      </c>
      <c r="U84" s="1" t="s">
        <v>1597</v>
      </c>
      <c r="V84" s="1" t="str" cm="1">
        <f t="array" ref="V84">IF(AND(SUM(COUNTIF(U84,{"*leaching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leached*"}))&gt;0,ISNUMBER(FIND("%",U84))),"Include","Exclude")</f>
        <v>Exclude</v>
      </c>
      <c r="W84" s="1" t="s">
        <v>1598</v>
      </c>
      <c r="X84" s="1" t="str" cm="1">
        <f t="array" ref="X84">IF(AND(SUM(COUNTIF(W84,{"*leaching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leached*"}))&gt;0,ISNUMBER(FIND("%",W84))),"Include","Exclude")</f>
        <v>Exclude</v>
      </c>
      <c r="Y84" s="1" t="s">
        <v>1599</v>
      </c>
      <c r="Z84" s="1" t="str" cm="1">
        <f t="array" ref="Z84">IF(AND(SUM(COUNTIF(Y84,{"*leaching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leached*"}))&gt;0,ISNUMBER(FIND("%",Y84))),"Include","Exclude")</f>
        <v>Exclude</v>
      </c>
      <c r="AA84" s="1" t="s">
        <v>1600</v>
      </c>
      <c r="AB84" s="1" t="str" cm="1">
        <f t="array" ref="AB84">IF(AND(SUM(COUNTIF(AA84,{"*leaching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leached*"}))&gt;0,ISNUMBER(FIND("%",AA84))),"Include","Exclude")</f>
        <v>Exclude</v>
      </c>
      <c r="AC84" s="1" t="s">
        <v>1601</v>
      </c>
      <c r="AD84" s="1" t="str" cm="1">
        <f t="array" ref="AD84">IF(AND(SUM(COUNTIF(AC84,{"*leaching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leached*"}))&gt;0,ISNUMBER(FIND("%",AC84))),"Include","Exclude")</f>
        <v>Include</v>
      </c>
      <c r="AE84" s="1" t="s">
        <v>1602</v>
      </c>
      <c r="AF84" s="1" t="str" cm="1">
        <f t="array" ref="AF84">IF(AND(SUM(COUNTIF(AE84,{"*leaching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leached*"}))&gt;0,ISNUMBER(FIND("%",AE84))),"Include","Exclude")</f>
        <v>Exclude</v>
      </c>
      <c r="AG84" s="1" t="s">
        <v>1603</v>
      </c>
      <c r="AH84" s="1" t="str" cm="1">
        <f t="array" ref="AH84">IF(AND(SUM(COUNTIF(AG84,{"*leaching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leached*"}))&gt;0,ISNUMBER(FIND("%",AG84))),"Include","Exclude")</f>
        <v>Exclude</v>
      </c>
      <c r="AI84" s="1" t="s">
        <v>1604</v>
      </c>
      <c r="AJ84" s="1" t="str" cm="1">
        <f t="array" ref="AJ84">IF(AND(SUM(COUNTIF(AI84,{"*leaching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leached*"}))&gt;0,ISNUMBER(FIND("%",AI84))),"Include","Exclude")</f>
        <v>Exclude</v>
      </c>
      <c r="AK84" s="1"/>
      <c r="AL84" s="1" t="str" cm="1">
        <f t="array" ref="AL84">IF(AND(SUM(COUNTIF(AK84,{"*leaching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leached*"}))&gt;0,ISNUMBER(FIND("%",AK84))),"Include","Exclude")</f>
        <v>Exclude</v>
      </c>
      <c r="AM84" s="1"/>
      <c r="AN84" s="1" t="str" cm="1">
        <f t="array" ref="AN84">IF(AND(SUM(COUNTIF(AM84,{"*leaching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leached*"}))&gt;0,ISNUMBER(FIND("%",AM84))),"Include","Exclude")</f>
        <v>Exclude</v>
      </c>
      <c r="AO84" s="1"/>
      <c r="AP84" s="1" t="str" cm="1">
        <f t="array" ref="AP84">IF(AND(SUM(COUNTIF(AO84,{"*leaching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leached*"}))&gt;0,ISNUMBER(FIND("%",AO84))),"Include","Exclude")</f>
        <v>Exclude</v>
      </c>
      <c r="AQ84" s="1"/>
      <c r="AR84" s="1" t="str" cm="1">
        <f t="array" ref="AR84">IF(AND(SUM(COUNTIF(AQ84,{"*leaching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leached*"}))&gt;0,ISNUMBER(FIND("%",AQ84))),"Include","Exclude")</f>
        <v>Exclude</v>
      </c>
      <c r="AS84" s="1"/>
      <c r="AT84" s="1" t="str" cm="1">
        <f t="array" ref="AT84">IF(AND(SUM(COUNTIF(AS84,{"*leaching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leached*"}))&gt;0,ISNUMBER(FIND("%",AS84))),"Include","Exclude")</f>
        <v>Exclude</v>
      </c>
      <c r="AU84" s="1"/>
      <c r="AV84" s="1" t="str" cm="1">
        <f t="array" ref="AV84">IF(AND(SUM(COUNTIF(AU84,{"*leaching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leached*"}))&gt;0,ISNUMBER(FIND("%",AU84))),"Include","Exclude")</f>
        <v>Exclude</v>
      </c>
      <c r="AW84" s="1"/>
      <c r="AX84" s="36" t="str" cm="1">
        <f t="array" ref="AX84">IF(AND(SUM(COUNTIF(AW84,{"*leaching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leached*"}))&gt;0,ISNUMBER(FIND("%",AW84))),"Include","Exclude")</f>
        <v>Exclude</v>
      </c>
      <c r="AY84" s="21">
        <f t="shared" si="5"/>
        <v>1</v>
      </c>
      <c r="AZ84" s="21" t="s">
        <v>1601</v>
      </c>
      <c r="BA84" s="21">
        <f t="shared" si="11"/>
        <v>5</v>
      </c>
      <c r="BB84" s="21" t="s">
        <v>3048</v>
      </c>
      <c r="BC84" s="21" t="s">
        <v>3013</v>
      </c>
      <c r="BD84" s="24">
        <v>1</v>
      </c>
      <c r="BE84" s="22">
        <v>0.1</v>
      </c>
      <c r="BF84" s="44">
        <f>VLOOKUP(BC84,'To do list'!$A$2:$B$18,2,FALSE)</f>
        <v>83.5</v>
      </c>
      <c r="BG84" s="59">
        <f t="shared" si="12"/>
        <v>0</v>
      </c>
      <c r="BH84" s="21" t="s">
        <v>709</v>
      </c>
      <c r="BI84" s="24">
        <v>0.99</v>
      </c>
      <c r="BJ84" s="22">
        <v>0.2</v>
      </c>
      <c r="BK84" s="44">
        <f>VLOOKUP(BH84,'To do list'!$A$2:$B$18,2,FALSE)</f>
        <v>32.799999999999997</v>
      </c>
      <c r="BL84" s="59">
        <f t="shared" si="13"/>
        <v>6.5600000000000049</v>
      </c>
      <c r="BM84" s="21"/>
      <c r="BN84" s="21"/>
      <c r="BO84" s="22"/>
      <c r="BP84" s="21"/>
      <c r="BQ84" s="51"/>
      <c r="BR84" s="21"/>
      <c r="BS84" s="21"/>
      <c r="BT84" s="22"/>
      <c r="BU84" s="21"/>
      <c r="BV84" s="51"/>
      <c r="BW84" s="21"/>
      <c r="BX84" s="21"/>
      <c r="BY84" s="21"/>
      <c r="BZ84" s="21"/>
      <c r="CA84" s="51"/>
      <c r="CB84" s="63">
        <f t="shared" si="14"/>
        <v>21.866666666666681</v>
      </c>
    </row>
    <row r="85" spans="1:80" s="23" customFormat="1" x14ac:dyDescent="0.3">
      <c r="A85" s="21">
        <v>58</v>
      </c>
      <c r="B85" s="21" t="s">
        <v>790</v>
      </c>
      <c r="C85" s="21" t="s">
        <v>791</v>
      </c>
      <c r="D85" s="21" t="s">
        <v>175</v>
      </c>
      <c r="E85" s="21" t="b">
        <v>1</v>
      </c>
      <c r="F85" s="21"/>
      <c r="G85" s="21"/>
      <c r="H85" s="21" t="s">
        <v>611</v>
      </c>
      <c r="I85" s="21" t="s">
        <v>10</v>
      </c>
      <c r="J85" s="21" t="s">
        <v>612</v>
      </c>
      <c r="K85" s="21" t="s">
        <v>176</v>
      </c>
      <c r="L85" s="21" t="s">
        <v>613</v>
      </c>
      <c r="M85" s="21" t="s">
        <v>177</v>
      </c>
      <c r="N85" s="21" t="s">
        <v>614</v>
      </c>
      <c r="O85" s="21" t="s">
        <v>792</v>
      </c>
      <c r="P85" s="21" t="b">
        <v>1</v>
      </c>
      <c r="Q85" s="21">
        <v>400</v>
      </c>
      <c r="R85" s="39" t="b">
        <v>0</v>
      </c>
      <c r="S85" s="6" t="s">
        <v>1731</v>
      </c>
      <c r="T85" s="1" t="str" cm="1">
        <f t="array" ref="T85">IF(AND(SUM(COUNTIF(S85,{"*leaching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leached*"}))&gt;0,ISNUMBER(FIND("%",S85))),"Include","Exclude")</f>
        <v>Exclude</v>
      </c>
      <c r="U85" s="1" t="s">
        <v>1732</v>
      </c>
      <c r="V85" s="1" t="str" cm="1">
        <f t="array" ref="V85">IF(AND(SUM(COUNTIF(U85,{"*leaching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leached*"}))&gt;0,ISNUMBER(FIND("%",U85))),"Include","Exclude")</f>
        <v>Exclude</v>
      </c>
      <c r="W85" s="1" t="s">
        <v>1733</v>
      </c>
      <c r="X85" s="1" t="str" cm="1">
        <f t="array" ref="X85">IF(AND(SUM(COUNTIF(W85,{"*leaching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leached*"}))&gt;0,ISNUMBER(FIND("%",W85))),"Include","Exclude")</f>
        <v>Exclude</v>
      </c>
      <c r="Y85" s="1" t="s">
        <v>1734</v>
      </c>
      <c r="Z85" s="1" t="str" cm="1">
        <f t="array" ref="Z85">IF(AND(SUM(COUNTIF(Y85,{"*leaching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leached*"}))&gt;0,ISNUMBER(FIND("%",Y85))),"Include","Exclude")</f>
        <v>Exclude</v>
      </c>
      <c r="AA85" s="1" t="s">
        <v>1735</v>
      </c>
      <c r="AB85" s="1" t="str" cm="1">
        <f t="array" ref="AB85">IF(AND(SUM(COUNTIF(AA85,{"*leaching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leached*"}))&gt;0,ISNUMBER(FIND("%",AA85))),"Include","Exclude")</f>
        <v>Exclude</v>
      </c>
      <c r="AC85" s="1" t="s">
        <v>1736</v>
      </c>
      <c r="AD85" s="1" t="str" cm="1">
        <f t="array" ref="AD85">IF(AND(SUM(COUNTIF(AC85,{"*leaching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leached*"}))&gt;0,ISNUMBER(FIND("%",AC85))),"Include","Exclude")</f>
        <v>Exclude</v>
      </c>
      <c r="AE85" s="1" t="s">
        <v>1737</v>
      </c>
      <c r="AF85" s="1" t="str" cm="1">
        <f t="array" ref="AF85">IF(AND(SUM(COUNTIF(AE85,{"*leaching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leached*"}))&gt;0,ISNUMBER(FIND("%",AE85))),"Include","Exclude")</f>
        <v>Exclude</v>
      </c>
      <c r="AG85" s="1" t="s">
        <v>1738</v>
      </c>
      <c r="AH85" s="1" t="str" cm="1">
        <f t="array" ref="AH85">IF(AND(SUM(COUNTIF(AG85,{"*leaching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leached*"}))&gt;0,ISNUMBER(FIND("%",AG85))),"Include","Exclude")</f>
        <v>Include</v>
      </c>
      <c r="AI85" s="1" t="s">
        <v>1739</v>
      </c>
      <c r="AJ85" s="1" t="str" cm="1">
        <f t="array" ref="AJ85">IF(AND(SUM(COUNTIF(AI85,{"*leaching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leached*"}))&gt;0,ISNUMBER(FIND("%",AI85))),"Include","Exclude")</f>
        <v>Exclude</v>
      </c>
      <c r="AK85" s="1"/>
      <c r="AL85" s="1" t="str" cm="1">
        <f t="array" ref="AL85">IF(AND(SUM(COUNTIF(AK85,{"*leaching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leached*"}))&gt;0,ISNUMBER(FIND("%",AK85))),"Include","Exclude")</f>
        <v>Exclude</v>
      </c>
      <c r="AM85" s="1"/>
      <c r="AN85" s="1" t="str" cm="1">
        <f t="array" ref="AN85">IF(AND(SUM(COUNTIF(AM85,{"*leaching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leached*"}))&gt;0,ISNUMBER(FIND("%",AM85))),"Include","Exclude")</f>
        <v>Exclude</v>
      </c>
      <c r="AO85" s="1"/>
      <c r="AP85" s="1" t="str" cm="1">
        <f t="array" ref="AP85">IF(AND(SUM(COUNTIF(AO85,{"*leaching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leached*"}))&gt;0,ISNUMBER(FIND("%",AO85))),"Include","Exclude")</f>
        <v>Exclude</v>
      </c>
      <c r="AQ85" s="1"/>
      <c r="AR85" s="1" t="str" cm="1">
        <f t="array" ref="AR85">IF(AND(SUM(COUNTIF(AQ85,{"*leaching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leached*"}))&gt;0,ISNUMBER(FIND("%",AQ85))),"Include","Exclude")</f>
        <v>Exclude</v>
      </c>
      <c r="AS85" s="1"/>
      <c r="AT85" s="1" t="str" cm="1">
        <f t="array" ref="AT85">IF(AND(SUM(COUNTIF(AS85,{"*leaching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leached*"}))&gt;0,ISNUMBER(FIND("%",AS85))),"Include","Exclude")</f>
        <v>Exclude</v>
      </c>
      <c r="AU85" s="1"/>
      <c r="AV85" s="1" t="str" cm="1">
        <f t="array" ref="AV85">IF(AND(SUM(COUNTIF(AU85,{"*leaching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leached*"}))&gt;0,ISNUMBER(FIND("%",AU85))),"Include","Exclude")</f>
        <v>Exclude</v>
      </c>
      <c r="AW85" s="1"/>
      <c r="AX85" s="36" t="str" cm="1">
        <f t="array" ref="AX85">IF(AND(SUM(COUNTIF(AW85,{"*leaching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leached*"}))&gt;0,ISNUMBER(FIND("%",AW85))),"Include","Exclude")</f>
        <v>Exclude</v>
      </c>
      <c r="AY85" s="21">
        <f t="shared" si="5"/>
        <v>1</v>
      </c>
      <c r="AZ85" s="21" t="s">
        <v>1738</v>
      </c>
      <c r="BA85" s="21">
        <f t="shared" si="11"/>
        <v>2</v>
      </c>
      <c r="BB85" s="21" t="s">
        <v>2992</v>
      </c>
      <c r="BC85" s="21" t="s">
        <v>3013</v>
      </c>
      <c r="BD85" s="22">
        <v>0.91300000000000003</v>
      </c>
      <c r="BE85" s="22">
        <v>0.1</v>
      </c>
      <c r="BF85" s="44">
        <f>VLOOKUP(BC85,'To do list'!$A$2:$B$18,2,FALSE)</f>
        <v>83.5</v>
      </c>
      <c r="BG85" s="59">
        <f t="shared" si="12"/>
        <v>72.644999999999982</v>
      </c>
      <c r="BH85" s="21" t="s">
        <v>709</v>
      </c>
      <c r="BI85" s="22">
        <v>0.93500000000000005</v>
      </c>
      <c r="BJ85" s="22">
        <v>0.2</v>
      </c>
      <c r="BK85" s="44">
        <f>VLOOKUP(BH85,'To do list'!$A$2:$B$18,2,FALSE)</f>
        <v>32.799999999999997</v>
      </c>
      <c r="BL85" s="59">
        <f t="shared" si="13"/>
        <v>42.639999999999965</v>
      </c>
      <c r="BM85" s="21"/>
      <c r="BN85" s="21"/>
      <c r="BO85" s="22"/>
      <c r="BP85" s="21"/>
      <c r="BQ85" s="51"/>
      <c r="BR85" s="21"/>
      <c r="BS85" s="21"/>
      <c r="BT85" s="22"/>
      <c r="BU85" s="21"/>
      <c r="BV85" s="51"/>
      <c r="BW85" s="21"/>
      <c r="BX85" s="21"/>
      <c r="BY85" s="21"/>
      <c r="BZ85" s="21"/>
      <c r="CA85" s="51"/>
      <c r="CB85" s="63">
        <f t="shared" si="14"/>
        <v>384.28333333333308</v>
      </c>
    </row>
    <row r="86" spans="1:80" s="23" customFormat="1" x14ac:dyDescent="0.3">
      <c r="A86" s="21">
        <v>72</v>
      </c>
      <c r="B86" s="21" t="s">
        <v>829</v>
      </c>
      <c r="C86" s="21" t="s">
        <v>830</v>
      </c>
      <c r="D86" s="21" t="s">
        <v>212</v>
      </c>
      <c r="E86" s="21" t="b">
        <v>1</v>
      </c>
      <c r="F86" s="21"/>
      <c r="G86" s="21"/>
      <c r="H86" s="21" t="s">
        <v>611</v>
      </c>
      <c r="I86" s="21" t="s">
        <v>10</v>
      </c>
      <c r="J86" s="21" t="s">
        <v>612</v>
      </c>
      <c r="K86" s="21" t="s">
        <v>213</v>
      </c>
      <c r="L86" s="21" t="s">
        <v>613</v>
      </c>
      <c r="M86" s="21" t="s">
        <v>214</v>
      </c>
      <c r="N86" s="21" t="s">
        <v>614</v>
      </c>
      <c r="O86" s="21" t="s">
        <v>831</v>
      </c>
      <c r="P86" s="21" t="b">
        <v>1</v>
      </c>
      <c r="Q86" s="21">
        <v>30</v>
      </c>
      <c r="R86" s="39" t="b">
        <v>1</v>
      </c>
      <c r="S86" s="6" t="s">
        <v>1853</v>
      </c>
      <c r="T86" s="1" t="str" cm="1">
        <f t="array" ref="T86">IF(AND(SUM(COUNTIF(S86,{"*leaching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leached*"}))&gt;0,ISNUMBER(FIND("%",S86))),"Include","Exclude")</f>
        <v>Exclude</v>
      </c>
      <c r="U86" s="1" t="s">
        <v>1854</v>
      </c>
      <c r="V86" s="1" t="str" cm="1">
        <f t="array" ref="V86">IF(AND(SUM(COUNTIF(U86,{"*leaching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leached*"}))&gt;0,ISNUMBER(FIND("%",U86))),"Include","Exclude")</f>
        <v>Exclude</v>
      </c>
      <c r="W86" s="1" t="s">
        <v>1855</v>
      </c>
      <c r="X86" s="1" t="str" cm="1">
        <f t="array" ref="X86">IF(AND(SUM(COUNTIF(W86,{"*leaching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leached*"}))&gt;0,ISNUMBER(FIND("%",W86))),"Include","Exclude")</f>
        <v>Exclude</v>
      </c>
      <c r="Y86" s="1" t="s">
        <v>1856</v>
      </c>
      <c r="Z86" s="1" t="str" cm="1">
        <f t="array" ref="Z86">IF(AND(SUM(COUNTIF(Y86,{"*leaching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leached*"}))&gt;0,ISNUMBER(FIND("%",Y86))),"Include","Exclude")</f>
        <v>Exclude</v>
      </c>
      <c r="AA86" s="1" t="s">
        <v>1857</v>
      </c>
      <c r="AB86" s="1" t="str" cm="1">
        <f t="array" ref="AB86">IF(AND(SUM(COUNTIF(AA86,{"*leaching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leached*"}))&gt;0,ISNUMBER(FIND("%",AA86))),"Include","Exclude")</f>
        <v>Exclude</v>
      </c>
      <c r="AC86" s="1" t="s">
        <v>1858</v>
      </c>
      <c r="AD86" s="1" t="str" cm="1">
        <f t="array" ref="AD86">IF(AND(SUM(COUNTIF(AC86,{"*leaching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leached*"}))&gt;0,ISNUMBER(FIND("%",AC86))),"Include","Exclude")</f>
        <v>Include</v>
      </c>
      <c r="AE86" s="1" t="s">
        <v>1859</v>
      </c>
      <c r="AF86" s="1" t="str" cm="1">
        <f t="array" ref="AF86">IF(AND(SUM(COUNTIF(AE86,{"*leaching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leached*"}))&gt;0,ISNUMBER(FIND("%",AE86))),"Include","Exclude")</f>
        <v>Exclude</v>
      </c>
      <c r="AG86" s="1" t="s">
        <v>1860</v>
      </c>
      <c r="AH86" s="1" t="str" cm="1">
        <f t="array" ref="AH86">IF(AND(SUM(COUNTIF(AG86,{"*leaching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leached*"}))&gt;0,ISNUMBER(FIND("%",AG86))),"Include","Exclude")</f>
        <v>Exclude</v>
      </c>
      <c r="AI86" s="1" t="s">
        <v>1861</v>
      </c>
      <c r="AJ86" s="1" t="str" cm="1">
        <f t="array" ref="AJ86">IF(AND(SUM(COUNTIF(AI86,{"*leaching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leached*"}))&gt;0,ISNUMBER(FIND("%",AI86))),"Include","Exclude")</f>
        <v>Exclude</v>
      </c>
      <c r="AK86" s="1" t="s">
        <v>1862</v>
      </c>
      <c r="AL86" s="1" t="str" cm="1">
        <f t="array" ref="AL86">IF(AND(SUM(COUNTIF(AK86,{"*leaching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leached*"}))&gt;0,ISNUMBER(FIND("%",AK86))),"Include","Exclude")</f>
        <v>Exclude</v>
      </c>
      <c r="AM86" s="1"/>
      <c r="AN86" s="1" t="str" cm="1">
        <f t="array" ref="AN86">IF(AND(SUM(COUNTIF(AM86,{"*leaching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leached*"}))&gt;0,ISNUMBER(FIND("%",AM86))),"Include","Exclude")</f>
        <v>Exclude</v>
      </c>
      <c r="AO86" s="1"/>
      <c r="AP86" s="1" t="str" cm="1">
        <f t="array" ref="AP86">IF(AND(SUM(COUNTIF(AO86,{"*leaching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leached*"}))&gt;0,ISNUMBER(FIND("%",AO86))),"Include","Exclude")</f>
        <v>Exclude</v>
      </c>
      <c r="AQ86" s="1"/>
      <c r="AR86" s="1" t="str" cm="1">
        <f t="array" ref="AR86">IF(AND(SUM(COUNTIF(AQ86,{"*leaching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leached*"}))&gt;0,ISNUMBER(FIND("%",AQ86))),"Include","Exclude")</f>
        <v>Exclude</v>
      </c>
      <c r="AS86" s="1"/>
      <c r="AT86" s="1" t="str" cm="1">
        <f t="array" ref="AT86">IF(AND(SUM(COUNTIF(AS86,{"*leaching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leached*"}))&gt;0,ISNUMBER(FIND("%",AS86))),"Include","Exclude")</f>
        <v>Exclude</v>
      </c>
      <c r="AU86" s="1"/>
      <c r="AV86" s="1" t="str" cm="1">
        <f t="array" ref="AV86">IF(AND(SUM(COUNTIF(AU86,{"*leaching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leached*"}))&gt;0,ISNUMBER(FIND("%",AU86))),"Include","Exclude")</f>
        <v>Exclude</v>
      </c>
      <c r="AW86" s="1"/>
      <c r="AX86" s="36" t="str" cm="1">
        <f t="array" ref="AX86">IF(AND(SUM(COUNTIF(AW86,{"*leaching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leached*"}))&gt;0,ISNUMBER(FIND("%",AW86))),"Include","Exclude")</f>
        <v>Exclude</v>
      </c>
      <c r="AY86" s="21">
        <f t="shared" si="5"/>
        <v>1</v>
      </c>
      <c r="AZ86" s="21" t="s">
        <v>1858</v>
      </c>
      <c r="BA86" s="21">
        <f t="shared" si="11"/>
        <v>1</v>
      </c>
      <c r="BB86" s="21" t="s">
        <v>2996</v>
      </c>
      <c r="BC86" s="21" t="s">
        <v>3013</v>
      </c>
      <c r="BD86" s="24">
        <v>0.9</v>
      </c>
      <c r="BE86" s="22">
        <v>0.1</v>
      </c>
      <c r="BF86" s="44">
        <f>VLOOKUP(BC86,'To do list'!$A$2:$B$18,2,FALSE)</f>
        <v>83.5</v>
      </c>
      <c r="BG86" s="59">
        <f t="shared" si="12"/>
        <v>83.499999999999986</v>
      </c>
      <c r="BH86" s="21" t="s">
        <v>709</v>
      </c>
      <c r="BI86" s="24">
        <v>0.9</v>
      </c>
      <c r="BJ86" s="22">
        <v>0.2</v>
      </c>
      <c r="BK86" s="44">
        <f>VLOOKUP(BH86,'To do list'!$A$2:$B$18,2,FALSE)</f>
        <v>32.799999999999997</v>
      </c>
      <c r="BL86" s="59">
        <f t="shared" si="13"/>
        <v>65.59999999999998</v>
      </c>
      <c r="BM86" s="21"/>
      <c r="BN86" s="21"/>
      <c r="BO86" s="22"/>
      <c r="BP86" s="21"/>
      <c r="BQ86" s="51"/>
      <c r="BR86" s="21"/>
      <c r="BS86" s="21"/>
      <c r="BT86" s="22"/>
      <c r="BU86" s="21"/>
      <c r="BV86" s="51"/>
      <c r="BW86" s="21"/>
      <c r="BX86" s="21"/>
      <c r="BY86" s="21"/>
      <c r="BZ86" s="21"/>
      <c r="CA86" s="51"/>
      <c r="CB86" s="63">
        <f t="shared" si="14"/>
        <v>496.99999999999983</v>
      </c>
    </row>
    <row r="87" spans="1:80" hidden="1" x14ac:dyDescent="0.3">
      <c r="A87" s="40">
        <v>86</v>
      </c>
      <c r="B87" s="40" t="s">
        <v>868</v>
      </c>
      <c r="C87" s="61" t="s">
        <v>869</v>
      </c>
      <c r="D87" s="40" t="s">
        <v>251</v>
      </c>
      <c r="E87" s="40" t="b">
        <v>1</v>
      </c>
      <c r="F87" s="40"/>
      <c r="G87" s="40"/>
      <c r="H87" s="40" t="s">
        <v>611</v>
      </c>
      <c r="I87" s="40" t="s">
        <v>10</v>
      </c>
      <c r="J87" s="40" t="s">
        <v>612</v>
      </c>
      <c r="K87" s="40" t="s">
        <v>210</v>
      </c>
      <c r="L87" s="40" t="s">
        <v>613</v>
      </c>
      <c r="M87" s="40" t="s">
        <v>252</v>
      </c>
      <c r="N87" s="40" t="s">
        <v>614</v>
      </c>
      <c r="O87" s="40" t="s">
        <v>870</v>
      </c>
      <c r="P87" s="40" t="b">
        <v>1</v>
      </c>
      <c r="Q87" s="40">
        <v>60</v>
      </c>
      <c r="R87" s="1" t="b">
        <v>1</v>
      </c>
      <c r="S87" s="1" t="s">
        <v>1960</v>
      </c>
      <c r="T87" s="1" t="str" cm="1">
        <f t="array" ref="T87">IF(AND(SUM(COUNTIF(S87,{"*leaching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leached*"}))&gt;0,ISNUMBER(FIND("%",S87))),"Include","Exclude")</f>
        <v>Exclude</v>
      </c>
      <c r="U87" s="1" t="s">
        <v>1961</v>
      </c>
      <c r="V87" s="1" t="str" cm="1">
        <f t="array" ref="V87">IF(AND(SUM(COUNTIF(U87,{"*leaching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leached*"}))&gt;0,ISNUMBER(FIND("%",U87))),"Include","Exclude")</f>
        <v>Exclude</v>
      </c>
      <c r="W87" s="1" t="s">
        <v>1962</v>
      </c>
      <c r="X87" s="1" t="str" cm="1">
        <f t="array" ref="X87">IF(AND(SUM(COUNTIF(W87,{"*leaching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leached*"}))&gt;0,ISNUMBER(FIND("%",W87))),"Include","Exclude")</f>
        <v>Exclude</v>
      </c>
      <c r="Y87" s="1" t="s">
        <v>1963</v>
      </c>
      <c r="Z87" s="1" t="str" cm="1">
        <f t="array" ref="Z87">IF(AND(SUM(COUNTIF(Y87,{"*leaching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leached*"}))&gt;0,ISNUMBER(FIND("%",Y87))),"Include","Exclude")</f>
        <v>Exclude</v>
      </c>
      <c r="AA87" s="1" t="s">
        <v>1964</v>
      </c>
      <c r="AB87" s="1" t="str" cm="1">
        <f t="array" ref="AB87">IF(AND(SUM(COUNTIF(AA87,{"*leaching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leached*"}))&gt;0,ISNUMBER(FIND("%",AA87))),"Include","Exclude")</f>
        <v>Exclude</v>
      </c>
      <c r="AC87" s="1" t="s">
        <v>1965</v>
      </c>
      <c r="AD87" s="1" t="str" cm="1">
        <f t="array" ref="AD87">IF(AND(SUM(COUNTIF(AC87,{"*leaching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leached*"}))&gt;0,ISNUMBER(FIND("%",AC87))),"Include","Exclude")</f>
        <v>Exclude</v>
      </c>
      <c r="AE87" s="1" t="s">
        <v>1966</v>
      </c>
      <c r="AF87" s="1" t="str" cm="1">
        <f t="array" ref="AF87">IF(AND(SUM(COUNTIF(AE87,{"*leaching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leached*"}))&gt;0,ISNUMBER(FIND("%",AE87))),"Include","Exclude")</f>
        <v>Exclude</v>
      </c>
      <c r="AG87" s="1"/>
      <c r="AH87" s="1" t="str" cm="1">
        <f t="array" ref="AH87">IF(AND(SUM(COUNTIF(AG87,{"*leaching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leached*"}))&gt;0,ISNUMBER(FIND("%",AG87))),"Include","Exclude")</f>
        <v>Exclude</v>
      </c>
      <c r="AI87" s="1"/>
      <c r="AJ87" s="1" t="str" cm="1">
        <f t="array" ref="AJ87">IF(AND(SUM(COUNTIF(AI87,{"*leaching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leached*"}))&gt;0,ISNUMBER(FIND("%",AI87))),"Include","Exclude")</f>
        <v>Exclude</v>
      </c>
      <c r="AK87" s="1"/>
      <c r="AL87" s="1" t="str" cm="1">
        <f t="array" ref="AL87">IF(AND(SUM(COUNTIF(AK87,{"*leaching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leached*"}))&gt;0,ISNUMBER(FIND("%",AK87))),"Include","Exclude")</f>
        <v>Exclude</v>
      </c>
      <c r="AM87" s="1"/>
      <c r="AN87" s="1" t="str" cm="1">
        <f t="array" ref="AN87">IF(AND(SUM(COUNTIF(AM87,{"*leaching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leached*"}))&gt;0,ISNUMBER(FIND("%",AM87))),"Include","Exclude")</f>
        <v>Exclude</v>
      </c>
      <c r="AO87" s="1"/>
      <c r="AP87" s="1" t="str" cm="1">
        <f t="array" ref="AP87">IF(AND(SUM(COUNTIF(AO87,{"*leaching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leached*"}))&gt;0,ISNUMBER(FIND("%",AO87))),"Include","Exclude")</f>
        <v>Exclude</v>
      </c>
      <c r="AQ87" s="1"/>
      <c r="AR87" s="1" t="str" cm="1">
        <f t="array" ref="AR87">IF(AND(SUM(COUNTIF(AQ87,{"*leaching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leached*"}))&gt;0,ISNUMBER(FIND("%",AQ87))),"Include","Exclude")</f>
        <v>Exclude</v>
      </c>
      <c r="AS87" s="1"/>
      <c r="AT87" s="1" t="str" cm="1">
        <f t="array" ref="AT87">IF(AND(SUM(COUNTIF(AS87,{"*leaching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leached*"}))&gt;0,ISNUMBER(FIND("%",AS87))),"Include","Exclude")</f>
        <v>Exclude</v>
      </c>
      <c r="AU87" s="1"/>
      <c r="AV87" s="1" t="str" cm="1">
        <f t="array" ref="AV87">IF(AND(SUM(COUNTIF(AU87,{"*leaching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leached*"}))&gt;0,ISNUMBER(FIND("%",AU87))),"Include","Exclude")</f>
        <v>Exclude</v>
      </c>
      <c r="AW87" s="1"/>
      <c r="AX87" s="1" t="str" cm="1">
        <f t="array" ref="AX87">IF(AND(SUM(COUNTIF(AW87,{"*leaching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leached*"}))&gt;0,ISNUMBER(FIND("%",AW87))),"Include","Exclude")</f>
        <v>Exclude</v>
      </c>
      <c r="AY87" s="40">
        <f t="shared" si="5"/>
        <v>0</v>
      </c>
      <c r="AZ87" s="40" t="s">
        <v>677</v>
      </c>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c r="BY87"/>
      <c r="BZ87"/>
      <c r="CA87"/>
      <c r="CB87"/>
    </row>
    <row r="88" spans="1:80" hidden="1" x14ac:dyDescent="0.3">
      <c r="A88" s="1">
        <v>87</v>
      </c>
      <c r="B88" s="1" t="s">
        <v>871</v>
      </c>
      <c r="C88" s="2" t="s">
        <v>872</v>
      </c>
      <c r="D88" s="1" t="s">
        <v>253</v>
      </c>
      <c r="E88" s="1" t="b">
        <v>1</v>
      </c>
      <c r="H88" s="1" t="s">
        <v>611</v>
      </c>
      <c r="I88" s="1" t="s">
        <v>10</v>
      </c>
      <c r="J88" s="1" t="s">
        <v>612</v>
      </c>
      <c r="K88" s="1" t="s">
        <v>254</v>
      </c>
      <c r="L88" s="1" t="s">
        <v>613</v>
      </c>
      <c r="M88" s="1" t="s">
        <v>255</v>
      </c>
      <c r="N88" s="1" t="s">
        <v>614</v>
      </c>
      <c r="O88" s="1" t="s">
        <v>645</v>
      </c>
      <c r="P88" s="1" t="b">
        <v>1</v>
      </c>
      <c r="Q88" s="1">
        <v>90</v>
      </c>
      <c r="R88" s="1" t="b">
        <v>1</v>
      </c>
      <c r="S88" s="1" t="s">
        <v>1967</v>
      </c>
      <c r="T88" s="1" t="str" cm="1">
        <f t="array" ref="T88">IF(AND(SUM(COUNTIF(S88,{"*leaching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leached*"}))&gt;0,ISNUMBER(FIND("%",S88))),"Include","Exclude")</f>
        <v>Exclude</v>
      </c>
      <c r="U88" s="1" t="s">
        <v>1968</v>
      </c>
      <c r="V88" s="1" t="str" cm="1">
        <f t="array" ref="V88">IF(AND(SUM(COUNTIF(U88,{"*leaching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leached*"}))&gt;0,ISNUMBER(FIND("%",U88))),"Include","Exclude")</f>
        <v>Exclude</v>
      </c>
      <c r="W88" s="1" t="s">
        <v>1969</v>
      </c>
      <c r="X88" s="1" t="str" cm="1">
        <f t="array" ref="X88">IF(AND(SUM(COUNTIF(W88,{"*leaching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leached*"}))&gt;0,ISNUMBER(FIND("%",W88))),"Include","Exclude")</f>
        <v>Exclude</v>
      </c>
      <c r="Y88" s="1" t="s">
        <v>1970</v>
      </c>
      <c r="Z88" s="1" t="str" cm="1">
        <f t="array" ref="Z88">IF(AND(SUM(COUNTIF(Y88,{"*leaching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leached*"}))&gt;0,ISNUMBER(FIND("%",Y88))),"Include","Exclude")</f>
        <v>Exclude</v>
      </c>
      <c r="AA88" s="1" t="s">
        <v>1971</v>
      </c>
      <c r="AB88" s="1" t="str" cm="1">
        <f t="array" ref="AB88">IF(AND(SUM(COUNTIF(AA88,{"*leaching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leached*"}))&gt;0,ISNUMBER(FIND("%",AA88))),"Include","Exclude")</f>
        <v>Exclude</v>
      </c>
      <c r="AC88" s="1" t="s">
        <v>1972</v>
      </c>
      <c r="AD88" s="1" t="str" cm="1">
        <f t="array" ref="AD88">IF(AND(SUM(COUNTIF(AC88,{"*leaching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leached*"}))&gt;0,ISNUMBER(FIND("%",AC88))),"Include","Exclude")</f>
        <v>Exclude</v>
      </c>
      <c r="AE88" s="1" t="s">
        <v>1973</v>
      </c>
      <c r="AF88" s="1" t="str" cm="1">
        <f t="array" ref="AF88">IF(AND(SUM(COUNTIF(AE88,{"*leaching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leached*"}))&gt;0,ISNUMBER(FIND("%",AE88))),"Include","Exclude")</f>
        <v>Exclude</v>
      </c>
      <c r="AG88" s="1" t="s">
        <v>1974</v>
      </c>
      <c r="AH88" s="1" t="str" cm="1">
        <f t="array" ref="AH88">IF(AND(SUM(COUNTIF(AG88,{"*leaching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leached*"}))&gt;0,ISNUMBER(FIND("%",AG88))),"Include","Exclude")</f>
        <v>Exclude</v>
      </c>
      <c r="AI88" s="1"/>
      <c r="AJ88" s="1" t="str" cm="1">
        <f t="array" ref="AJ88">IF(AND(SUM(COUNTIF(AI88,{"*leaching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leached*"}))&gt;0,ISNUMBER(FIND("%",AI88))),"Include","Exclude")</f>
        <v>Exclude</v>
      </c>
      <c r="AK88" s="1"/>
      <c r="AL88" s="1" t="str" cm="1">
        <f t="array" ref="AL88">IF(AND(SUM(COUNTIF(AK88,{"*leaching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leached*"}))&gt;0,ISNUMBER(FIND("%",AK88))),"Include","Exclude")</f>
        <v>Exclude</v>
      </c>
      <c r="AM88" s="1"/>
      <c r="AN88" s="1" t="str" cm="1">
        <f t="array" ref="AN88">IF(AND(SUM(COUNTIF(AM88,{"*leaching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leached*"}))&gt;0,ISNUMBER(FIND("%",AM88))),"Include","Exclude")</f>
        <v>Exclude</v>
      </c>
      <c r="AO88" s="1"/>
      <c r="AP88" s="1" t="str" cm="1">
        <f t="array" ref="AP88">IF(AND(SUM(COUNTIF(AO88,{"*leaching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leached*"}))&gt;0,ISNUMBER(FIND("%",AO88))),"Include","Exclude")</f>
        <v>Exclude</v>
      </c>
      <c r="AQ88" s="1"/>
      <c r="AR88" s="1" t="str" cm="1">
        <f t="array" ref="AR88">IF(AND(SUM(COUNTIF(AQ88,{"*leaching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leached*"}))&gt;0,ISNUMBER(FIND("%",AQ88))),"Include","Exclude")</f>
        <v>Exclude</v>
      </c>
      <c r="AS88" s="1"/>
      <c r="AT88" s="1" t="str" cm="1">
        <f t="array" ref="AT88">IF(AND(SUM(COUNTIF(AS88,{"*leaching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leached*"}))&gt;0,ISNUMBER(FIND("%",AS88))),"Include","Exclude")</f>
        <v>Exclude</v>
      </c>
      <c r="AU88" s="1"/>
      <c r="AV88" s="1" t="str" cm="1">
        <f t="array" ref="AV88">IF(AND(SUM(COUNTIF(AU88,{"*leaching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leached*"}))&gt;0,ISNUMBER(FIND("%",AU88))),"Include","Exclude")</f>
        <v>Exclude</v>
      </c>
      <c r="AW88" s="1"/>
      <c r="AX88" s="1" t="str" cm="1">
        <f t="array" ref="AX88">IF(AND(SUM(COUNTIF(AW88,{"*leaching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leached*"}))&gt;0,ISNUMBER(FIND("%",AW88))),"Include","Exclude")</f>
        <v>Exclude</v>
      </c>
      <c r="AY88" s="1">
        <f t="shared" si="5"/>
        <v>0</v>
      </c>
      <c r="AZ88" s="1" t="s">
        <v>677</v>
      </c>
      <c r="BF88" s="1"/>
      <c r="BG88" s="1"/>
      <c r="BK88" s="1"/>
      <c r="BL88" s="1"/>
      <c r="BQ88" s="1"/>
      <c r="BV88" s="1"/>
      <c r="BX88"/>
      <c r="BY88"/>
      <c r="BZ88"/>
      <c r="CA88"/>
      <c r="CB88"/>
    </row>
    <row r="89" spans="1:80" s="23" customFormat="1" x14ac:dyDescent="0.3">
      <c r="A89" s="21">
        <v>83</v>
      </c>
      <c r="B89" s="21" t="s">
        <v>860</v>
      </c>
      <c r="C89" s="21" t="s">
        <v>861</v>
      </c>
      <c r="D89" s="21" t="s">
        <v>243</v>
      </c>
      <c r="E89" s="21" t="b">
        <v>1</v>
      </c>
      <c r="F89" s="21"/>
      <c r="G89" s="21"/>
      <c r="H89" s="21" t="s">
        <v>611</v>
      </c>
      <c r="I89" s="21" t="s">
        <v>10</v>
      </c>
      <c r="J89" s="21" t="s">
        <v>612</v>
      </c>
      <c r="K89" s="21" t="s">
        <v>244</v>
      </c>
      <c r="L89" s="21" t="s">
        <v>613</v>
      </c>
      <c r="M89" s="21" t="s">
        <v>245</v>
      </c>
      <c r="N89" s="21" t="s">
        <v>614</v>
      </c>
      <c r="O89" s="21" t="s">
        <v>651</v>
      </c>
      <c r="P89" s="21" t="b">
        <v>1</v>
      </c>
      <c r="Q89" s="21">
        <v>90</v>
      </c>
      <c r="R89" s="39" t="b">
        <v>0</v>
      </c>
      <c r="S89" s="6" t="s">
        <v>1941</v>
      </c>
      <c r="T89" s="1" t="str" cm="1">
        <f t="array" ref="T89">IF(AND(SUM(COUNTIF(S89,{"*leaching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leached*"}))&gt;0,ISNUMBER(FIND("%",S89))),"Include","Exclude")</f>
        <v>Exclude</v>
      </c>
      <c r="U89" s="1" t="s">
        <v>1942</v>
      </c>
      <c r="V89" s="1" t="str" cm="1">
        <f t="array" ref="V89">IF(AND(SUM(COUNTIF(U89,{"*leaching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leached*"}))&gt;0,ISNUMBER(FIND("%",U89))),"Include","Exclude")</f>
        <v>Exclude</v>
      </c>
      <c r="W89" s="1" t="s">
        <v>1943</v>
      </c>
      <c r="X89" s="1" t="str" cm="1">
        <f t="array" ref="X89">IF(AND(SUM(COUNTIF(W89,{"*leaching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leached*"}))&gt;0,ISNUMBER(FIND("%",W89))),"Include","Exclude")</f>
        <v>Include</v>
      </c>
      <c r="Y89" s="1" t="s">
        <v>1944</v>
      </c>
      <c r="Z89" s="1" t="str" cm="1">
        <f t="array" ref="Z89">IF(AND(SUM(COUNTIF(Y89,{"*leaching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leached*"}))&gt;0,ISNUMBER(FIND("%",Y89))),"Include","Exclude")</f>
        <v>Exclude</v>
      </c>
      <c r="AA89" s="1" t="s">
        <v>1945</v>
      </c>
      <c r="AB89" s="1" t="str" cm="1">
        <f t="array" ref="AB89">IF(AND(SUM(COUNTIF(AA89,{"*leaching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leached*"}))&gt;0,ISNUMBER(FIND("%",AA89))),"Include","Exclude")</f>
        <v>Exclude</v>
      </c>
      <c r="AC89" s="1" t="s">
        <v>1946</v>
      </c>
      <c r="AD89" s="1" t="str" cm="1">
        <f t="array" ref="AD89">IF(AND(SUM(COUNTIF(AC89,{"*leaching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leached*"}))&gt;0,ISNUMBER(FIND("%",AC89))),"Include","Exclude")</f>
        <v>Exclude</v>
      </c>
      <c r="AE89" s="1" t="s">
        <v>1947</v>
      </c>
      <c r="AF89" s="1" t="str" cm="1">
        <f t="array" ref="AF89">IF(AND(SUM(COUNTIF(AE89,{"*leaching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leached*"}))&gt;0,ISNUMBER(FIND("%",AE89))),"Include","Exclude")</f>
        <v>Exclude</v>
      </c>
      <c r="AG89" s="1"/>
      <c r="AH89" s="1" t="str" cm="1">
        <f t="array" ref="AH89">IF(AND(SUM(COUNTIF(AG89,{"*leaching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leached*"}))&gt;0,ISNUMBER(FIND("%",AG89))),"Include","Exclude")</f>
        <v>Exclude</v>
      </c>
      <c r="AI89" s="1"/>
      <c r="AJ89" s="1" t="str" cm="1">
        <f t="array" ref="AJ89">IF(AND(SUM(COUNTIF(AI89,{"*leaching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leached*"}))&gt;0,ISNUMBER(FIND("%",AI89))),"Include","Exclude")</f>
        <v>Exclude</v>
      </c>
      <c r="AK89" s="1"/>
      <c r="AL89" s="1" t="str" cm="1">
        <f t="array" ref="AL89">IF(AND(SUM(COUNTIF(AK89,{"*leaching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leached*"}))&gt;0,ISNUMBER(FIND("%",AK89))),"Include","Exclude")</f>
        <v>Exclude</v>
      </c>
      <c r="AM89" s="1"/>
      <c r="AN89" s="1" t="str" cm="1">
        <f t="array" ref="AN89">IF(AND(SUM(COUNTIF(AM89,{"*leaching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leached*"}))&gt;0,ISNUMBER(FIND("%",AM89))),"Include","Exclude")</f>
        <v>Exclude</v>
      </c>
      <c r="AO89" s="1"/>
      <c r="AP89" s="1" t="str" cm="1">
        <f t="array" ref="AP89">IF(AND(SUM(COUNTIF(AO89,{"*leaching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leached*"}))&gt;0,ISNUMBER(FIND("%",AO89))),"Include","Exclude")</f>
        <v>Exclude</v>
      </c>
      <c r="AQ89" s="1"/>
      <c r="AR89" s="1" t="str" cm="1">
        <f t="array" ref="AR89">IF(AND(SUM(COUNTIF(AQ89,{"*leaching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leached*"}))&gt;0,ISNUMBER(FIND("%",AQ89))),"Include","Exclude")</f>
        <v>Exclude</v>
      </c>
      <c r="AS89" s="1"/>
      <c r="AT89" s="1" t="str" cm="1">
        <f t="array" ref="AT89">IF(AND(SUM(COUNTIF(AS89,{"*leaching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leached*"}))&gt;0,ISNUMBER(FIND("%",AS89))),"Include","Exclude")</f>
        <v>Exclude</v>
      </c>
      <c r="AU89" s="1"/>
      <c r="AV89" s="1" t="str" cm="1">
        <f t="array" ref="AV89">IF(AND(SUM(COUNTIF(AU89,{"*leaching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leached*"}))&gt;0,ISNUMBER(FIND("%",AU89))),"Include","Exclude")</f>
        <v>Exclude</v>
      </c>
      <c r="AW89" s="1"/>
      <c r="AX89" s="36" t="str" cm="1">
        <f t="array" ref="AX89">IF(AND(SUM(COUNTIF(AW89,{"*leaching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leached*"}))&gt;0,ISNUMBER(FIND("%",AW89))),"Include","Exclude")</f>
        <v>Exclude</v>
      </c>
      <c r="AY89" s="21">
        <f t="shared" si="5"/>
        <v>1</v>
      </c>
      <c r="AZ89" s="21" t="s">
        <v>1943</v>
      </c>
      <c r="BA89" s="21">
        <f>LEN(AZ89) - LEN(SUBSTITUTE(AZ89, "%", ""))</f>
        <v>2</v>
      </c>
      <c r="BB89" s="21" t="s">
        <v>3048</v>
      </c>
      <c r="BC89" s="21" t="s">
        <v>3013</v>
      </c>
      <c r="BD89" s="24">
        <v>0.99</v>
      </c>
      <c r="BE89" s="22">
        <v>0.1</v>
      </c>
      <c r="BF89" s="44">
        <f>VLOOKUP(BC89,'To do list'!$A$2:$B$18,2,FALSE)</f>
        <v>83.5</v>
      </c>
      <c r="BG89" s="59">
        <f>BE89*(1-BD89)*BF89*100</f>
        <v>8.3500000000000068</v>
      </c>
      <c r="BH89" s="21" t="s">
        <v>709</v>
      </c>
      <c r="BI89" s="24">
        <v>0.98</v>
      </c>
      <c r="BJ89" s="22">
        <v>0.2</v>
      </c>
      <c r="BK89" s="44">
        <f>VLOOKUP(BH89,'To do list'!$A$2:$B$18,2,FALSE)</f>
        <v>32.799999999999997</v>
      </c>
      <c r="BL89" s="59">
        <f>BJ89*(1-BI89)*BK89*100</f>
        <v>13.12000000000001</v>
      </c>
      <c r="BM89" s="21"/>
      <c r="BN89" s="21"/>
      <c r="BO89" s="22"/>
      <c r="BP89" s="21"/>
      <c r="BQ89" s="51"/>
      <c r="BR89" s="21"/>
      <c r="BS89" s="21"/>
      <c r="BT89" s="22"/>
      <c r="BU89" s="21"/>
      <c r="BV89" s="51"/>
      <c r="BW89" s="21"/>
      <c r="BX89" s="21"/>
      <c r="BY89" s="21"/>
      <c r="BZ89" s="21"/>
      <c r="CA89" s="51"/>
      <c r="CB89" s="63">
        <f>SUM(BG89,BL89,BQ89,BV89,CA89)/SUM(BE89,BJ89,BO89,BT89,BY89)</f>
        <v>71.566666666666706</v>
      </c>
    </row>
    <row r="90" spans="1:80" hidden="1" x14ac:dyDescent="0.3">
      <c r="A90" s="40">
        <v>89</v>
      </c>
      <c r="B90" s="40" t="s">
        <v>876</v>
      </c>
      <c r="C90" s="61" t="s">
        <v>877</v>
      </c>
      <c r="D90" s="40" t="s">
        <v>259</v>
      </c>
      <c r="E90" s="40" t="b">
        <v>1</v>
      </c>
      <c r="F90" s="40"/>
      <c r="G90" s="40"/>
      <c r="H90" s="40" t="s">
        <v>611</v>
      </c>
      <c r="I90" s="40" t="s">
        <v>10</v>
      </c>
      <c r="J90" s="40" t="s">
        <v>612</v>
      </c>
      <c r="K90" s="40" t="s">
        <v>204</v>
      </c>
      <c r="L90" s="40" t="s">
        <v>613</v>
      </c>
      <c r="M90" s="40" t="s">
        <v>260</v>
      </c>
      <c r="N90" s="40" t="s">
        <v>614</v>
      </c>
      <c r="O90" s="40" t="s">
        <v>878</v>
      </c>
      <c r="P90" s="40" t="b">
        <v>1</v>
      </c>
      <c r="Q90" s="40">
        <v>300</v>
      </c>
      <c r="R90" s="1" t="b">
        <v>0</v>
      </c>
      <c r="S90" s="1" t="s">
        <v>1981</v>
      </c>
      <c r="T90" s="1" t="str" cm="1">
        <f t="array" ref="T90">IF(AND(SUM(COUNTIF(S90,{"*leaching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leached*"}))&gt;0,ISNUMBER(FIND("%",S90))),"Include","Exclude")</f>
        <v>Exclude</v>
      </c>
      <c r="U90" s="1" t="s">
        <v>1982</v>
      </c>
      <c r="V90" s="1" t="str" cm="1">
        <f t="array" ref="V90">IF(AND(SUM(COUNTIF(U90,{"*leaching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leached*"}))&gt;0,ISNUMBER(FIND("%",U90))),"Include","Exclude")</f>
        <v>Exclude</v>
      </c>
      <c r="W90" s="1" t="s">
        <v>1983</v>
      </c>
      <c r="X90" s="1" t="str" cm="1">
        <f t="array" ref="X90">IF(AND(SUM(COUNTIF(W90,{"*leaching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leached*"}))&gt;0,ISNUMBER(FIND("%",W90))),"Include","Exclude")</f>
        <v>Exclude</v>
      </c>
      <c r="Y90" s="1" t="s">
        <v>1984</v>
      </c>
      <c r="Z90" s="1" t="str" cm="1">
        <f t="array" ref="Z90">IF(AND(SUM(COUNTIF(Y90,{"*leaching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leached*"}))&gt;0,ISNUMBER(FIND("%",Y90))),"Include","Exclude")</f>
        <v>Exclude</v>
      </c>
      <c r="AA90" s="1" t="s">
        <v>1985</v>
      </c>
      <c r="AB90" s="1" t="str" cm="1">
        <f t="array" ref="AB90">IF(AND(SUM(COUNTIF(AA90,{"*leaching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leached*"}))&gt;0,ISNUMBER(FIND("%",AA90))),"Include","Exclude")</f>
        <v>Exclude</v>
      </c>
      <c r="AC90" s="1" t="s">
        <v>1986</v>
      </c>
      <c r="AD90" s="1" t="str" cm="1">
        <f t="array" ref="AD90">IF(AND(SUM(COUNTIF(AC90,{"*leaching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leached*"}))&gt;0,ISNUMBER(FIND("%",AC90))),"Include","Exclude")</f>
        <v>Exclude</v>
      </c>
      <c r="AE90" s="1" t="s">
        <v>1987</v>
      </c>
      <c r="AF90" s="1" t="str" cm="1">
        <f t="array" ref="AF90">IF(AND(SUM(COUNTIF(AE90,{"*leaching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leached*"}))&gt;0,ISNUMBER(FIND("%",AE90))),"Include","Exclude")</f>
        <v>Exclude</v>
      </c>
      <c r="AG90" s="1"/>
      <c r="AH90" s="1" t="str" cm="1">
        <f t="array" ref="AH90">IF(AND(SUM(COUNTIF(AG90,{"*leaching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leached*"}))&gt;0,ISNUMBER(FIND("%",AG90))),"Include","Exclude")</f>
        <v>Exclude</v>
      </c>
      <c r="AI90" s="1"/>
      <c r="AJ90" s="1" t="str" cm="1">
        <f t="array" ref="AJ90">IF(AND(SUM(COUNTIF(AI90,{"*leaching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leached*"}))&gt;0,ISNUMBER(FIND("%",AI90))),"Include","Exclude")</f>
        <v>Exclude</v>
      </c>
      <c r="AK90" s="1"/>
      <c r="AL90" s="1" t="str" cm="1">
        <f t="array" ref="AL90">IF(AND(SUM(COUNTIF(AK90,{"*leaching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leached*"}))&gt;0,ISNUMBER(FIND("%",AK90))),"Include","Exclude")</f>
        <v>Exclude</v>
      </c>
      <c r="AM90" s="1"/>
      <c r="AN90" s="1" t="str" cm="1">
        <f t="array" ref="AN90">IF(AND(SUM(COUNTIF(AM90,{"*leaching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leached*"}))&gt;0,ISNUMBER(FIND("%",AM90))),"Include","Exclude")</f>
        <v>Exclude</v>
      </c>
      <c r="AO90" s="1"/>
      <c r="AP90" s="1" t="str" cm="1">
        <f t="array" ref="AP90">IF(AND(SUM(COUNTIF(AO90,{"*leaching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leached*"}))&gt;0,ISNUMBER(FIND("%",AO90))),"Include","Exclude")</f>
        <v>Exclude</v>
      </c>
      <c r="AQ90" s="1"/>
      <c r="AR90" s="1" t="str" cm="1">
        <f t="array" ref="AR90">IF(AND(SUM(COUNTIF(AQ90,{"*leaching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leached*"}))&gt;0,ISNUMBER(FIND("%",AQ90))),"Include","Exclude")</f>
        <v>Exclude</v>
      </c>
      <c r="AS90" s="1"/>
      <c r="AT90" s="1" t="str" cm="1">
        <f t="array" ref="AT90">IF(AND(SUM(COUNTIF(AS90,{"*leaching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leached*"}))&gt;0,ISNUMBER(FIND("%",AS90))),"Include","Exclude")</f>
        <v>Exclude</v>
      </c>
      <c r="AU90" s="1"/>
      <c r="AV90" s="1" t="str" cm="1">
        <f t="array" ref="AV90">IF(AND(SUM(COUNTIF(AU90,{"*leaching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leached*"}))&gt;0,ISNUMBER(FIND("%",AU90))),"Include","Exclude")</f>
        <v>Exclude</v>
      </c>
      <c r="AW90" s="1"/>
      <c r="AX90" s="1" t="str" cm="1">
        <f t="array" ref="AX90">IF(AND(SUM(COUNTIF(AW90,{"*leaching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leached*"}))&gt;0,ISNUMBER(FIND("%",AW90))),"Include","Exclude")</f>
        <v>Exclude</v>
      </c>
      <c r="AY90" s="40">
        <f t="shared" si="5"/>
        <v>0</v>
      </c>
      <c r="AZ90" s="40" t="s">
        <v>677</v>
      </c>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c r="BY90"/>
      <c r="BZ90"/>
      <c r="CA90"/>
      <c r="CB90"/>
    </row>
    <row r="91" spans="1:80" s="23" customFormat="1" x14ac:dyDescent="0.3">
      <c r="A91" s="21">
        <v>122</v>
      </c>
      <c r="B91" s="21" t="s">
        <v>965</v>
      </c>
      <c r="C91" s="21" t="s">
        <v>966</v>
      </c>
      <c r="D91" s="21" t="s">
        <v>349</v>
      </c>
      <c r="E91" s="21" t="b">
        <v>1</v>
      </c>
      <c r="F91" s="21"/>
      <c r="G91" s="21"/>
      <c r="H91" s="21" t="s">
        <v>611</v>
      </c>
      <c r="I91" s="21" t="s">
        <v>10</v>
      </c>
      <c r="J91" s="21" t="s">
        <v>612</v>
      </c>
      <c r="K91" s="21" t="s">
        <v>350</v>
      </c>
      <c r="L91" s="21" t="s">
        <v>613</v>
      </c>
      <c r="M91" s="21" t="s">
        <v>351</v>
      </c>
      <c r="N91" s="21" t="s">
        <v>614</v>
      </c>
      <c r="O91" s="21" t="s">
        <v>792</v>
      </c>
      <c r="P91" s="21" t="b">
        <v>1</v>
      </c>
      <c r="Q91" s="21">
        <v>80</v>
      </c>
      <c r="R91" s="39" t="b">
        <v>0</v>
      </c>
      <c r="S91" s="6" t="s">
        <v>2261</v>
      </c>
      <c r="T91" s="1" t="str" cm="1">
        <f t="array" ref="T91">IF(AND(SUM(COUNTIF(S91,{"*leaching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leached*"}))&gt;0,ISNUMBER(FIND("%",S91))),"Include","Exclude")</f>
        <v>Exclude</v>
      </c>
      <c r="U91" s="1" t="s">
        <v>2262</v>
      </c>
      <c r="V91" s="1" t="str" cm="1">
        <f t="array" ref="V91">IF(AND(SUM(COUNTIF(U91,{"*leaching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leached*"}))&gt;0,ISNUMBER(FIND("%",U91))),"Include","Exclude")</f>
        <v>Exclude</v>
      </c>
      <c r="W91" s="1" t="s">
        <v>2263</v>
      </c>
      <c r="X91" s="1" t="str" cm="1">
        <f t="array" ref="X91">IF(AND(SUM(COUNTIF(W91,{"*leaching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leached*"}))&gt;0,ISNUMBER(FIND("%",W91))),"Include","Exclude")</f>
        <v>Include</v>
      </c>
      <c r="Y91" s="1" t="s">
        <v>2264</v>
      </c>
      <c r="Z91" s="1" t="str" cm="1">
        <f t="array" ref="Z91">IF(AND(SUM(COUNTIF(Y91,{"*leaching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leached*"}))&gt;0,ISNUMBER(FIND("%",Y91))),"Include","Exclude")</f>
        <v>Exclude</v>
      </c>
      <c r="AA91" s="1" t="s">
        <v>2265</v>
      </c>
      <c r="AB91" s="1" t="str" cm="1">
        <f t="array" ref="AB91">IF(AND(SUM(COUNTIF(AA91,{"*leaching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leached*"}))&gt;0,ISNUMBER(FIND("%",AA91))),"Include","Exclude")</f>
        <v>Exclude</v>
      </c>
      <c r="AC91" s="1" t="s">
        <v>2266</v>
      </c>
      <c r="AD91" s="1" t="str" cm="1">
        <f t="array" ref="AD91">IF(AND(SUM(COUNTIF(AC91,{"*leaching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leached*"}))&gt;0,ISNUMBER(FIND("%",AC91))),"Include","Exclude")</f>
        <v>Exclude</v>
      </c>
      <c r="AE91" s="1" t="s">
        <v>2267</v>
      </c>
      <c r="AF91" s="1" t="str" cm="1">
        <f t="array" ref="AF91">IF(AND(SUM(COUNTIF(AE91,{"*leaching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leached*"}))&gt;0,ISNUMBER(FIND("%",AE91))),"Include","Exclude")</f>
        <v>Exclude</v>
      </c>
      <c r="AG91" s="1"/>
      <c r="AH91" s="1" t="str" cm="1">
        <f t="array" ref="AH91">IF(AND(SUM(COUNTIF(AG91,{"*leaching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leached*"}))&gt;0,ISNUMBER(FIND("%",AG91))),"Include","Exclude")</f>
        <v>Exclude</v>
      </c>
      <c r="AI91" s="1"/>
      <c r="AJ91" s="1" t="str" cm="1">
        <f t="array" ref="AJ91">IF(AND(SUM(COUNTIF(AI91,{"*leaching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leached*"}))&gt;0,ISNUMBER(FIND("%",AI91))),"Include","Exclude")</f>
        <v>Exclude</v>
      </c>
      <c r="AK91" s="1"/>
      <c r="AL91" s="1" t="str" cm="1">
        <f t="array" ref="AL91">IF(AND(SUM(COUNTIF(AK91,{"*leaching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leached*"}))&gt;0,ISNUMBER(FIND("%",AK91))),"Include","Exclude")</f>
        <v>Exclude</v>
      </c>
      <c r="AM91" s="1"/>
      <c r="AN91" s="1" t="str" cm="1">
        <f t="array" ref="AN91">IF(AND(SUM(COUNTIF(AM91,{"*leaching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leached*"}))&gt;0,ISNUMBER(FIND("%",AM91))),"Include","Exclude")</f>
        <v>Exclude</v>
      </c>
      <c r="AO91" s="1"/>
      <c r="AP91" s="1" t="str" cm="1">
        <f t="array" ref="AP91">IF(AND(SUM(COUNTIF(AO91,{"*leaching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leached*"}))&gt;0,ISNUMBER(FIND("%",AO91))),"Include","Exclude")</f>
        <v>Exclude</v>
      </c>
      <c r="AQ91" s="1"/>
      <c r="AR91" s="1" t="str" cm="1">
        <f t="array" ref="AR91">IF(AND(SUM(COUNTIF(AQ91,{"*leaching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leached*"}))&gt;0,ISNUMBER(FIND("%",AQ91))),"Include","Exclude")</f>
        <v>Exclude</v>
      </c>
      <c r="AS91" s="1"/>
      <c r="AT91" s="1" t="str" cm="1">
        <f t="array" ref="AT91">IF(AND(SUM(COUNTIF(AS91,{"*leaching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leached*"}))&gt;0,ISNUMBER(FIND("%",AS91))),"Include","Exclude")</f>
        <v>Exclude</v>
      </c>
      <c r="AU91" s="1"/>
      <c r="AV91" s="1" t="str" cm="1">
        <f t="array" ref="AV91">IF(AND(SUM(COUNTIF(AU91,{"*leaching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leached*"}))&gt;0,ISNUMBER(FIND("%",AU91))),"Include","Exclude")</f>
        <v>Exclude</v>
      </c>
      <c r="AW91" s="1"/>
      <c r="AX91" s="36" t="str" cm="1">
        <f t="array" ref="AX91">IF(AND(SUM(COUNTIF(AW91,{"*leaching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leached*"}))&gt;0,ISNUMBER(FIND("%",AW91))),"Include","Exclude")</f>
        <v>Exclude</v>
      </c>
      <c r="AY91" s="21">
        <f t="shared" si="5"/>
        <v>1</v>
      </c>
      <c r="AZ91" s="21" t="s">
        <v>2263</v>
      </c>
      <c r="BA91" s="21">
        <f>LEN(AZ91) - LEN(SUBSTITUTE(AZ91, "%", ""))</f>
        <v>2</v>
      </c>
      <c r="BB91" s="21" t="s">
        <v>3048</v>
      </c>
      <c r="BC91" s="21" t="s">
        <v>3013</v>
      </c>
      <c r="BD91" s="22">
        <v>0.997</v>
      </c>
      <c r="BE91" s="22">
        <v>0.1</v>
      </c>
      <c r="BF91" s="44">
        <f>VLOOKUP(BC91,'To do list'!$A$2:$B$18,2,FALSE)</f>
        <v>83.5</v>
      </c>
      <c r="BG91" s="59">
        <f>BE91*(1-BD91)*BF91*100</f>
        <v>2.5050000000000026</v>
      </c>
      <c r="BH91" s="21" t="s">
        <v>709</v>
      </c>
      <c r="BI91" s="24">
        <v>0.88</v>
      </c>
      <c r="BJ91" s="22">
        <v>0.2</v>
      </c>
      <c r="BK91" s="44">
        <f>VLOOKUP(BH91,'To do list'!$A$2:$B$18,2,FALSE)</f>
        <v>32.799999999999997</v>
      </c>
      <c r="BL91" s="59">
        <f>BJ91*(1-BI91)*BK91*100</f>
        <v>78.719999999999985</v>
      </c>
      <c r="BM91" s="21"/>
      <c r="BN91" s="21"/>
      <c r="BO91" s="22"/>
      <c r="BP91" s="21"/>
      <c r="BQ91" s="51"/>
      <c r="BR91" s="21"/>
      <c r="BS91" s="21"/>
      <c r="BT91" s="22"/>
      <c r="BU91" s="21"/>
      <c r="BV91" s="51"/>
      <c r="BW91" s="21"/>
      <c r="BX91" s="21"/>
      <c r="BY91" s="21"/>
      <c r="BZ91" s="21"/>
      <c r="CA91" s="51"/>
      <c r="CB91" s="63">
        <f>SUM(BG91,BL91,BQ91,BV91,CA91)/SUM(BE91,BJ91,BO91,BT91,BY91)</f>
        <v>270.74999999999994</v>
      </c>
    </row>
    <row r="92" spans="1:80" hidden="1" x14ac:dyDescent="0.3">
      <c r="A92" s="40">
        <v>91</v>
      </c>
      <c r="B92" s="40" t="s">
        <v>882</v>
      </c>
      <c r="C92" s="61" t="s">
        <v>883</v>
      </c>
      <c r="D92" s="40" t="s">
        <v>264</v>
      </c>
      <c r="E92" s="40" t="b">
        <v>1</v>
      </c>
      <c r="F92" s="40"/>
      <c r="G92" s="40"/>
      <c r="H92" s="40" t="s">
        <v>611</v>
      </c>
      <c r="I92" s="40" t="s">
        <v>10</v>
      </c>
      <c r="J92" s="40" t="s">
        <v>612</v>
      </c>
      <c r="K92" s="40" t="s">
        <v>91</v>
      </c>
      <c r="L92" s="40" t="s">
        <v>613</v>
      </c>
      <c r="M92" s="40" t="s">
        <v>265</v>
      </c>
      <c r="N92" s="40" t="s">
        <v>614</v>
      </c>
      <c r="O92" s="40" t="s">
        <v>884</v>
      </c>
      <c r="P92" s="40" t="b">
        <v>1</v>
      </c>
      <c r="Q92" s="40">
        <v>25</v>
      </c>
      <c r="R92" s="1" t="b">
        <v>1</v>
      </c>
      <c r="S92" s="1" t="s">
        <v>1996</v>
      </c>
      <c r="T92" s="1" t="str" cm="1">
        <f t="array" ref="T92">IF(AND(SUM(COUNTIF(S92,{"*leaching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leached*"}))&gt;0,ISNUMBER(FIND("%",S92))),"Include","Exclude")</f>
        <v>Exclude</v>
      </c>
      <c r="U92" s="1" t="s">
        <v>1997</v>
      </c>
      <c r="V92" s="1" t="str" cm="1">
        <f t="array" ref="V92">IF(AND(SUM(COUNTIF(U92,{"*leaching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leached*"}))&gt;0,ISNUMBER(FIND("%",U92))),"Include","Exclude")</f>
        <v>Exclude</v>
      </c>
      <c r="W92" s="1" t="s">
        <v>1998</v>
      </c>
      <c r="X92" s="1" t="str" cm="1">
        <f t="array" ref="X92">IF(AND(SUM(COUNTIF(W92,{"*leaching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leached*"}))&gt;0,ISNUMBER(FIND("%",W92))),"Include","Exclude")</f>
        <v>Exclude</v>
      </c>
      <c r="Y92" s="1" t="s">
        <v>1999</v>
      </c>
      <c r="Z92" s="1" t="str" cm="1">
        <f t="array" ref="Z92">IF(AND(SUM(COUNTIF(Y92,{"*leaching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leached*"}))&gt;0,ISNUMBER(FIND("%",Y92))),"Include","Exclude")</f>
        <v>Exclude</v>
      </c>
      <c r="AA92" s="1" t="s">
        <v>2000</v>
      </c>
      <c r="AB92" s="1" t="str" cm="1">
        <f t="array" ref="AB92">IF(AND(SUM(COUNTIF(AA92,{"*leaching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leached*"}))&gt;0,ISNUMBER(FIND("%",AA92))),"Include","Exclude")</f>
        <v>Exclude</v>
      </c>
      <c r="AC92" s="1" t="s">
        <v>2001</v>
      </c>
      <c r="AD92" s="1" t="str" cm="1">
        <f t="array" ref="AD92">IF(AND(SUM(COUNTIF(AC92,{"*leaching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leached*"}))&gt;0,ISNUMBER(FIND("%",AC92))),"Include","Exclude")</f>
        <v>Exclude</v>
      </c>
      <c r="AE92" s="1" t="s">
        <v>2002</v>
      </c>
      <c r="AF92" s="1" t="str" cm="1">
        <f t="array" ref="AF92">IF(AND(SUM(COUNTIF(AE92,{"*leaching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leached*"}))&gt;0,ISNUMBER(FIND("%",AE92))),"Include","Exclude")</f>
        <v>Include</v>
      </c>
      <c r="AG92" s="1"/>
      <c r="AH92" s="1" t="str" cm="1">
        <f t="array" ref="AH92">IF(AND(SUM(COUNTIF(AG92,{"*leaching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leached*"}))&gt;0,ISNUMBER(FIND("%",AG92))),"Include","Exclude")</f>
        <v>Exclude</v>
      </c>
      <c r="AI92" s="1"/>
      <c r="AJ92" s="1" t="str" cm="1">
        <f t="array" ref="AJ92">IF(AND(SUM(COUNTIF(AI92,{"*leaching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leached*"}))&gt;0,ISNUMBER(FIND("%",AI92))),"Include","Exclude")</f>
        <v>Exclude</v>
      </c>
      <c r="AK92" s="1"/>
      <c r="AL92" s="1" t="str" cm="1">
        <f t="array" ref="AL92">IF(AND(SUM(COUNTIF(AK92,{"*leaching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leached*"}))&gt;0,ISNUMBER(FIND("%",AK92))),"Include","Exclude")</f>
        <v>Exclude</v>
      </c>
      <c r="AM92" s="1"/>
      <c r="AN92" s="1" t="str" cm="1">
        <f t="array" ref="AN92">IF(AND(SUM(COUNTIF(AM92,{"*leaching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leached*"}))&gt;0,ISNUMBER(FIND("%",AM92))),"Include","Exclude")</f>
        <v>Exclude</v>
      </c>
      <c r="AO92" s="1"/>
      <c r="AP92" s="1" t="str" cm="1">
        <f t="array" ref="AP92">IF(AND(SUM(COUNTIF(AO92,{"*leaching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leached*"}))&gt;0,ISNUMBER(FIND("%",AO92))),"Include","Exclude")</f>
        <v>Exclude</v>
      </c>
      <c r="AQ92" s="1"/>
      <c r="AR92" s="1" t="str" cm="1">
        <f t="array" ref="AR92">IF(AND(SUM(COUNTIF(AQ92,{"*leaching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leached*"}))&gt;0,ISNUMBER(FIND("%",AQ92))),"Include","Exclude")</f>
        <v>Exclude</v>
      </c>
      <c r="AS92" s="1"/>
      <c r="AT92" s="1" t="str" cm="1">
        <f t="array" ref="AT92">IF(AND(SUM(COUNTIF(AS92,{"*leaching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leached*"}))&gt;0,ISNUMBER(FIND("%",AS92))),"Include","Exclude")</f>
        <v>Exclude</v>
      </c>
      <c r="AU92" s="1"/>
      <c r="AV92" s="1" t="str" cm="1">
        <f t="array" ref="AV92">IF(AND(SUM(COUNTIF(AU92,{"*leaching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leached*"}))&gt;0,ISNUMBER(FIND("%",AU92))),"Include","Exclude")</f>
        <v>Exclude</v>
      </c>
      <c r="AW92" s="1"/>
      <c r="AX92" s="1" t="str" cm="1">
        <f t="array" ref="AX92">IF(AND(SUM(COUNTIF(AW92,{"*leaching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leached*"}))&gt;0,ISNUMBER(FIND("%",AW92))),"Include","Exclude")</f>
        <v>Exclude</v>
      </c>
      <c r="AY92" s="40">
        <f t="shared" si="5"/>
        <v>1</v>
      </c>
      <c r="AZ92" s="40" t="s">
        <v>2002</v>
      </c>
      <c r="BA92" s="40">
        <f>LEN(AZ92) - LEN(SUBSTITUTE(AZ92, "%", ""))</f>
        <v>2</v>
      </c>
      <c r="BB92" s="40" t="s">
        <v>2996</v>
      </c>
      <c r="BC92" s="40"/>
      <c r="BD92" s="40"/>
      <c r="BE92" s="40"/>
      <c r="BF92" s="40"/>
      <c r="BG92" s="40"/>
      <c r="BH92" s="40"/>
      <c r="BI92" s="40"/>
      <c r="BJ92" s="40"/>
      <c r="BK92" s="40"/>
      <c r="BL92" s="40"/>
      <c r="BM92" s="40"/>
      <c r="BN92" s="40"/>
      <c r="BO92" s="40"/>
      <c r="BP92" s="40"/>
      <c r="BQ92" s="40"/>
      <c r="BR92" s="40"/>
      <c r="BS92" s="40"/>
      <c r="BT92" s="40"/>
      <c r="BU92" s="40"/>
      <c r="BV92" s="40"/>
      <c r="BW92" s="40"/>
      <c r="BX92"/>
      <c r="BY92"/>
      <c r="BZ92"/>
      <c r="CA92"/>
      <c r="CB92"/>
    </row>
    <row r="93" spans="1:80" s="23" customFormat="1" x14ac:dyDescent="0.3">
      <c r="A93" s="21">
        <v>123</v>
      </c>
      <c r="B93" s="21" t="s">
        <v>967</v>
      </c>
      <c r="C93" s="21" t="s">
        <v>968</v>
      </c>
      <c r="D93" s="21" t="s">
        <v>352</v>
      </c>
      <c r="E93" s="21" t="b">
        <v>1</v>
      </c>
      <c r="F93" s="21"/>
      <c r="G93" s="21"/>
      <c r="H93" s="21" t="s">
        <v>611</v>
      </c>
      <c r="I93" s="21" t="s">
        <v>10</v>
      </c>
      <c r="J93" s="21" t="s">
        <v>612</v>
      </c>
      <c r="K93" s="21" t="s">
        <v>353</v>
      </c>
      <c r="L93" s="21" t="s">
        <v>613</v>
      </c>
      <c r="M93" s="21" t="s">
        <v>354</v>
      </c>
      <c r="N93" s="21" t="s">
        <v>614</v>
      </c>
      <c r="O93" s="21" t="s">
        <v>847</v>
      </c>
      <c r="P93" s="21" t="b">
        <v>1</v>
      </c>
      <c r="Q93" s="21">
        <v>95</v>
      </c>
      <c r="R93" s="39" t="b">
        <v>0</v>
      </c>
      <c r="S93" s="6" t="s">
        <v>2268</v>
      </c>
      <c r="T93" s="1" t="str" cm="1">
        <f t="array" ref="T93">IF(AND(SUM(COUNTIF(S93,{"*leaching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leached*"}))&gt;0,ISNUMBER(FIND("%",S93))),"Include","Exclude")</f>
        <v>Exclude</v>
      </c>
      <c r="U93" s="1" t="s">
        <v>2269</v>
      </c>
      <c r="V93" s="1" t="str" cm="1">
        <f t="array" ref="V93">IF(AND(SUM(COUNTIF(U93,{"*leaching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leached*"}))&gt;0,ISNUMBER(FIND("%",U93))),"Include","Exclude")</f>
        <v>Exclude</v>
      </c>
      <c r="W93" s="1" t="s">
        <v>2270</v>
      </c>
      <c r="X93" s="1" t="str" cm="1">
        <f t="array" ref="X93">IF(AND(SUM(COUNTIF(W93,{"*leaching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leached*"}))&gt;0,ISNUMBER(FIND("%",W93))),"Include","Exclude")</f>
        <v>Exclude</v>
      </c>
      <c r="Y93" s="1" t="s">
        <v>2271</v>
      </c>
      <c r="Z93" s="1" t="str" cm="1">
        <f t="array" ref="Z93">IF(AND(SUM(COUNTIF(Y93,{"*leaching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leached*"}))&gt;0,ISNUMBER(FIND("%",Y93))),"Include","Exclude")</f>
        <v>Exclude</v>
      </c>
      <c r="AA93" s="1" t="s">
        <v>2272</v>
      </c>
      <c r="AB93" s="1" t="str" cm="1">
        <f t="array" ref="AB93">IF(AND(SUM(COUNTIF(AA93,{"*leaching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leached*"}))&gt;0,ISNUMBER(FIND("%",AA93))),"Include","Exclude")</f>
        <v>Include</v>
      </c>
      <c r="AC93" s="1" t="s">
        <v>2273</v>
      </c>
      <c r="AD93" s="1" t="str" cm="1">
        <f t="array" ref="AD93">IF(AND(SUM(COUNTIF(AC93,{"*leaching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leached*"}))&gt;0,ISNUMBER(FIND("%",AC93))),"Include","Exclude")</f>
        <v>Exclude</v>
      </c>
      <c r="AE93" s="1" t="s">
        <v>2274</v>
      </c>
      <c r="AF93" s="1" t="str" cm="1">
        <f t="array" ref="AF93">IF(AND(SUM(COUNTIF(AE93,{"*leaching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leached*"}))&gt;0,ISNUMBER(FIND("%",AE93))),"Include","Exclude")</f>
        <v>Exclude</v>
      </c>
      <c r="AG93" s="1"/>
      <c r="AH93" s="1" t="str" cm="1">
        <f t="array" ref="AH93">IF(AND(SUM(COUNTIF(AG93,{"*leaching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leached*"}))&gt;0,ISNUMBER(FIND("%",AG93))),"Include","Exclude")</f>
        <v>Exclude</v>
      </c>
      <c r="AI93" s="1"/>
      <c r="AJ93" s="1" t="str" cm="1">
        <f t="array" ref="AJ93">IF(AND(SUM(COUNTIF(AI93,{"*leaching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leached*"}))&gt;0,ISNUMBER(FIND("%",AI93))),"Include","Exclude")</f>
        <v>Exclude</v>
      </c>
      <c r="AK93" s="1"/>
      <c r="AL93" s="1" t="str" cm="1">
        <f t="array" ref="AL93">IF(AND(SUM(COUNTIF(AK93,{"*leaching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leached*"}))&gt;0,ISNUMBER(FIND("%",AK93))),"Include","Exclude")</f>
        <v>Exclude</v>
      </c>
      <c r="AM93" s="1"/>
      <c r="AN93" s="1" t="str" cm="1">
        <f t="array" ref="AN93">IF(AND(SUM(COUNTIF(AM93,{"*leaching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leached*"}))&gt;0,ISNUMBER(FIND("%",AM93))),"Include","Exclude")</f>
        <v>Exclude</v>
      </c>
      <c r="AO93" s="1"/>
      <c r="AP93" s="1" t="str" cm="1">
        <f t="array" ref="AP93">IF(AND(SUM(COUNTIF(AO93,{"*leaching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leached*"}))&gt;0,ISNUMBER(FIND("%",AO93))),"Include","Exclude")</f>
        <v>Exclude</v>
      </c>
      <c r="AQ93" s="1"/>
      <c r="AR93" s="1" t="str" cm="1">
        <f t="array" ref="AR93">IF(AND(SUM(COUNTIF(AQ93,{"*leaching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leached*"}))&gt;0,ISNUMBER(FIND("%",AQ93))),"Include","Exclude")</f>
        <v>Exclude</v>
      </c>
      <c r="AS93" s="1"/>
      <c r="AT93" s="1" t="str" cm="1">
        <f t="array" ref="AT93">IF(AND(SUM(COUNTIF(AS93,{"*leaching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leached*"}))&gt;0,ISNUMBER(FIND("%",AS93))),"Include","Exclude")</f>
        <v>Exclude</v>
      </c>
      <c r="AU93" s="1"/>
      <c r="AV93" s="1" t="str" cm="1">
        <f t="array" ref="AV93">IF(AND(SUM(COUNTIF(AU93,{"*leaching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leached*"}))&gt;0,ISNUMBER(FIND("%",AU93))),"Include","Exclude")</f>
        <v>Exclude</v>
      </c>
      <c r="AW93" s="1"/>
      <c r="AX93" s="36" t="str" cm="1">
        <f t="array" ref="AX93">IF(AND(SUM(COUNTIF(AW93,{"*leaching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leached*"}))&gt;0,ISNUMBER(FIND("%",AW93))),"Include","Exclude")</f>
        <v>Exclude</v>
      </c>
      <c r="AY93" s="21">
        <f t="shared" si="5"/>
        <v>1</v>
      </c>
      <c r="AZ93" s="21" t="s">
        <v>2272</v>
      </c>
      <c r="BA93" s="21">
        <f>LEN(AZ93) - LEN(SUBSTITUTE(AZ93, "%", ""))</f>
        <v>2</v>
      </c>
      <c r="BB93" s="21" t="s">
        <v>2996</v>
      </c>
      <c r="BC93" s="21" t="s">
        <v>3013</v>
      </c>
      <c r="BD93" s="24">
        <v>0.98</v>
      </c>
      <c r="BE93" s="22">
        <v>0.1</v>
      </c>
      <c r="BF93" s="44">
        <f>VLOOKUP(BC93,'To do list'!$A$2:$B$18,2,FALSE)</f>
        <v>83.5</v>
      </c>
      <c r="BG93" s="59">
        <f>BE93*(1-BD93)*BF93*100</f>
        <v>16.700000000000014</v>
      </c>
      <c r="BH93" s="21" t="s">
        <v>709</v>
      </c>
      <c r="BI93" s="24">
        <v>0.97</v>
      </c>
      <c r="BJ93" s="22">
        <v>0.2</v>
      </c>
      <c r="BK93" s="44">
        <f>VLOOKUP(BH93,'To do list'!$A$2:$B$18,2,FALSE)</f>
        <v>32.799999999999997</v>
      </c>
      <c r="BL93" s="59">
        <f>BJ93*(1-BI93)*BK93*100</f>
        <v>19.680000000000017</v>
      </c>
      <c r="BM93" s="21"/>
      <c r="BN93" s="21"/>
      <c r="BO93" s="22"/>
      <c r="BP93" s="21"/>
      <c r="BQ93" s="51"/>
      <c r="BR93" s="21"/>
      <c r="BS93" s="21"/>
      <c r="BT93" s="22"/>
      <c r="BU93" s="21"/>
      <c r="BV93" s="51"/>
      <c r="BW93" s="21"/>
      <c r="BX93" s="21"/>
      <c r="BY93" s="21"/>
      <c r="BZ93" s="21"/>
      <c r="CA93" s="51"/>
      <c r="CB93" s="63">
        <f>SUM(BG93,BL93,BQ93,BV93,CA93)/SUM(BE93,BJ93,BO93,BT93,BY93)</f>
        <v>121.26666666666675</v>
      </c>
    </row>
    <row r="94" spans="1:80" s="23" customFormat="1" x14ac:dyDescent="0.3">
      <c r="A94" s="21">
        <v>126</v>
      </c>
      <c r="B94" s="21" t="s">
        <v>975</v>
      </c>
      <c r="C94" s="21" t="s">
        <v>976</v>
      </c>
      <c r="D94" s="21" t="s">
        <v>360</v>
      </c>
      <c r="E94" s="21" t="b">
        <v>1</v>
      </c>
      <c r="F94" s="21"/>
      <c r="G94" s="21"/>
      <c r="H94" s="21" t="s">
        <v>611</v>
      </c>
      <c r="I94" s="21" t="s">
        <v>10</v>
      </c>
      <c r="J94" s="21" t="s">
        <v>612</v>
      </c>
      <c r="K94" s="21" t="s">
        <v>361</v>
      </c>
      <c r="L94" s="21" t="s">
        <v>613</v>
      </c>
      <c r="M94" s="21" t="s">
        <v>362</v>
      </c>
      <c r="N94" s="21" t="s">
        <v>614</v>
      </c>
      <c r="O94" s="21" t="s">
        <v>977</v>
      </c>
      <c r="P94" s="21" t="b">
        <v>1</v>
      </c>
      <c r="Q94" s="21">
        <v>90</v>
      </c>
      <c r="R94" s="39" t="b">
        <v>0</v>
      </c>
      <c r="S94" s="6" t="s">
        <v>2290</v>
      </c>
      <c r="T94" s="1" t="str" cm="1">
        <f t="array" ref="T94">IF(AND(SUM(COUNTIF(S94,{"*leaching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leached*"}))&gt;0,ISNUMBER(FIND("%",S94))),"Include","Exclude")</f>
        <v>Exclude</v>
      </c>
      <c r="U94" s="1" t="s">
        <v>2291</v>
      </c>
      <c r="V94" s="1" t="str" cm="1">
        <f t="array" ref="V94">IF(AND(SUM(COUNTIF(U94,{"*leaching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leached*"}))&gt;0,ISNUMBER(FIND("%",U94))),"Include","Exclude")</f>
        <v>Exclude</v>
      </c>
      <c r="W94" s="1" t="s">
        <v>2292</v>
      </c>
      <c r="X94" s="1" t="str" cm="1">
        <f t="array" ref="X94">IF(AND(SUM(COUNTIF(W94,{"*leaching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leached*"}))&gt;0,ISNUMBER(FIND("%",W94))),"Include","Exclude")</f>
        <v>Exclude</v>
      </c>
      <c r="Y94" s="1" t="s">
        <v>2293</v>
      </c>
      <c r="Z94" s="1" t="str" cm="1">
        <f t="array" ref="Z94">IF(AND(SUM(COUNTIF(Y94,{"*leaching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leached*"}))&gt;0,ISNUMBER(FIND("%",Y94))),"Include","Exclude")</f>
        <v>Include</v>
      </c>
      <c r="AA94" s="1" t="s">
        <v>2294</v>
      </c>
      <c r="AB94" s="1" t="str" cm="1">
        <f t="array" ref="AB94">IF(AND(SUM(COUNTIF(AA94,{"*leaching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leached*"}))&gt;0,ISNUMBER(FIND("%",AA94))),"Include","Exclude")</f>
        <v>Exclude</v>
      </c>
      <c r="AC94" s="1" t="s">
        <v>2295</v>
      </c>
      <c r="AD94" s="1" t="str" cm="1">
        <f t="array" ref="AD94">IF(AND(SUM(COUNTIF(AC94,{"*leaching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leached*"}))&gt;0,ISNUMBER(FIND("%",AC94))),"Include","Exclude")</f>
        <v>Exclude</v>
      </c>
      <c r="AE94" s="1"/>
      <c r="AF94" s="1" t="str" cm="1">
        <f t="array" ref="AF94">IF(AND(SUM(COUNTIF(AE94,{"*leaching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leached*"}))&gt;0,ISNUMBER(FIND("%",AE94))),"Include","Exclude")</f>
        <v>Exclude</v>
      </c>
      <c r="AG94" s="1"/>
      <c r="AH94" s="1" t="str" cm="1">
        <f t="array" ref="AH94">IF(AND(SUM(COUNTIF(AG94,{"*leaching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leached*"}))&gt;0,ISNUMBER(FIND("%",AG94))),"Include","Exclude")</f>
        <v>Exclude</v>
      </c>
      <c r="AI94" s="1"/>
      <c r="AJ94" s="1" t="str" cm="1">
        <f t="array" ref="AJ94">IF(AND(SUM(COUNTIF(AI94,{"*leaching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leached*"}))&gt;0,ISNUMBER(FIND("%",AI94))),"Include","Exclude")</f>
        <v>Exclude</v>
      </c>
      <c r="AK94" s="1"/>
      <c r="AL94" s="1" t="str" cm="1">
        <f t="array" ref="AL94">IF(AND(SUM(COUNTIF(AK94,{"*leaching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leached*"}))&gt;0,ISNUMBER(FIND("%",AK94))),"Include","Exclude")</f>
        <v>Exclude</v>
      </c>
      <c r="AM94" s="1"/>
      <c r="AN94" s="1" t="str" cm="1">
        <f t="array" ref="AN94">IF(AND(SUM(COUNTIF(AM94,{"*leaching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leached*"}))&gt;0,ISNUMBER(FIND("%",AM94))),"Include","Exclude")</f>
        <v>Exclude</v>
      </c>
      <c r="AO94" s="1"/>
      <c r="AP94" s="1" t="str" cm="1">
        <f t="array" ref="AP94">IF(AND(SUM(COUNTIF(AO94,{"*leaching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leached*"}))&gt;0,ISNUMBER(FIND("%",AO94))),"Include","Exclude")</f>
        <v>Exclude</v>
      </c>
      <c r="AQ94" s="1"/>
      <c r="AR94" s="1" t="str" cm="1">
        <f t="array" ref="AR94">IF(AND(SUM(COUNTIF(AQ94,{"*leaching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leached*"}))&gt;0,ISNUMBER(FIND("%",AQ94))),"Include","Exclude")</f>
        <v>Exclude</v>
      </c>
      <c r="AS94" s="1"/>
      <c r="AT94" s="1" t="str" cm="1">
        <f t="array" ref="AT94">IF(AND(SUM(COUNTIF(AS94,{"*leaching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leached*"}))&gt;0,ISNUMBER(FIND("%",AS94))),"Include","Exclude")</f>
        <v>Exclude</v>
      </c>
      <c r="AU94" s="1"/>
      <c r="AV94" s="1" t="str" cm="1">
        <f t="array" ref="AV94">IF(AND(SUM(COUNTIF(AU94,{"*leaching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leached*"}))&gt;0,ISNUMBER(FIND("%",AU94))),"Include","Exclude")</f>
        <v>Exclude</v>
      </c>
      <c r="AW94" s="1"/>
      <c r="AX94" s="36" t="str" cm="1">
        <f t="array" ref="AX94">IF(AND(SUM(COUNTIF(AW94,{"*leaching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leached*"}))&gt;0,ISNUMBER(FIND("%",AW94))),"Include","Exclude")</f>
        <v>Exclude</v>
      </c>
      <c r="AY94" s="21">
        <f t="shared" si="5"/>
        <v>1</v>
      </c>
      <c r="AZ94" s="21" t="s">
        <v>2293</v>
      </c>
      <c r="BA94" s="21">
        <f>LEN(AZ94) - LEN(SUBSTITUTE(AZ94, "%", ""))</f>
        <v>2</v>
      </c>
      <c r="BB94" s="21" t="s">
        <v>3048</v>
      </c>
      <c r="BC94" s="21" t="s">
        <v>3013</v>
      </c>
      <c r="BD94" s="24">
        <v>0.99</v>
      </c>
      <c r="BE94" s="22">
        <v>0.1</v>
      </c>
      <c r="BF94" s="44">
        <f>VLOOKUP(BC94,'To do list'!$A$2:$B$18,2,FALSE)</f>
        <v>83.5</v>
      </c>
      <c r="BG94" s="59">
        <f>BE94*(1-BD94)*BF94*100</f>
        <v>8.3500000000000068</v>
      </c>
      <c r="BH94" s="21" t="s">
        <v>709</v>
      </c>
      <c r="BI94" s="24">
        <v>0.98</v>
      </c>
      <c r="BJ94" s="22">
        <v>0.2</v>
      </c>
      <c r="BK94" s="44">
        <f>VLOOKUP(BH94,'To do list'!$A$2:$B$18,2,FALSE)</f>
        <v>32.799999999999997</v>
      </c>
      <c r="BL94" s="59">
        <f>BJ94*(1-BI94)*BK94*100</f>
        <v>13.12000000000001</v>
      </c>
      <c r="BM94" s="21"/>
      <c r="BN94" s="21"/>
      <c r="BO94" s="22"/>
      <c r="BP94" s="21"/>
      <c r="BQ94" s="51"/>
      <c r="BR94" s="21"/>
      <c r="BS94" s="21"/>
      <c r="BT94" s="22"/>
      <c r="BU94" s="21"/>
      <c r="BV94" s="51"/>
      <c r="BW94" s="21"/>
      <c r="BX94" s="21"/>
      <c r="BY94" s="21"/>
      <c r="BZ94" s="21"/>
      <c r="CA94" s="51"/>
      <c r="CB94" s="63">
        <f>SUM(BG94,BL94,BQ94,BV94,CA94)/SUM(BE94,BJ94,BO94,BT94,BY94)</f>
        <v>71.566666666666706</v>
      </c>
    </row>
    <row r="95" spans="1:80" hidden="1" x14ac:dyDescent="0.3">
      <c r="A95" s="40">
        <v>94</v>
      </c>
      <c r="B95" s="40" t="s">
        <v>891</v>
      </c>
      <c r="C95" s="61" t="s">
        <v>892</v>
      </c>
      <c r="D95" s="40" t="s">
        <v>272</v>
      </c>
      <c r="E95" s="40" t="b">
        <v>1</v>
      </c>
      <c r="F95" s="40"/>
      <c r="G95" s="40"/>
      <c r="H95" s="40" t="s">
        <v>611</v>
      </c>
      <c r="I95" s="40" t="s">
        <v>10</v>
      </c>
      <c r="J95" s="40" t="s">
        <v>612</v>
      </c>
      <c r="K95" s="40" t="s">
        <v>148</v>
      </c>
      <c r="L95" s="40" t="s">
        <v>613</v>
      </c>
      <c r="M95" s="40" t="s">
        <v>273</v>
      </c>
      <c r="N95" s="40" t="s">
        <v>614</v>
      </c>
      <c r="O95" s="40" t="s">
        <v>893</v>
      </c>
      <c r="P95" s="40" t="b">
        <v>1</v>
      </c>
      <c r="Q95" s="40">
        <v>100</v>
      </c>
      <c r="R95" s="1" t="b">
        <v>1</v>
      </c>
      <c r="S95" s="1" t="s">
        <v>2021</v>
      </c>
      <c r="T95" s="1" t="str" cm="1">
        <f t="array" ref="T95">IF(AND(SUM(COUNTIF(S95,{"*leaching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leached*"}))&gt;0,ISNUMBER(FIND("%",S95))),"Include","Exclude")</f>
        <v>Exclude</v>
      </c>
      <c r="U95" s="1" t="s">
        <v>2022</v>
      </c>
      <c r="V95" s="1" t="str" cm="1">
        <f t="array" ref="V95">IF(AND(SUM(COUNTIF(U95,{"*leaching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leached*"}))&gt;0,ISNUMBER(FIND("%",U95))),"Include","Exclude")</f>
        <v>Exclude</v>
      </c>
      <c r="W95" s="1" t="s">
        <v>2023</v>
      </c>
      <c r="X95" s="1" t="str" cm="1">
        <f t="array" ref="X95">IF(AND(SUM(COUNTIF(W95,{"*leaching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leached*"}))&gt;0,ISNUMBER(FIND("%",W95))),"Include","Exclude")</f>
        <v>Exclude</v>
      </c>
      <c r="Y95" s="1" t="s">
        <v>2024</v>
      </c>
      <c r="Z95" s="1" t="str" cm="1">
        <f t="array" ref="Z95">IF(AND(SUM(COUNTIF(Y95,{"*leaching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leached*"}))&gt;0,ISNUMBER(FIND("%",Y95))),"Include","Exclude")</f>
        <v>Include</v>
      </c>
      <c r="AA95" s="1" t="s">
        <v>2025</v>
      </c>
      <c r="AB95" s="1" t="str" cm="1">
        <f t="array" ref="AB95">IF(AND(SUM(COUNTIF(AA95,{"*leaching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leached*"}))&gt;0,ISNUMBER(FIND("%",AA95))),"Include","Exclude")</f>
        <v>Exclude</v>
      </c>
      <c r="AC95" s="1" t="s">
        <v>2026</v>
      </c>
      <c r="AD95" s="1" t="str" cm="1">
        <f t="array" ref="AD95">IF(AND(SUM(COUNTIF(AC95,{"*leaching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leached*"}))&gt;0,ISNUMBER(FIND("%",AC95))),"Include","Exclude")</f>
        <v>Exclude</v>
      </c>
      <c r="AE95" s="1" t="s">
        <v>2027</v>
      </c>
      <c r="AF95" s="1" t="str" cm="1">
        <f t="array" ref="AF95">IF(AND(SUM(COUNTIF(AE95,{"*leaching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leached*"}))&gt;0,ISNUMBER(FIND("%",AE95))),"Include","Exclude")</f>
        <v>Exclude</v>
      </c>
      <c r="AG95" s="1" t="s">
        <v>2028</v>
      </c>
      <c r="AH95" s="1" t="str" cm="1">
        <f t="array" ref="AH95">IF(AND(SUM(COUNTIF(AG95,{"*leaching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leached*"}))&gt;0,ISNUMBER(FIND("%",AG95))),"Include","Exclude")</f>
        <v>Exclude</v>
      </c>
      <c r="AI95" s="1" t="s">
        <v>2029</v>
      </c>
      <c r="AJ95" s="1" t="str" cm="1">
        <f t="array" ref="AJ95">IF(AND(SUM(COUNTIF(AI95,{"*leaching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leached*"}))&gt;0,ISNUMBER(FIND("%",AI95))),"Include","Exclude")</f>
        <v>Exclude</v>
      </c>
      <c r="AK95" s="1" t="s">
        <v>2030</v>
      </c>
      <c r="AL95" s="1" t="str" cm="1">
        <f t="array" ref="AL95">IF(AND(SUM(COUNTIF(AK95,{"*leaching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leached*"}))&gt;0,ISNUMBER(FIND("%",AK95))),"Include","Exclude")</f>
        <v>Exclude</v>
      </c>
      <c r="AM95" s="1" t="s">
        <v>2031</v>
      </c>
      <c r="AN95" s="1" t="str" cm="1">
        <f t="array" ref="AN95">IF(AND(SUM(COUNTIF(AM95,{"*leaching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leached*"}))&gt;0,ISNUMBER(FIND("%",AM95))),"Include","Exclude")</f>
        <v>Exclude</v>
      </c>
      <c r="AO95" s="1" t="s">
        <v>2032</v>
      </c>
      <c r="AP95" s="1" t="str" cm="1">
        <f t="array" ref="AP95">IF(AND(SUM(COUNTIF(AO95,{"*leaching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leached*"}))&gt;0,ISNUMBER(FIND("%",AO95))),"Include","Exclude")</f>
        <v>Exclude</v>
      </c>
      <c r="AQ95" s="1" t="s">
        <v>2033</v>
      </c>
      <c r="AR95" s="1" t="str" cm="1">
        <f t="array" ref="AR95">IF(AND(SUM(COUNTIF(AQ95,{"*leaching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leached*"}))&gt;0,ISNUMBER(FIND("%",AQ95))),"Include","Exclude")</f>
        <v>Exclude</v>
      </c>
      <c r="AS95" s="1"/>
      <c r="AT95" s="1" t="str" cm="1">
        <f t="array" ref="AT95">IF(AND(SUM(COUNTIF(AS95,{"*leaching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leached*"}))&gt;0,ISNUMBER(FIND("%",AS95))),"Include","Exclude")</f>
        <v>Exclude</v>
      </c>
      <c r="AU95" s="1"/>
      <c r="AV95" s="1" t="str" cm="1">
        <f t="array" ref="AV95">IF(AND(SUM(COUNTIF(AU95,{"*leaching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leached*"}))&gt;0,ISNUMBER(FIND("%",AU95))),"Include","Exclude")</f>
        <v>Exclude</v>
      </c>
      <c r="AW95" s="1"/>
      <c r="AX95" s="1" t="str" cm="1">
        <f t="array" ref="AX95">IF(AND(SUM(COUNTIF(AW95,{"*leaching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leached*"}))&gt;0,ISNUMBER(FIND("%",AW95))),"Include","Exclude")</f>
        <v>Exclude</v>
      </c>
      <c r="AY95" s="40">
        <f t="shared" si="5"/>
        <v>1</v>
      </c>
      <c r="AZ95" s="40" t="s">
        <v>2024</v>
      </c>
      <c r="BA95" s="40">
        <f>LEN(AZ95) - LEN(SUBSTITUTE(AZ95, "%", ""))</f>
        <v>2</v>
      </c>
      <c r="BB95" s="40" t="s">
        <v>2996</v>
      </c>
      <c r="BC95" s="40"/>
      <c r="BD95" s="40"/>
      <c r="BE95" s="40"/>
      <c r="BF95" s="40"/>
      <c r="BG95" s="40"/>
      <c r="BH95" s="40"/>
      <c r="BI95" s="40"/>
      <c r="BJ95" s="40"/>
      <c r="BK95" s="40"/>
      <c r="BL95" s="40"/>
      <c r="BM95" s="40"/>
      <c r="BN95" s="40"/>
      <c r="BO95" s="40"/>
      <c r="BP95" s="40"/>
      <c r="BQ95" s="40"/>
      <c r="BR95" s="40"/>
      <c r="BS95" s="40"/>
      <c r="BT95" s="40"/>
      <c r="BU95" s="40"/>
      <c r="BV95" s="40"/>
      <c r="BW95" s="40"/>
      <c r="BX95"/>
      <c r="BY95"/>
      <c r="BZ95"/>
      <c r="CA95"/>
      <c r="CB95"/>
    </row>
    <row r="96" spans="1:80" hidden="1" x14ac:dyDescent="0.3">
      <c r="A96" s="1">
        <v>95</v>
      </c>
      <c r="B96" s="1" t="s">
        <v>894</v>
      </c>
      <c r="C96" s="2" t="s">
        <v>895</v>
      </c>
      <c r="D96" s="1" t="s">
        <v>274</v>
      </c>
      <c r="E96" s="1" t="b">
        <v>1</v>
      </c>
      <c r="H96" s="1" t="s">
        <v>611</v>
      </c>
      <c r="I96" s="1" t="s">
        <v>10</v>
      </c>
      <c r="J96" s="1" t="s">
        <v>612</v>
      </c>
      <c r="K96" s="1" t="s">
        <v>275</v>
      </c>
      <c r="L96" s="1" t="s">
        <v>613</v>
      </c>
      <c r="M96" s="1" t="s">
        <v>276</v>
      </c>
      <c r="N96" s="1" t="s">
        <v>614</v>
      </c>
      <c r="O96" s="1" t="s">
        <v>896</v>
      </c>
      <c r="P96" s="1" t="b">
        <v>1</v>
      </c>
      <c r="Q96" s="1">
        <v>650</v>
      </c>
      <c r="R96" s="1" t="b">
        <v>0</v>
      </c>
      <c r="S96" s="1" t="s">
        <v>2034</v>
      </c>
      <c r="T96" s="1" t="str" cm="1">
        <f t="array" ref="T96">IF(AND(SUM(COUNTIF(S96,{"*leaching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leached*"}))&gt;0,ISNUMBER(FIND("%",S96))),"Include","Exclude")</f>
        <v>Exclude</v>
      </c>
      <c r="U96" s="1" t="s">
        <v>2035</v>
      </c>
      <c r="V96" s="1" t="str" cm="1">
        <f t="array" ref="V96">IF(AND(SUM(COUNTIF(U96,{"*leaching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leached*"}))&gt;0,ISNUMBER(FIND("%",U96))),"Include","Exclude")</f>
        <v>Exclude</v>
      </c>
      <c r="W96" s="1" t="s">
        <v>2036</v>
      </c>
      <c r="X96" s="1" t="str" cm="1">
        <f t="array" ref="X96">IF(AND(SUM(COUNTIF(W96,{"*leaching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leached*"}))&gt;0,ISNUMBER(FIND("%",W96))),"Include","Exclude")</f>
        <v>Exclude</v>
      </c>
      <c r="Y96" s="1" t="s">
        <v>2037</v>
      </c>
      <c r="Z96" s="1" t="str" cm="1">
        <f t="array" ref="Z96">IF(AND(SUM(COUNTIF(Y96,{"*leaching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leached*"}))&gt;0,ISNUMBER(FIND("%",Y96))),"Include","Exclude")</f>
        <v>Exclude</v>
      </c>
      <c r="AA96" s="1" t="s">
        <v>2038</v>
      </c>
      <c r="AB96" s="1" t="str" cm="1">
        <f t="array" ref="AB96">IF(AND(SUM(COUNTIF(AA96,{"*leaching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leached*"}))&gt;0,ISNUMBER(FIND("%",AA96))),"Include","Exclude")</f>
        <v>Exclude</v>
      </c>
      <c r="AC96" s="1" t="s">
        <v>2039</v>
      </c>
      <c r="AD96" s="1" t="str" cm="1">
        <f t="array" ref="AD96">IF(AND(SUM(COUNTIF(AC96,{"*leaching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leached*"}))&gt;0,ISNUMBER(FIND("%",AC96))),"Include","Exclude")</f>
        <v>Exclude</v>
      </c>
      <c r="AE96" s="1" t="s">
        <v>2040</v>
      </c>
      <c r="AF96" s="1" t="str" cm="1">
        <f t="array" ref="AF96">IF(AND(SUM(COUNTIF(AE96,{"*leaching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leached*"}))&gt;0,ISNUMBER(FIND("%",AE96))),"Include","Exclude")</f>
        <v>Exclude</v>
      </c>
      <c r="AG96" s="1" t="s">
        <v>2041</v>
      </c>
      <c r="AH96" s="1" t="str" cm="1">
        <f t="array" ref="AH96">IF(AND(SUM(COUNTIF(AG96,{"*leaching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leached*"}))&gt;0,ISNUMBER(FIND("%",AG96))),"Include","Exclude")</f>
        <v>Exclude</v>
      </c>
      <c r="AI96" s="1" t="s">
        <v>2042</v>
      </c>
      <c r="AJ96" s="1" t="str" cm="1">
        <f t="array" ref="AJ96">IF(AND(SUM(COUNTIF(AI96,{"*leaching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leached*"}))&gt;0,ISNUMBER(FIND("%",AI96))),"Include","Exclude")</f>
        <v>Exclude</v>
      </c>
      <c r="AK96" s="1"/>
      <c r="AL96" s="1" t="str" cm="1">
        <f t="array" ref="AL96">IF(AND(SUM(COUNTIF(AK96,{"*leaching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leached*"}))&gt;0,ISNUMBER(FIND("%",AK96))),"Include","Exclude")</f>
        <v>Exclude</v>
      </c>
      <c r="AM96" s="1"/>
      <c r="AN96" s="1" t="str" cm="1">
        <f t="array" ref="AN96">IF(AND(SUM(COUNTIF(AM96,{"*leaching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leached*"}))&gt;0,ISNUMBER(FIND("%",AM96))),"Include","Exclude")</f>
        <v>Exclude</v>
      </c>
      <c r="AO96" s="1"/>
      <c r="AP96" s="1" t="str" cm="1">
        <f t="array" ref="AP96">IF(AND(SUM(COUNTIF(AO96,{"*leaching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leached*"}))&gt;0,ISNUMBER(FIND("%",AO96))),"Include","Exclude")</f>
        <v>Exclude</v>
      </c>
      <c r="AQ96" s="1"/>
      <c r="AR96" s="1" t="str" cm="1">
        <f t="array" ref="AR96">IF(AND(SUM(COUNTIF(AQ96,{"*leaching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leached*"}))&gt;0,ISNUMBER(FIND("%",AQ96))),"Include","Exclude")</f>
        <v>Exclude</v>
      </c>
      <c r="AS96" s="1"/>
      <c r="AT96" s="1" t="str" cm="1">
        <f t="array" ref="AT96">IF(AND(SUM(COUNTIF(AS96,{"*leaching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leached*"}))&gt;0,ISNUMBER(FIND("%",AS96))),"Include","Exclude")</f>
        <v>Exclude</v>
      </c>
      <c r="AU96" s="1"/>
      <c r="AV96" s="1" t="str" cm="1">
        <f t="array" ref="AV96">IF(AND(SUM(COUNTIF(AU96,{"*leaching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leached*"}))&gt;0,ISNUMBER(FIND("%",AU96))),"Include","Exclude")</f>
        <v>Exclude</v>
      </c>
      <c r="AW96" s="1"/>
      <c r="AX96" s="1" t="str" cm="1">
        <f t="array" ref="AX96">IF(AND(SUM(COUNTIF(AW96,{"*leaching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leached*"}))&gt;0,ISNUMBER(FIND("%",AW96))),"Include","Exclude")</f>
        <v>Exclude</v>
      </c>
      <c r="AY96" s="1">
        <f t="shared" si="5"/>
        <v>0</v>
      </c>
      <c r="AZ96" s="1" t="s">
        <v>677</v>
      </c>
      <c r="BF96" s="1"/>
      <c r="BG96" s="1"/>
      <c r="BK96" s="1"/>
      <c r="BL96" s="1"/>
      <c r="BQ96" s="1"/>
      <c r="BV96" s="1"/>
      <c r="BX96"/>
      <c r="BY96"/>
      <c r="BZ96"/>
      <c r="CA96"/>
      <c r="CB96"/>
    </row>
    <row r="97" spans="1:80" s="23" customFormat="1" x14ac:dyDescent="0.3">
      <c r="A97" s="21">
        <v>127</v>
      </c>
      <c r="B97" s="21" t="s">
        <v>978</v>
      </c>
      <c r="C97" s="21" t="s">
        <v>979</v>
      </c>
      <c r="D97" s="21" t="s">
        <v>363</v>
      </c>
      <c r="E97" s="21" t="b">
        <v>1</v>
      </c>
      <c r="F97" s="21"/>
      <c r="G97" s="21"/>
      <c r="H97" s="21" t="s">
        <v>611</v>
      </c>
      <c r="I97" s="21" t="s">
        <v>10</v>
      </c>
      <c r="J97" s="21" t="s">
        <v>612</v>
      </c>
      <c r="K97" s="21" t="s">
        <v>364</v>
      </c>
      <c r="L97" s="21" t="s">
        <v>613</v>
      </c>
      <c r="M97" s="21" t="s">
        <v>365</v>
      </c>
      <c r="N97" s="21" t="s">
        <v>614</v>
      </c>
      <c r="O97" s="21" t="s">
        <v>964</v>
      </c>
      <c r="P97" s="21" t="b">
        <v>1</v>
      </c>
      <c r="Q97" s="21">
        <v>70</v>
      </c>
      <c r="R97" s="39" t="b">
        <v>0</v>
      </c>
      <c r="S97" s="6" t="s">
        <v>2296</v>
      </c>
      <c r="T97" s="1" t="str" cm="1">
        <f t="array" ref="T97">IF(AND(SUM(COUNTIF(S97,{"*leaching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leached*"}))&gt;0,ISNUMBER(FIND("%",S97))),"Include","Exclude")</f>
        <v>Exclude</v>
      </c>
      <c r="U97" s="1" t="s">
        <v>2297</v>
      </c>
      <c r="V97" s="1" t="str" cm="1">
        <f t="array" ref="V97">IF(AND(SUM(COUNTIF(U97,{"*leaching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leached*"}))&gt;0,ISNUMBER(FIND("%",U97))),"Include","Exclude")</f>
        <v>Exclude</v>
      </c>
      <c r="W97" s="1" t="s">
        <v>2298</v>
      </c>
      <c r="X97" s="1" t="str" cm="1">
        <f t="array" ref="X97">IF(AND(SUM(COUNTIF(W97,{"*leaching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leached*"}))&gt;0,ISNUMBER(FIND("%",W97))),"Include","Exclude")</f>
        <v>Include</v>
      </c>
      <c r="Y97" s="1" t="s">
        <v>2299</v>
      </c>
      <c r="Z97" s="1" t="str" cm="1">
        <f t="array" ref="Z97">IF(AND(SUM(COUNTIF(Y97,{"*leaching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leached*"}))&gt;0,ISNUMBER(FIND("%",Y97))),"Include","Exclude")</f>
        <v>Exclude</v>
      </c>
      <c r="AA97" s="1" t="s">
        <v>2300</v>
      </c>
      <c r="AB97" s="1" t="str" cm="1">
        <f t="array" ref="AB97">IF(AND(SUM(COUNTIF(AA97,{"*leaching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leached*"}))&gt;0,ISNUMBER(FIND("%",AA97))),"Include","Exclude")</f>
        <v>Exclude</v>
      </c>
      <c r="AC97" s="1" t="s">
        <v>2301</v>
      </c>
      <c r="AD97" s="1" t="str" cm="1">
        <f t="array" ref="AD97">IF(AND(SUM(COUNTIF(AC97,{"*leaching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leached*"}))&gt;0,ISNUMBER(FIND("%",AC97))),"Include","Exclude")</f>
        <v>Exclude</v>
      </c>
      <c r="AE97" s="1"/>
      <c r="AF97" s="1" t="str" cm="1">
        <f t="array" ref="AF97">IF(AND(SUM(COUNTIF(AE97,{"*leaching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leached*"}))&gt;0,ISNUMBER(FIND("%",AE97))),"Include","Exclude")</f>
        <v>Exclude</v>
      </c>
      <c r="AG97" s="1"/>
      <c r="AH97" s="1" t="str" cm="1">
        <f t="array" ref="AH97">IF(AND(SUM(COUNTIF(AG97,{"*leaching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leached*"}))&gt;0,ISNUMBER(FIND("%",AG97))),"Include","Exclude")</f>
        <v>Exclude</v>
      </c>
      <c r="AI97" s="1"/>
      <c r="AJ97" s="1" t="str" cm="1">
        <f t="array" ref="AJ97">IF(AND(SUM(COUNTIF(AI97,{"*leaching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leached*"}))&gt;0,ISNUMBER(FIND("%",AI97))),"Include","Exclude")</f>
        <v>Exclude</v>
      </c>
      <c r="AK97" s="1"/>
      <c r="AL97" s="1" t="str" cm="1">
        <f t="array" ref="AL97">IF(AND(SUM(COUNTIF(AK97,{"*leaching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leached*"}))&gt;0,ISNUMBER(FIND("%",AK97))),"Include","Exclude")</f>
        <v>Exclude</v>
      </c>
      <c r="AM97" s="1"/>
      <c r="AN97" s="1" t="str" cm="1">
        <f t="array" ref="AN97">IF(AND(SUM(COUNTIF(AM97,{"*leaching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leached*"}))&gt;0,ISNUMBER(FIND("%",AM97))),"Include","Exclude")</f>
        <v>Exclude</v>
      </c>
      <c r="AO97" s="1"/>
      <c r="AP97" s="1" t="str" cm="1">
        <f t="array" ref="AP97">IF(AND(SUM(COUNTIF(AO97,{"*leaching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leached*"}))&gt;0,ISNUMBER(FIND("%",AO97))),"Include","Exclude")</f>
        <v>Exclude</v>
      </c>
      <c r="AQ97" s="1"/>
      <c r="AR97" s="1" t="str" cm="1">
        <f t="array" ref="AR97">IF(AND(SUM(COUNTIF(AQ97,{"*leaching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leached*"}))&gt;0,ISNUMBER(FIND("%",AQ97))),"Include","Exclude")</f>
        <v>Exclude</v>
      </c>
      <c r="AS97" s="1"/>
      <c r="AT97" s="1" t="str" cm="1">
        <f t="array" ref="AT97">IF(AND(SUM(COUNTIF(AS97,{"*leaching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leached*"}))&gt;0,ISNUMBER(FIND("%",AS97))),"Include","Exclude")</f>
        <v>Exclude</v>
      </c>
      <c r="AU97" s="1"/>
      <c r="AV97" s="1" t="str" cm="1">
        <f t="array" ref="AV97">IF(AND(SUM(COUNTIF(AU97,{"*leaching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leached*"}))&gt;0,ISNUMBER(FIND("%",AU97))),"Include","Exclude")</f>
        <v>Exclude</v>
      </c>
      <c r="AW97" s="1"/>
      <c r="AX97" s="36" t="str" cm="1">
        <f t="array" ref="AX97">IF(AND(SUM(COUNTIF(AW97,{"*leaching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leached*"}))&gt;0,ISNUMBER(FIND("%",AW97))),"Include","Exclude")</f>
        <v>Exclude</v>
      </c>
      <c r="AY97" s="21">
        <f t="shared" si="5"/>
        <v>1</v>
      </c>
      <c r="AZ97" s="21" t="s">
        <v>2298</v>
      </c>
      <c r="BA97" s="21">
        <f>LEN(AZ97) - LEN(SUBSTITUTE(AZ97, "%", ""))</f>
        <v>2</v>
      </c>
      <c r="BB97" s="21" t="s">
        <v>3004</v>
      </c>
      <c r="BC97" s="21" t="s">
        <v>3013</v>
      </c>
      <c r="BD97" s="24">
        <v>0.99</v>
      </c>
      <c r="BE97" s="22">
        <v>0.1</v>
      </c>
      <c r="BF97" s="44">
        <f>VLOOKUP(BC97,'To do list'!$A$2:$B$18,2,FALSE)</f>
        <v>83.5</v>
      </c>
      <c r="BG97" s="59">
        <f>BE97*(1-BD97)*BF97*100</f>
        <v>8.3500000000000068</v>
      </c>
      <c r="BH97" s="21" t="s">
        <v>709</v>
      </c>
      <c r="BI97" s="24">
        <v>0.99</v>
      </c>
      <c r="BJ97" s="22">
        <v>0.2</v>
      </c>
      <c r="BK97" s="44">
        <f>VLOOKUP(BH97,'To do list'!$A$2:$B$18,2,FALSE)</f>
        <v>32.799999999999997</v>
      </c>
      <c r="BL97" s="59">
        <f>BJ97*(1-BI97)*BK97*100</f>
        <v>6.5600000000000049</v>
      </c>
      <c r="BM97" s="21"/>
      <c r="BN97" s="21"/>
      <c r="BO97" s="22"/>
      <c r="BP97" s="21"/>
      <c r="BQ97" s="51"/>
      <c r="BR97" s="21"/>
      <c r="BS97" s="21"/>
      <c r="BT97" s="22"/>
      <c r="BU97" s="21"/>
      <c r="BV97" s="51"/>
      <c r="BW97" s="21"/>
      <c r="BX97" s="21"/>
      <c r="BY97" s="21"/>
      <c r="BZ97" s="21"/>
      <c r="CA97" s="51"/>
      <c r="CB97" s="63">
        <f>SUM(BG97,BL97,BQ97,BV97,CA97)/SUM(BE97,BJ97,BO97,BT97,BY97)</f>
        <v>49.700000000000031</v>
      </c>
    </row>
    <row r="98" spans="1:80" s="23" customFormat="1" x14ac:dyDescent="0.3">
      <c r="A98" s="21">
        <v>150</v>
      </c>
      <c r="B98" s="21" t="s">
        <v>1039</v>
      </c>
      <c r="C98" s="21" t="s">
        <v>1040</v>
      </c>
      <c r="D98" s="21" t="s">
        <v>427</v>
      </c>
      <c r="E98" s="21" t="b">
        <v>1</v>
      </c>
      <c r="F98" s="21"/>
      <c r="G98" s="21"/>
      <c r="H98" s="21" t="s">
        <v>611</v>
      </c>
      <c r="I98" s="21" t="s">
        <v>10</v>
      </c>
      <c r="J98" s="21" t="s">
        <v>612</v>
      </c>
      <c r="K98" s="21" t="s">
        <v>428</v>
      </c>
      <c r="L98" s="21" t="s">
        <v>613</v>
      </c>
      <c r="M98" s="21" t="s">
        <v>429</v>
      </c>
      <c r="N98" s="21" t="s">
        <v>614</v>
      </c>
      <c r="O98" s="21" t="s">
        <v>870</v>
      </c>
      <c r="P98" s="21" t="b">
        <v>1</v>
      </c>
      <c r="Q98" s="21">
        <v>400</v>
      </c>
      <c r="R98" s="39" t="b">
        <v>0</v>
      </c>
      <c r="S98" s="6" t="s">
        <v>2485</v>
      </c>
      <c r="T98" s="1" t="str" cm="1">
        <f t="array" ref="T98">IF(AND(SUM(COUNTIF(S98,{"*leaching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leached*"}))&gt;0,ISNUMBER(FIND("%",S98))),"Include","Exclude")</f>
        <v>Exclude</v>
      </c>
      <c r="U98" s="1" t="s">
        <v>2486</v>
      </c>
      <c r="V98" s="1" t="str" cm="1">
        <f t="array" ref="V98">IF(AND(SUM(COUNTIF(U98,{"*leaching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leached*"}))&gt;0,ISNUMBER(FIND("%",U98))),"Include","Exclude")</f>
        <v>Exclude</v>
      </c>
      <c r="W98" s="1" t="s">
        <v>2487</v>
      </c>
      <c r="X98" s="1" t="str" cm="1">
        <f t="array" ref="X98">IF(AND(SUM(COUNTIF(W98,{"*leaching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leached*"}))&gt;0,ISNUMBER(FIND("%",W98))),"Include","Exclude")</f>
        <v>Exclude</v>
      </c>
      <c r="Y98" s="1" t="s">
        <v>2488</v>
      </c>
      <c r="Z98" s="1" t="str" cm="1">
        <f t="array" ref="Z98">IF(AND(SUM(COUNTIF(Y98,{"*leaching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leached*"}))&gt;0,ISNUMBER(FIND("%",Y98))),"Include","Exclude")</f>
        <v>Include</v>
      </c>
      <c r="AA98" s="1" t="s">
        <v>2489</v>
      </c>
      <c r="AB98" s="1" t="str" cm="1">
        <f t="array" ref="AB98">IF(AND(SUM(COUNTIF(AA98,{"*leaching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leached*"}))&gt;0,ISNUMBER(FIND("%",AA98))),"Include","Exclude")</f>
        <v>Exclude</v>
      </c>
      <c r="AC98" s="1" t="s">
        <v>2490</v>
      </c>
      <c r="AD98" s="1" t="str" cm="1">
        <f t="array" ref="AD98">IF(AND(SUM(COUNTIF(AC98,{"*leaching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leached*"}))&gt;0,ISNUMBER(FIND("%",AC98))),"Include","Exclude")</f>
        <v>Exclude</v>
      </c>
      <c r="AE98" s="1"/>
      <c r="AF98" s="1" t="str" cm="1">
        <f t="array" ref="AF98">IF(AND(SUM(COUNTIF(AE98,{"*leaching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leached*"}))&gt;0,ISNUMBER(FIND("%",AE98))),"Include","Exclude")</f>
        <v>Exclude</v>
      </c>
      <c r="AG98" s="1"/>
      <c r="AH98" s="1" t="str" cm="1">
        <f t="array" ref="AH98">IF(AND(SUM(COUNTIF(AG98,{"*leaching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leached*"}))&gt;0,ISNUMBER(FIND("%",AG98))),"Include","Exclude")</f>
        <v>Exclude</v>
      </c>
      <c r="AI98" s="1"/>
      <c r="AJ98" s="1" t="str" cm="1">
        <f t="array" ref="AJ98">IF(AND(SUM(COUNTIF(AI98,{"*leaching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leached*"}))&gt;0,ISNUMBER(FIND("%",AI98))),"Include","Exclude")</f>
        <v>Exclude</v>
      </c>
      <c r="AK98" s="1"/>
      <c r="AL98" s="1" t="str" cm="1">
        <f t="array" ref="AL98">IF(AND(SUM(COUNTIF(AK98,{"*leaching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leached*"}))&gt;0,ISNUMBER(FIND("%",AK98))),"Include","Exclude")</f>
        <v>Exclude</v>
      </c>
      <c r="AM98" s="1"/>
      <c r="AN98" s="1" t="str" cm="1">
        <f t="array" ref="AN98">IF(AND(SUM(COUNTIF(AM98,{"*leaching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leached*"}))&gt;0,ISNUMBER(FIND("%",AM98))),"Include","Exclude")</f>
        <v>Exclude</v>
      </c>
      <c r="AO98" s="1"/>
      <c r="AP98" s="1" t="str" cm="1">
        <f t="array" ref="AP98">IF(AND(SUM(COUNTIF(AO98,{"*leaching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leached*"}))&gt;0,ISNUMBER(FIND("%",AO98))),"Include","Exclude")</f>
        <v>Exclude</v>
      </c>
      <c r="AQ98" s="1"/>
      <c r="AR98" s="1" t="str" cm="1">
        <f t="array" ref="AR98">IF(AND(SUM(COUNTIF(AQ98,{"*leaching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leached*"}))&gt;0,ISNUMBER(FIND("%",AQ98))),"Include","Exclude")</f>
        <v>Exclude</v>
      </c>
      <c r="AS98" s="1"/>
      <c r="AT98" s="1" t="str" cm="1">
        <f t="array" ref="AT98">IF(AND(SUM(COUNTIF(AS98,{"*leaching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leached*"}))&gt;0,ISNUMBER(FIND("%",AS98))),"Include","Exclude")</f>
        <v>Exclude</v>
      </c>
      <c r="AU98" s="1"/>
      <c r="AV98" s="1" t="str" cm="1">
        <f t="array" ref="AV98">IF(AND(SUM(COUNTIF(AU98,{"*leaching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leached*"}))&gt;0,ISNUMBER(FIND("%",AU98))),"Include","Exclude")</f>
        <v>Exclude</v>
      </c>
      <c r="AW98" s="1"/>
      <c r="AX98" s="36" t="str" cm="1">
        <f t="array" ref="AX98">IF(AND(SUM(COUNTIF(AW98,{"*leaching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leached*"}))&gt;0,ISNUMBER(FIND("%",AW98))),"Include","Exclude")</f>
        <v>Exclude</v>
      </c>
      <c r="AY98" s="21">
        <f t="shared" si="5"/>
        <v>1</v>
      </c>
      <c r="AZ98" s="21" t="s">
        <v>2488</v>
      </c>
      <c r="BA98" s="21">
        <f>LEN(AZ98) - LEN(SUBSTITUTE(AZ98, "%", ""))</f>
        <v>1</v>
      </c>
      <c r="BB98" s="21" t="s">
        <v>2996</v>
      </c>
      <c r="BC98" s="21" t="s">
        <v>3013</v>
      </c>
      <c r="BD98" s="24">
        <v>0.98</v>
      </c>
      <c r="BE98" s="22">
        <v>0.1</v>
      </c>
      <c r="BF98" s="44">
        <f>VLOOKUP(BC98,'To do list'!$A$2:$B$18,2,FALSE)</f>
        <v>83.5</v>
      </c>
      <c r="BG98" s="59">
        <f>BE98*(1-BD98)*BF98*100</f>
        <v>16.700000000000014</v>
      </c>
      <c r="BH98" s="21" t="s">
        <v>709</v>
      </c>
      <c r="BI98" s="24">
        <v>0.98</v>
      </c>
      <c r="BJ98" s="22">
        <v>0.2</v>
      </c>
      <c r="BK98" s="44">
        <f>VLOOKUP(BH98,'To do list'!$A$2:$B$18,2,FALSE)</f>
        <v>32.799999999999997</v>
      </c>
      <c r="BL98" s="59">
        <f>BJ98*(1-BI98)*BK98*100</f>
        <v>13.12000000000001</v>
      </c>
      <c r="BM98" s="21"/>
      <c r="BN98" s="21"/>
      <c r="BO98" s="22"/>
      <c r="BP98" s="21"/>
      <c r="BQ98" s="51"/>
      <c r="BR98" s="21"/>
      <c r="BS98" s="21"/>
      <c r="BT98" s="22"/>
      <c r="BU98" s="21"/>
      <c r="BV98" s="51"/>
      <c r="BW98" s="21"/>
      <c r="BX98" s="21"/>
      <c r="BY98" s="21"/>
      <c r="BZ98" s="21"/>
      <c r="CA98" s="51"/>
      <c r="CB98" s="63">
        <f>SUM(BG98,BL98,BQ98,BV98,CA98)/SUM(BE98,BJ98,BO98,BT98,BY98)</f>
        <v>99.400000000000063</v>
      </c>
    </row>
    <row r="99" spans="1:80" s="23" customFormat="1" x14ac:dyDescent="0.3">
      <c r="A99" s="21">
        <v>161</v>
      </c>
      <c r="B99" s="21" t="s">
        <v>1069</v>
      </c>
      <c r="C99" s="21" t="s">
        <v>1070</v>
      </c>
      <c r="D99" s="21" t="s">
        <v>457</v>
      </c>
      <c r="E99" s="21" t="b">
        <v>1</v>
      </c>
      <c r="F99" s="21"/>
      <c r="G99" s="21"/>
      <c r="H99" s="21" t="s">
        <v>611</v>
      </c>
      <c r="I99" s="21" t="s">
        <v>10</v>
      </c>
      <c r="J99" s="21" t="s">
        <v>612</v>
      </c>
      <c r="K99" s="21" t="s">
        <v>458</v>
      </c>
      <c r="L99" s="21" t="s">
        <v>613</v>
      </c>
      <c r="M99" s="21" t="s">
        <v>459</v>
      </c>
      <c r="N99" s="21" t="s">
        <v>614</v>
      </c>
      <c r="O99" s="21" t="s">
        <v>699</v>
      </c>
      <c r="P99" s="21" t="b">
        <v>1</v>
      </c>
      <c r="Q99" s="21">
        <v>40</v>
      </c>
      <c r="R99" s="39" t="b">
        <v>1</v>
      </c>
      <c r="S99" s="6" t="s">
        <v>2573</v>
      </c>
      <c r="T99" s="1" t="str" cm="1">
        <f t="array" ref="T99">IF(AND(SUM(COUNTIF(S99,{"*leaching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leached*"}))&gt;0,ISNUMBER(FIND("%",S99))),"Include","Exclude")</f>
        <v>Exclude</v>
      </c>
      <c r="U99" s="1" t="s">
        <v>2574</v>
      </c>
      <c r="V99" s="1" t="str" cm="1">
        <f t="array" ref="V99">IF(AND(SUM(COUNTIF(U99,{"*leaching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leached*"}))&gt;0,ISNUMBER(FIND("%",U99))),"Include","Exclude")</f>
        <v>Exclude</v>
      </c>
      <c r="W99" s="1" t="s">
        <v>2575</v>
      </c>
      <c r="X99" s="1" t="str" cm="1">
        <f t="array" ref="X99">IF(AND(SUM(COUNTIF(W99,{"*leaching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leached*"}))&gt;0,ISNUMBER(FIND("%",W99))),"Include","Exclude")</f>
        <v>Exclude</v>
      </c>
      <c r="Y99" s="1" t="s">
        <v>2576</v>
      </c>
      <c r="Z99" s="1" t="str" cm="1">
        <f t="array" ref="Z99">IF(AND(SUM(COUNTIF(Y99,{"*leaching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leached*"}))&gt;0,ISNUMBER(FIND("%",Y99))),"Include","Exclude")</f>
        <v>Exclude</v>
      </c>
      <c r="AA99" s="1" t="s">
        <v>2577</v>
      </c>
      <c r="AB99" s="1" t="str" cm="1">
        <f t="array" ref="AB99">IF(AND(SUM(COUNTIF(AA99,{"*leaching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leached*"}))&gt;0,ISNUMBER(FIND("%",AA99))),"Include","Exclude")</f>
        <v>Include</v>
      </c>
      <c r="AC99" s="1" t="s">
        <v>2578</v>
      </c>
      <c r="AD99" s="1" t="str" cm="1">
        <f t="array" ref="AD99">IF(AND(SUM(COUNTIF(AC99,{"*leaching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leached*"}))&gt;0,ISNUMBER(FIND("%",AC99))),"Include","Exclude")</f>
        <v>Exclude</v>
      </c>
      <c r="AE99" s="1" t="s">
        <v>2579</v>
      </c>
      <c r="AF99" s="1" t="str" cm="1">
        <f t="array" ref="AF99">IF(AND(SUM(COUNTIF(AE99,{"*leaching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leached*"}))&gt;0,ISNUMBER(FIND("%",AE99))),"Include","Exclude")</f>
        <v>Exclude</v>
      </c>
      <c r="AG99" s="1" t="s">
        <v>2580</v>
      </c>
      <c r="AH99" s="1" t="str" cm="1">
        <f t="array" ref="AH99">IF(AND(SUM(COUNTIF(AG99,{"*leaching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leached*"}))&gt;0,ISNUMBER(FIND("%",AG99))),"Include","Exclude")</f>
        <v>Exclude</v>
      </c>
      <c r="AI99" s="1" t="s">
        <v>2581</v>
      </c>
      <c r="AJ99" s="1" t="str" cm="1">
        <f t="array" ref="AJ99">IF(AND(SUM(COUNTIF(AI99,{"*leaching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leached*"}))&gt;0,ISNUMBER(FIND("%",AI99))),"Include","Exclude")</f>
        <v>Exclude</v>
      </c>
      <c r="AK99" s="1" t="s">
        <v>2582</v>
      </c>
      <c r="AL99" s="1" t="str" cm="1">
        <f t="array" ref="AL99">IF(AND(SUM(COUNTIF(AK99,{"*leaching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leached*"}))&gt;0,ISNUMBER(FIND("%",AK99))),"Include","Exclude")</f>
        <v>Exclude</v>
      </c>
      <c r="AM99" s="1" t="s">
        <v>2583</v>
      </c>
      <c r="AN99" s="1" t="str" cm="1">
        <f t="array" ref="AN99">IF(AND(SUM(COUNTIF(AM99,{"*leaching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leached*"}))&gt;0,ISNUMBER(FIND("%",AM99))),"Include","Exclude")</f>
        <v>Exclude</v>
      </c>
      <c r="AO99" s="1"/>
      <c r="AP99" s="1" t="str" cm="1">
        <f t="array" ref="AP99">IF(AND(SUM(COUNTIF(AO99,{"*leaching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leached*"}))&gt;0,ISNUMBER(FIND("%",AO99))),"Include","Exclude")</f>
        <v>Exclude</v>
      </c>
      <c r="AQ99" s="1"/>
      <c r="AR99" s="1" t="str" cm="1">
        <f t="array" ref="AR99">IF(AND(SUM(COUNTIF(AQ99,{"*leaching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leached*"}))&gt;0,ISNUMBER(FIND("%",AQ99))),"Include","Exclude")</f>
        <v>Exclude</v>
      </c>
      <c r="AS99" s="1"/>
      <c r="AT99" s="1" t="str" cm="1">
        <f t="array" ref="AT99">IF(AND(SUM(COUNTIF(AS99,{"*leaching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leached*"}))&gt;0,ISNUMBER(FIND("%",AS99))),"Include","Exclude")</f>
        <v>Exclude</v>
      </c>
      <c r="AU99" s="1"/>
      <c r="AV99" s="1" t="str" cm="1">
        <f t="array" ref="AV99">IF(AND(SUM(COUNTIF(AU99,{"*leaching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leached*"}))&gt;0,ISNUMBER(FIND("%",AU99))),"Include","Exclude")</f>
        <v>Exclude</v>
      </c>
      <c r="AW99" s="1"/>
      <c r="AX99" s="36" t="str" cm="1">
        <f t="array" ref="AX99">IF(AND(SUM(COUNTIF(AW99,{"*leaching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leached*"}))&gt;0,ISNUMBER(FIND("%",AW99))),"Include","Exclude")</f>
        <v>Exclude</v>
      </c>
      <c r="AY99" s="21">
        <f t="shared" si="5"/>
        <v>1</v>
      </c>
      <c r="AZ99" s="21" t="s">
        <v>2577</v>
      </c>
      <c r="BA99" s="21">
        <f>LEN(AZ99) - LEN(SUBSTITUTE(AZ99, "%", ""))</f>
        <v>1</v>
      </c>
      <c r="BB99" s="21" t="s">
        <v>3047</v>
      </c>
      <c r="BC99" s="21" t="s">
        <v>3013</v>
      </c>
      <c r="BD99" s="24">
        <v>0.99</v>
      </c>
      <c r="BE99" s="22">
        <v>0.1</v>
      </c>
      <c r="BF99" s="44">
        <f>VLOOKUP(BC99,'To do list'!$A$2:$B$18,2,FALSE)</f>
        <v>83.5</v>
      </c>
      <c r="BG99" s="59">
        <f>BE99*(1-BD99)*BF99*100</f>
        <v>8.3500000000000068</v>
      </c>
      <c r="BH99" s="21" t="s">
        <v>3015</v>
      </c>
      <c r="BI99" s="24">
        <v>0.99</v>
      </c>
      <c r="BJ99" s="22">
        <v>0.1</v>
      </c>
      <c r="BK99" s="44">
        <f>VLOOKUP(BH99,'To do list'!$A$2:$B$18,2,FALSE)</f>
        <v>6</v>
      </c>
      <c r="BL99" s="59">
        <f>BJ99*(1-BI99)*BK99*100</f>
        <v>0.60000000000000053</v>
      </c>
      <c r="BM99" s="21"/>
      <c r="BN99" s="21"/>
      <c r="BO99" s="22"/>
      <c r="BP99" s="21"/>
      <c r="BQ99" s="51"/>
      <c r="BR99" s="21"/>
      <c r="BS99" s="21"/>
      <c r="BT99" s="22"/>
      <c r="BU99" s="21"/>
      <c r="BV99" s="51"/>
      <c r="BW99" s="21"/>
      <c r="BX99" s="21"/>
      <c r="BY99" s="21"/>
      <c r="BZ99" s="21"/>
      <c r="CA99" s="51"/>
      <c r="CB99" s="63">
        <f>SUM(BG99,BL99,BQ99,BV99,CA99)/SUM(BE99,BJ99,BO99,BT99,BY99)</f>
        <v>44.750000000000028</v>
      </c>
    </row>
    <row r="100" spans="1:80" hidden="1" x14ac:dyDescent="0.3">
      <c r="A100" s="40">
        <v>99</v>
      </c>
      <c r="B100" s="40" t="s">
        <v>905</v>
      </c>
      <c r="C100" s="61" t="s">
        <v>906</v>
      </c>
      <c r="D100" s="40" t="s">
        <v>285</v>
      </c>
      <c r="E100" s="40" t="b">
        <v>1</v>
      </c>
      <c r="F100" s="40"/>
      <c r="G100" s="40"/>
      <c r="H100" s="40" t="s">
        <v>611</v>
      </c>
      <c r="I100" s="40" t="s">
        <v>10</v>
      </c>
      <c r="J100" s="40" t="s">
        <v>612</v>
      </c>
      <c r="K100" s="40" t="s">
        <v>286</v>
      </c>
      <c r="L100" s="40" t="s">
        <v>613</v>
      </c>
      <c r="M100" s="40" t="s">
        <v>287</v>
      </c>
      <c r="N100" s="40" t="s">
        <v>614</v>
      </c>
      <c r="O100" s="40" t="s">
        <v>709</v>
      </c>
      <c r="P100" s="40" t="b">
        <v>1</v>
      </c>
      <c r="Q100" s="40">
        <v>30</v>
      </c>
      <c r="R100" s="1" t="b">
        <v>0</v>
      </c>
      <c r="S100" s="1" t="s">
        <v>2068</v>
      </c>
      <c r="T100" s="1" t="str" cm="1">
        <f t="array" ref="T100">IF(AND(SUM(COUNTIF(S100,{"*leaching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leached*"}))&gt;0,ISNUMBER(FIND("%",S100))),"Include","Exclude")</f>
        <v>Exclude</v>
      </c>
      <c r="U100" s="1" t="s">
        <v>2069</v>
      </c>
      <c r="V100" s="1" t="str" cm="1">
        <f t="array" ref="V100">IF(AND(SUM(COUNTIF(U100,{"*leaching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leached*"}))&gt;0,ISNUMBER(FIND("%",U100))),"Include","Exclude")</f>
        <v>Exclude</v>
      </c>
      <c r="W100" s="1" t="s">
        <v>2070</v>
      </c>
      <c r="X100" s="1" t="str" cm="1">
        <f t="array" ref="X100">IF(AND(SUM(COUNTIF(W100,{"*leaching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leached*"}))&gt;0,ISNUMBER(FIND("%",W100))),"Include","Exclude")</f>
        <v>Exclude</v>
      </c>
      <c r="Y100" s="1" t="s">
        <v>2071</v>
      </c>
      <c r="Z100" s="1" t="str" cm="1">
        <f t="array" ref="Z100">IF(AND(SUM(COUNTIF(Y100,{"*leaching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leached*"}))&gt;0,ISNUMBER(FIND("%",Y100))),"Include","Exclude")</f>
        <v>Exclude</v>
      </c>
      <c r="AA100" s="1" t="s">
        <v>2072</v>
      </c>
      <c r="AB100" s="1" t="str" cm="1">
        <f t="array" ref="AB100">IF(AND(SUM(COUNTIF(AA100,{"*leaching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leached*"}))&gt;0,ISNUMBER(FIND("%",AA100))),"Include","Exclude")</f>
        <v>Exclude</v>
      </c>
      <c r="AC100" s="1" t="s">
        <v>2073</v>
      </c>
      <c r="AD100" s="1" t="str" cm="1">
        <f t="array" ref="AD100">IF(AND(SUM(COUNTIF(AC100,{"*leaching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leached*"}))&gt;0,ISNUMBER(FIND("%",AC100))),"Include","Exclude")</f>
        <v>Exclude</v>
      </c>
      <c r="AE100" s="1" t="s">
        <v>2074</v>
      </c>
      <c r="AF100" s="1" t="str" cm="1">
        <f t="array" ref="AF100">IF(AND(SUM(COUNTIF(AE100,{"*leaching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leached*"}))&gt;0,ISNUMBER(FIND("%",AE100))),"Include","Exclude")</f>
        <v>Exclude</v>
      </c>
      <c r="AG100" s="1" t="s">
        <v>2075</v>
      </c>
      <c r="AH100" s="1" t="str" cm="1">
        <f t="array" ref="AH100">IF(AND(SUM(COUNTIF(AG100,{"*leaching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leached*"}))&gt;0,ISNUMBER(FIND("%",AG100))),"Include","Exclude")</f>
        <v>Exclude</v>
      </c>
      <c r="AI100" s="1" t="s">
        <v>2076</v>
      </c>
      <c r="AJ100" s="1" t="str" cm="1">
        <f t="array" ref="AJ100">IF(AND(SUM(COUNTIF(AI100,{"*leaching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leached*"}))&gt;0,ISNUMBER(FIND("%",AI100))),"Include","Exclude")</f>
        <v>Exclude</v>
      </c>
      <c r="AK100" s="1"/>
      <c r="AL100" s="1" t="str" cm="1">
        <f t="array" ref="AL100">IF(AND(SUM(COUNTIF(AK100,{"*leaching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leached*"}))&gt;0,ISNUMBER(FIND("%",AK100))),"Include","Exclude")</f>
        <v>Exclude</v>
      </c>
      <c r="AM100" s="1"/>
      <c r="AN100" s="1" t="str" cm="1">
        <f t="array" ref="AN100">IF(AND(SUM(COUNTIF(AM100,{"*leaching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leached*"}))&gt;0,ISNUMBER(FIND("%",AM100))),"Include","Exclude")</f>
        <v>Exclude</v>
      </c>
      <c r="AO100" s="1"/>
      <c r="AP100" s="1" t="str" cm="1">
        <f t="array" ref="AP100">IF(AND(SUM(COUNTIF(AO100,{"*leaching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leached*"}))&gt;0,ISNUMBER(FIND("%",AO100))),"Include","Exclude")</f>
        <v>Exclude</v>
      </c>
      <c r="AQ100" s="1"/>
      <c r="AR100" s="1" t="str" cm="1">
        <f t="array" ref="AR100">IF(AND(SUM(COUNTIF(AQ100,{"*leaching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leached*"}))&gt;0,ISNUMBER(FIND("%",AQ100))),"Include","Exclude")</f>
        <v>Exclude</v>
      </c>
      <c r="AS100" s="1"/>
      <c r="AT100" s="1" t="str" cm="1">
        <f t="array" ref="AT100">IF(AND(SUM(COUNTIF(AS100,{"*leaching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leached*"}))&gt;0,ISNUMBER(FIND("%",AS100))),"Include","Exclude")</f>
        <v>Exclude</v>
      </c>
      <c r="AU100" s="1"/>
      <c r="AV100" s="1" t="str" cm="1">
        <f t="array" ref="AV100">IF(AND(SUM(COUNTIF(AU100,{"*leaching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leached*"}))&gt;0,ISNUMBER(FIND("%",AU100))),"Include","Exclude")</f>
        <v>Exclude</v>
      </c>
      <c r="AW100" s="1"/>
      <c r="AX100" s="1" t="str" cm="1">
        <f t="array" ref="AX100">IF(AND(SUM(COUNTIF(AW100,{"*leaching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leached*"}))&gt;0,ISNUMBER(FIND("%",AW100))),"Include","Exclude")</f>
        <v>Exclude</v>
      </c>
      <c r="AY100" s="40">
        <f t="shared" si="5"/>
        <v>0</v>
      </c>
      <c r="AZ100" s="40" t="s">
        <v>677</v>
      </c>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c r="BY100"/>
      <c r="BZ100"/>
      <c r="CA100"/>
      <c r="CB100"/>
    </row>
    <row r="101" spans="1:80" s="23" customFormat="1" x14ac:dyDescent="0.3">
      <c r="A101" s="21">
        <v>48</v>
      </c>
      <c r="B101" s="21" t="s">
        <v>762</v>
      </c>
      <c r="C101" s="21" t="s">
        <v>763</v>
      </c>
      <c r="D101" s="21" t="s">
        <v>147</v>
      </c>
      <c r="E101" s="21" t="b">
        <v>1</v>
      </c>
      <c r="F101" s="21"/>
      <c r="G101" s="21"/>
      <c r="H101" s="21" t="s">
        <v>611</v>
      </c>
      <c r="I101" s="21" t="s">
        <v>10</v>
      </c>
      <c r="J101" s="21" t="s">
        <v>612</v>
      </c>
      <c r="K101" s="21" t="s">
        <v>148</v>
      </c>
      <c r="L101" s="21" t="s">
        <v>613</v>
      </c>
      <c r="M101" s="21" t="s">
        <v>149</v>
      </c>
      <c r="N101" s="21" t="s">
        <v>614</v>
      </c>
      <c r="O101" s="21" t="s">
        <v>645</v>
      </c>
      <c r="P101" s="21" t="b">
        <v>1</v>
      </c>
      <c r="Q101" s="21">
        <v>60</v>
      </c>
      <c r="R101" s="39" t="b">
        <v>1</v>
      </c>
      <c r="S101" s="6" t="s">
        <v>1632</v>
      </c>
      <c r="T101" s="1" t="str" cm="1">
        <f t="array" ref="T101">IF(AND(SUM(COUNTIF(S101,{"*leaching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leached*"}))&gt;0,ISNUMBER(FIND("%",S101))),"Include","Exclude")</f>
        <v>Exclude</v>
      </c>
      <c r="U101" s="1" t="s">
        <v>1633</v>
      </c>
      <c r="V101" s="1" t="str" cm="1">
        <f t="array" ref="V101">IF(AND(SUM(COUNTIF(U101,{"*leaching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leached*"}))&gt;0,ISNUMBER(FIND("%",U101))),"Include","Exclude")</f>
        <v>Exclude</v>
      </c>
      <c r="W101" s="1" t="s">
        <v>1634</v>
      </c>
      <c r="X101" s="1" t="str" cm="1">
        <f t="array" ref="X101">IF(AND(SUM(COUNTIF(W101,{"*leaching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leached*"}))&gt;0,ISNUMBER(FIND("%",W101))),"Include","Exclude")</f>
        <v>Exclude</v>
      </c>
      <c r="Y101" s="1" t="s">
        <v>1635</v>
      </c>
      <c r="Z101" s="1" t="str" cm="1">
        <f t="array" ref="Z101">IF(AND(SUM(COUNTIF(Y101,{"*leaching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leached*"}))&gt;0,ISNUMBER(FIND("%",Y101))),"Include","Exclude")</f>
        <v>Exclude</v>
      </c>
      <c r="AA101" s="1" t="s">
        <v>1636</v>
      </c>
      <c r="AB101" s="1" t="str" cm="1">
        <f t="array" ref="AB101">IF(AND(SUM(COUNTIF(AA101,{"*leaching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leached*"}))&gt;0,ISNUMBER(FIND("%",AA101))),"Include","Exclude")</f>
        <v>Exclude</v>
      </c>
      <c r="AC101" s="1" t="s">
        <v>1637</v>
      </c>
      <c r="AD101" s="1" t="str" cm="1">
        <f t="array" ref="AD101">IF(AND(SUM(COUNTIF(AC101,{"*leaching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leached*"}))&gt;0,ISNUMBER(FIND("%",AC101))),"Include","Exclude")</f>
        <v>Exclude</v>
      </c>
      <c r="AE101" s="1" t="s">
        <v>1638</v>
      </c>
      <c r="AF101" s="1" t="str" cm="1">
        <f t="array" ref="AF101">IF(AND(SUM(COUNTIF(AE101,{"*leaching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leached*"}))&gt;0,ISNUMBER(FIND("%",AE101))),"Include","Exclude")</f>
        <v>Include</v>
      </c>
      <c r="AG101" s="1" t="s">
        <v>1639</v>
      </c>
      <c r="AH101" s="1" t="str" cm="1">
        <f t="array" ref="AH101">IF(AND(SUM(COUNTIF(AG101,{"*leaching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leached*"}))&gt;0,ISNUMBER(FIND("%",AG101))),"Include","Exclude")</f>
        <v>Include</v>
      </c>
      <c r="AI101" s="1" t="s">
        <v>1640</v>
      </c>
      <c r="AJ101" s="1" t="str" cm="1">
        <f t="array" ref="AJ101">IF(AND(SUM(COUNTIF(AI101,{"*leaching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leached*"}))&gt;0,ISNUMBER(FIND("%",AI101))),"Include","Exclude")</f>
        <v>Include</v>
      </c>
      <c r="AK101" s="1" t="s">
        <v>1641</v>
      </c>
      <c r="AL101" s="1" t="str" cm="1">
        <f t="array" ref="AL101">IF(AND(SUM(COUNTIF(AK101,{"*leaching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leached*"}))&gt;0,ISNUMBER(FIND("%",AK101))),"Include","Exclude")</f>
        <v>Exclude</v>
      </c>
      <c r="AM101" s="1" t="s">
        <v>1642</v>
      </c>
      <c r="AN101" s="1" t="str" cm="1">
        <f t="array" ref="AN101">IF(AND(SUM(COUNTIF(AM101,{"*leaching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leached*"}))&gt;0,ISNUMBER(FIND("%",AM101))),"Include","Exclude")</f>
        <v>Exclude</v>
      </c>
      <c r="AO101" s="1"/>
      <c r="AP101" s="1" t="str" cm="1">
        <f t="array" ref="AP101">IF(AND(SUM(COUNTIF(AO101,{"*leaching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leached*"}))&gt;0,ISNUMBER(FIND("%",AO101))),"Include","Exclude")</f>
        <v>Exclude</v>
      </c>
      <c r="AQ101" s="1"/>
      <c r="AR101" s="1" t="str" cm="1">
        <f t="array" ref="AR101">IF(AND(SUM(COUNTIF(AQ101,{"*leaching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leached*"}))&gt;0,ISNUMBER(FIND("%",AQ101))),"Include","Exclude")</f>
        <v>Exclude</v>
      </c>
      <c r="AS101" s="1"/>
      <c r="AT101" s="1" t="str" cm="1">
        <f t="array" ref="AT101">IF(AND(SUM(COUNTIF(AS101,{"*leaching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leached*"}))&gt;0,ISNUMBER(FIND("%",AS101))),"Include","Exclude")</f>
        <v>Exclude</v>
      </c>
      <c r="AU101" s="1"/>
      <c r="AV101" s="1" t="str" cm="1">
        <f t="array" ref="AV101">IF(AND(SUM(COUNTIF(AU101,{"*leaching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leached*"}))&gt;0,ISNUMBER(FIND("%",AU101))),"Include","Exclude")</f>
        <v>Exclude</v>
      </c>
      <c r="AW101" s="1"/>
      <c r="AX101" s="36" t="str" cm="1">
        <f t="array" ref="AX101">IF(AND(SUM(COUNTIF(AW101,{"*leaching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leached*"}))&gt;0,ISNUMBER(FIND("%",AW101))),"Include","Exclude")</f>
        <v>Exclude</v>
      </c>
      <c r="AY101" s="21">
        <f t="shared" si="5"/>
        <v>3</v>
      </c>
      <c r="AZ101" s="21" t="s">
        <v>1643</v>
      </c>
      <c r="BA101" s="21">
        <f>LEN(AZ101) - LEN(SUBSTITUTE(AZ101, "%", ""))</f>
        <v>2</v>
      </c>
      <c r="BB101" s="21" t="s">
        <v>3004</v>
      </c>
      <c r="BC101" s="21" t="s">
        <v>3013</v>
      </c>
      <c r="BD101" s="22">
        <v>0.99350000000000005</v>
      </c>
      <c r="BE101" s="22">
        <v>0.1</v>
      </c>
      <c r="BF101" s="44">
        <f>VLOOKUP(BC101,'To do list'!$A$2:$B$18,2,FALSE)</f>
        <v>83.5</v>
      </c>
      <c r="BG101" s="59">
        <f>BE101*(1-BD101)*BF101*100</f>
        <v>5.4274999999999585</v>
      </c>
      <c r="BH101" s="21" t="s">
        <v>3014</v>
      </c>
      <c r="BI101" s="22">
        <v>3.8600000000000002E-2</v>
      </c>
      <c r="BJ101" s="22">
        <v>0</v>
      </c>
      <c r="BK101" s="44">
        <f>VLOOKUP(BH101,'To do list'!$A$2:$B$18,2,FALSE)</f>
        <v>0.42399999999999999</v>
      </c>
      <c r="BL101" s="59">
        <f>BJ101*(1-BI101)*BK101*100</f>
        <v>0</v>
      </c>
      <c r="BM101" s="21"/>
      <c r="BN101" s="21"/>
      <c r="BO101" s="22"/>
      <c r="BP101" s="21"/>
      <c r="BQ101" s="51"/>
      <c r="BR101" s="21"/>
      <c r="BS101" s="21"/>
      <c r="BT101" s="22"/>
      <c r="BU101" s="21"/>
      <c r="BV101" s="51"/>
      <c r="BW101" s="21"/>
      <c r="BX101" s="21"/>
      <c r="BY101" s="21"/>
      <c r="BZ101" s="21"/>
      <c r="CA101" s="51"/>
      <c r="CB101" s="63">
        <f>SUM(BG101,BL101,BQ101,BV101,CA101)/SUM(BE101,BJ101,BO101,BT101,BY101)</f>
        <v>54.274999999999579</v>
      </c>
    </row>
    <row r="102" spans="1:80" hidden="1" x14ac:dyDescent="0.3">
      <c r="A102" s="40">
        <v>101</v>
      </c>
      <c r="B102" s="40" t="s">
        <v>910</v>
      </c>
      <c r="C102" s="61" t="s">
        <v>911</v>
      </c>
      <c r="D102" s="40" t="s">
        <v>290</v>
      </c>
      <c r="E102" s="40" t="b">
        <v>1</v>
      </c>
      <c r="F102" s="40"/>
      <c r="G102" s="40"/>
      <c r="H102" s="40" t="s">
        <v>611</v>
      </c>
      <c r="I102" s="40" t="s">
        <v>10</v>
      </c>
      <c r="J102" s="40" t="s">
        <v>612</v>
      </c>
      <c r="K102" s="40" t="s">
        <v>24</v>
      </c>
      <c r="L102" s="40" t="s">
        <v>613</v>
      </c>
      <c r="M102" s="40" t="s">
        <v>291</v>
      </c>
      <c r="N102" s="40" t="s">
        <v>614</v>
      </c>
      <c r="O102" s="40" t="s">
        <v>645</v>
      </c>
      <c r="P102" s="40" t="b">
        <v>1</v>
      </c>
      <c r="Q102" s="40">
        <v>100</v>
      </c>
      <c r="R102" s="1" t="b">
        <v>1</v>
      </c>
      <c r="S102" s="1" t="s">
        <v>2092</v>
      </c>
      <c r="T102" s="1" t="str" cm="1">
        <f t="array" ref="T102">IF(AND(SUM(COUNTIF(S102,{"*leaching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leached*"}))&gt;0,ISNUMBER(FIND("%",S102))),"Include","Exclude")</f>
        <v>Exclude</v>
      </c>
      <c r="U102" s="1" t="s">
        <v>2093</v>
      </c>
      <c r="V102" s="1" t="str" cm="1">
        <f t="array" ref="V102">IF(AND(SUM(COUNTIF(U102,{"*leaching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leached*"}))&gt;0,ISNUMBER(FIND("%",U102))),"Include","Exclude")</f>
        <v>Exclude</v>
      </c>
      <c r="W102" s="1" t="s">
        <v>2094</v>
      </c>
      <c r="X102" s="1" t="str" cm="1">
        <f t="array" ref="X102">IF(AND(SUM(COUNTIF(W102,{"*leaching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leached*"}))&gt;0,ISNUMBER(FIND("%",W102))),"Include","Exclude")</f>
        <v>Exclude</v>
      </c>
      <c r="Y102" s="1" t="s">
        <v>2095</v>
      </c>
      <c r="Z102" s="1" t="str" cm="1">
        <f t="array" ref="Z102">IF(AND(SUM(COUNTIF(Y102,{"*leaching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leached*"}))&gt;0,ISNUMBER(FIND("%",Y102))),"Include","Exclude")</f>
        <v>Exclude</v>
      </c>
      <c r="AA102" s="1" t="s">
        <v>2096</v>
      </c>
      <c r="AB102" s="1" t="str" cm="1">
        <f t="array" ref="AB102">IF(AND(SUM(COUNTIF(AA102,{"*leaching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leached*"}))&gt;0,ISNUMBER(FIND("%",AA102))),"Include","Exclude")</f>
        <v>Exclude</v>
      </c>
      <c r="AC102" s="1" t="s">
        <v>2097</v>
      </c>
      <c r="AD102" s="1" t="str" cm="1">
        <f t="array" ref="AD102">IF(AND(SUM(COUNTIF(AC102,{"*leaching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leached*"}))&gt;0,ISNUMBER(FIND("%",AC102))),"Include","Exclude")</f>
        <v>Exclude</v>
      </c>
      <c r="AE102" s="1" t="s">
        <v>2098</v>
      </c>
      <c r="AF102" s="1" t="str" cm="1">
        <f t="array" ref="AF102">IF(AND(SUM(COUNTIF(AE102,{"*leaching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leached*"}))&gt;0,ISNUMBER(FIND("%",AE102))),"Include","Exclude")</f>
        <v>Exclude</v>
      </c>
      <c r="AG102" s="1" t="s">
        <v>2099</v>
      </c>
      <c r="AH102" s="1" t="str" cm="1">
        <f t="array" ref="AH102">IF(AND(SUM(COUNTIF(AG102,{"*leaching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leached*"}))&gt;0,ISNUMBER(FIND("%",AG102))),"Include","Exclude")</f>
        <v>Exclude</v>
      </c>
      <c r="AI102" s="1" t="s">
        <v>2100</v>
      </c>
      <c r="AJ102" s="1" t="str" cm="1">
        <f t="array" ref="AJ102">IF(AND(SUM(COUNTIF(AI102,{"*leaching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leached*"}))&gt;0,ISNUMBER(FIND("%",AI102))),"Include","Exclude")</f>
        <v>Exclude</v>
      </c>
      <c r="AK102" s="1"/>
      <c r="AL102" s="1" t="str" cm="1">
        <f t="array" ref="AL102">IF(AND(SUM(COUNTIF(AK102,{"*leaching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leached*"}))&gt;0,ISNUMBER(FIND("%",AK102))),"Include","Exclude")</f>
        <v>Exclude</v>
      </c>
      <c r="AM102" s="1"/>
      <c r="AN102" s="1" t="str" cm="1">
        <f t="array" ref="AN102">IF(AND(SUM(COUNTIF(AM102,{"*leaching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leached*"}))&gt;0,ISNUMBER(FIND("%",AM102))),"Include","Exclude")</f>
        <v>Exclude</v>
      </c>
      <c r="AO102" s="1"/>
      <c r="AP102" s="1" t="str" cm="1">
        <f t="array" ref="AP102">IF(AND(SUM(COUNTIF(AO102,{"*leaching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leached*"}))&gt;0,ISNUMBER(FIND("%",AO102))),"Include","Exclude")</f>
        <v>Exclude</v>
      </c>
      <c r="AQ102" s="1"/>
      <c r="AR102" s="1" t="str" cm="1">
        <f t="array" ref="AR102">IF(AND(SUM(COUNTIF(AQ102,{"*leaching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leached*"}))&gt;0,ISNUMBER(FIND("%",AQ102))),"Include","Exclude")</f>
        <v>Exclude</v>
      </c>
      <c r="AS102" s="1"/>
      <c r="AT102" s="1" t="str" cm="1">
        <f t="array" ref="AT102">IF(AND(SUM(COUNTIF(AS102,{"*leaching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leached*"}))&gt;0,ISNUMBER(FIND("%",AS102))),"Include","Exclude")</f>
        <v>Exclude</v>
      </c>
      <c r="AU102" s="1"/>
      <c r="AV102" s="1" t="str" cm="1">
        <f t="array" ref="AV102">IF(AND(SUM(COUNTIF(AU102,{"*leaching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leached*"}))&gt;0,ISNUMBER(FIND("%",AU102))),"Include","Exclude")</f>
        <v>Exclude</v>
      </c>
      <c r="AW102" s="1"/>
      <c r="AX102" s="1" t="str" cm="1">
        <f t="array" ref="AX102">IF(AND(SUM(COUNTIF(AW102,{"*leaching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leached*"}))&gt;0,ISNUMBER(FIND("%",AW102))),"Include","Exclude")</f>
        <v>Exclude</v>
      </c>
      <c r="AY102" s="40">
        <f t="shared" si="5"/>
        <v>0</v>
      </c>
      <c r="AZ102" s="40" t="s">
        <v>677</v>
      </c>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c r="BY102"/>
      <c r="BZ102"/>
      <c r="CA102"/>
      <c r="CB102"/>
    </row>
    <row r="103" spans="1:80" hidden="1" x14ac:dyDescent="0.3">
      <c r="A103" s="1">
        <v>102</v>
      </c>
      <c r="B103" s="1" t="s">
        <v>912</v>
      </c>
      <c r="C103" s="2" t="s">
        <v>913</v>
      </c>
      <c r="D103" s="1" t="s">
        <v>292</v>
      </c>
      <c r="E103" s="1" t="b">
        <v>1</v>
      </c>
      <c r="H103" s="1" t="s">
        <v>611</v>
      </c>
      <c r="I103" s="1" t="s">
        <v>10</v>
      </c>
      <c r="J103" s="1" t="s">
        <v>612</v>
      </c>
      <c r="K103" s="1" t="s">
        <v>293</v>
      </c>
      <c r="L103" s="1" t="s">
        <v>613</v>
      </c>
      <c r="M103" s="1" t="s">
        <v>294</v>
      </c>
      <c r="N103" s="1" t="s">
        <v>614</v>
      </c>
      <c r="O103" s="1" t="s">
        <v>914</v>
      </c>
      <c r="P103" s="1" t="b">
        <v>1</v>
      </c>
      <c r="Q103" s="1">
        <v>550</v>
      </c>
      <c r="R103" s="1" t="b">
        <v>0</v>
      </c>
      <c r="S103" s="1" t="s">
        <v>2101</v>
      </c>
      <c r="T103" s="1" t="str" cm="1">
        <f t="array" ref="T103">IF(AND(SUM(COUNTIF(S103,{"*leaching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leached*"}))&gt;0,ISNUMBER(FIND("%",S103))),"Include","Exclude")</f>
        <v>Exclude</v>
      </c>
      <c r="U103" s="1" t="s">
        <v>2102</v>
      </c>
      <c r="V103" s="1" t="str" cm="1">
        <f t="array" ref="V103">IF(AND(SUM(COUNTIF(U103,{"*leaching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leached*"}))&gt;0,ISNUMBER(FIND("%",U103))),"Include","Exclude")</f>
        <v>Exclude</v>
      </c>
      <c r="W103" s="1" t="s">
        <v>2103</v>
      </c>
      <c r="X103" s="1" t="str" cm="1">
        <f t="array" ref="X103">IF(AND(SUM(COUNTIF(W103,{"*leaching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leached*"}))&gt;0,ISNUMBER(FIND("%",W103))),"Include","Exclude")</f>
        <v>Exclude</v>
      </c>
      <c r="Y103" s="1" t="s">
        <v>2104</v>
      </c>
      <c r="Z103" s="1" t="str" cm="1">
        <f t="array" ref="Z103">IF(AND(SUM(COUNTIF(Y103,{"*leaching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leached*"}))&gt;0,ISNUMBER(FIND("%",Y103))),"Include","Exclude")</f>
        <v>Include</v>
      </c>
      <c r="AA103" s="1" t="s">
        <v>2105</v>
      </c>
      <c r="AB103" s="1" t="str" cm="1">
        <f t="array" ref="AB103">IF(AND(SUM(COUNTIF(AA103,{"*leaching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leached*"}))&gt;0,ISNUMBER(FIND("%",AA103))),"Include","Exclude")</f>
        <v>Exclude</v>
      </c>
      <c r="AC103" s="1" t="s">
        <v>2106</v>
      </c>
      <c r="AD103" s="1" t="str" cm="1">
        <f t="array" ref="AD103">IF(AND(SUM(COUNTIF(AC103,{"*leaching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leached*"}))&gt;0,ISNUMBER(FIND("%",AC103))),"Include","Exclude")</f>
        <v>Exclude</v>
      </c>
      <c r="AE103" s="1" t="s">
        <v>2107</v>
      </c>
      <c r="AF103" s="1" t="str" cm="1">
        <f t="array" ref="AF103">IF(AND(SUM(COUNTIF(AE103,{"*leaching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leached*"}))&gt;0,ISNUMBER(FIND("%",AE103))),"Include","Exclude")</f>
        <v>Exclude</v>
      </c>
      <c r="AG103" s="1"/>
      <c r="AH103" s="1" t="str" cm="1">
        <f t="array" ref="AH103">IF(AND(SUM(COUNTIF(AG103,{"*leaching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leached*"}))&gt;0,ISNUMBER(FIND("%",AG103))),"Include","Exclude")</f>
        <v>Exclude</v>
      </c>
      <c r="AI103" s="1"/>
      <c r="AJ103" s="1" t="str" cm="1">
        <f t="array" ref="AJ103">IF(AND(SUM(COUNTIF(AI103,{"*leaching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leached*"}))&gt;0,ISNUMBER(FIND("%",AI103))),"Include","Exclude")</f>
        <v>Exclude</v>
      </c>
      <c r="AK103" s="1"/>
      <c r="AL103" s="1" t="str" cm="1">
        <f t="array" ref="AL103">IF(AND(SUM(COUNTIF(AK103,{"*leaching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leached*"}))&gt;0,ISNUMBER(FIND("%",AK103))),"Include","Exclude")</f>
        <v>Exclude</v>
      </c>
      <c r="AM103" s="1"/>
      <c r="AN103" s="1" t="str" cm="1">
        <f t="array" ref="AN103">IF(AND(SUM(COUNTIF(AM103,{"*leaching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leached*"}))&gt;0,ISNUMBER(FIND("%",AM103))),"Include","Exclude")</f>
        <v>Exclude</v>
      </c>
      <c r="AO103" s="1"/>
      <c r="AP103" s="1" t="str" cm="1">
        <f t="array" ref="AP103">IF(AND(SUM(COUNTIF(AO103,{"*leaching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leached*"}))&gt;0,ISNUMBER(FIND("%",AO103))),"Include","Exclude")</f>
        <v>Exclude</v>
      </c>
      <c r="AQ103" s="1"/>
      <c r="AR103" s="1" t="str" cm="1">
        <f t="array" ref="AR103">IF(AND(SUM(COUNTIF(AQ103,{"*leaching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leached*"}))&gt;0,ISNUMBER(FIND("%",AQ103))),"Include","Exclude")</f>
        <v>Exclude</v>
      </c>
      <c r="AS103" s="1"/>
      <c r="AT103" s="1" t="str" cm="1">
        <f t="array" ref="AT103">IF(AND(SUM(COUNTIF(AS103,{"*leaching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leached*"}))&gt;0,ISNUMBER(FIND("%",AS103))),"Include","Exclude")</f>
        <v>Exclude</v>
      </c>
      <c r="AU103" s="1"/>
      <c r="AV103" s="1" t="str" cm="1">
        <f t="array" ref="AV103">IF(AND(SUM(COUNTIF(AU103,{"*leaching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leached*"}))&gt;0,ISNUMBER(FIND("%",AU103))),"Include","Exclude")</f>
        <v>Exclude</v>
      </c>
      <c r="AW103" s="1"/>
      <c r="AX103" s="1" t="str" cm="1">
        <f t="array" ref="AX103">IF(AND(SUM(COUNTIF(AW103,{"*leaching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leached*"}))&gt;0,ISNUMBER(FIND("%",AW103))),"Include","Exclude")</f>
        <v>Exclude</v>
      </c>
      <c r="AY103" s="1">
        <f t="shared" si="5"/>
        <v>1</v>
      </c>
      <c r="AZ103" s="1" t="s">
        <v>2104</v>
      </c>
      <c r="BA103" s="1">
        <f>LEN(AZ103) - LEN(SUBSTITUTE(AZ103, "%", ""))</f>
        <v>2</v>
      </c>
      <c r="BB103" s="1" t="s">
        <v>2999</v>
      </c>
      <c r="BF103" s="1"/>
      <c r="BG103" s="1"/>
      <c r="BK103" s="1"/>
      <c r="BL103" s="1"/>
      <c r="BQ103" s="1"/>
      <c r="BV103" s="1"/>
      <c r="BX103"/>
      <c r="BY103"/>
      <c r="BZ103"/>
      <c r="CA103"/>
      <c r="CB103"/>
    </row>
    <row r="104" spans="1:80" hidden="1" x14ac:dyDescent="0.3">
      <c r="A104" s="1">
        <v>103</v>
      </c>
      <c r="B104" s="1" t="s">
        <v>915</v>
      </c>
      <c r="C104" s="2" t="s">
        <v>916</v>
      </c>
      <c r="D104" s="1" t="s">
        <v>295</v>
      </c>
      <c r="E104" s="1" t="b">
        <v>1</v>
      </c>
      <c r="H104" s="1" t="s">
        <v>611</v>
      </c>
      <c r="I104" s="1" t="s">
        <v>10</v>
      </c>
      <c r="J104" s="1" t="s">
        <v>612</v>
      </c>
      <c r="K104" s="1" t="s">
        <v>296</v>
      </c>
      <c r="L104" s="1" t="s">
        <v>613</v>
      </c>
      <c r="M104" s="1" t="s">
        <v>297</v>
      </c>
      <c r="N104" s="1" t="s">
        <v>614</v>
      </c>
      <c r="O104" s="1" t="s">
        <v>831</v>
      </c>
      <c r="P104" s="1" t="b">
        <v>1</v>
      </c>
      <c r="Q104" s="1">
        <v>80</v>
      </c>
      <c r="R104" s="1" t="b">
        <v>0</v>
      </c>
      <c r="S104" s="1" t="s">
        <v>2108</v>
      </c>
      <c r="T104" s="1" t="str" cm="1">
        <f t="array" ref="T104">IF(AND(SUM(COUNTIF(S104,{"*leaching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leached*"}))&gt;0,ISNUMBER(FIND("%",S104))),"Include","Exclude")</f>
        <v>Exclude</v>
      </c>
      <c r="U104" s="1" t="s">
        <v>2109</v>
      </c>
      <c r="V104" s="1" t="str" cm="1">
        <f t="array" ref="V104">IF(AND(SUM(COUNTIF(U104,{"*leaching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leached*"}))&gt;0,ISNUMBER(FIND("%",U104))),"Include","Exclude")</f>
        <v>Exclude</v>
      </c>
      <c r="W104" s="1" t="s">
        <v>2110</v>
      </c>
      <c r="X104" s="1" t="str" cm="1">
        <f t="array" ref="X104">IF(AND(SUM(COUNTIF(W104,{"*leaching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leached*"}))&gt;0,ISNUMBER(FIND("%",W104))),"Include","Exclude")</f>
        <v>Exclude</v>
      </c>
      <c r="Y104" s="1" t="s">
        <v>2111</v>
      </c>
      <c r="Z104" s="1" t="str" cm="1">
        <f t="array" ref="Z104">IF(AND(SUM(COUNTIF(Y104,{"*leaching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leached*"}))&gt;0,ISNUMBER(FIND("%",Y104))),"Include","Exclude")</f>
        <v>Exclude</v>
      </c>
      <c r="AA104" s="1" t="s">
        <v>2112</v>
      </c>
      <c r="AB104" s="1" t="str" cm="1">
        <f t="array" ref="AB104">IF(AND(SUM(COUNTIF(AA104,{"*leaching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leached*"}))&gt;0,ISNUMBER(FIND("%",AA104))),"Include","Exclude")</f>
        <v>Exclude</v>
      </c>
      <c r="AC104" s="1" t="s">
        <v>2113</v>
      </c>
      <c r="AD104" s="1" t="str" cm="1">
        <f t="array" ref="AD104">IF(AND(SUM(COUNTIF(AC104,{"*leaching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leached*"}))&gt;0,ISNUMBER(FIND("%",AC104))),"Include","Exclude")</f>
        <v>Exclude</v>
      </c>
      <c r="AE104" s="1" t="s">
        <v>2114</v>
      </c>
      <c r="AF104" s="1" t="str" cm="1">
        <f t="array" ref="AF104">IF(AND(SUM(COUNTIF(AE104,{"*leaching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leached*"}))&gt;0,ISNUMBER(FIND("%",AE104))),"Include","Exclude")</f>
        <v>Exclude</v>
      </c>
      <c r="AG104" s="1" t="s">
        <v>2115</v>
      </c>
      <c r="AH104" s="1" t="str" cm="1">
        <f t="array" ref="AH104">IF(AND(SUM(COUNTIF(AG104,{"*leaching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leached*"}))&gt;0,ISNUMBER(FIND("%",AG104))),"Include","Exclude")</f>
        <v>Exclude</v>
      </c>
      <c r="AI104" s="1" t="s">
        <v>2116</v>
      </c>
      <c r="AJ104" s="1" t="str" cm="1">
        <f t="array" ref="AJ104">IF(AND(SUM(COUNTIF(AI104,{"*leaching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leached*"}))&gt;0,ISNUMBER(FIND("%",AI104))),"Include","Exclude")</f>
        <v>Exclude</v>
      </c>
      <c r="AK104" s="1"/>
      <c r="AL104" s="1" t="str" cm="1">
        <f t="array" ref="AL104">IF(AND(SUM(COUNTIF(AK104,{"*leaching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leached*"}))&gt;0,ISNUMBER(FIND("%",AK104))),"Include","Exclude")</f>
        <v>Exclude</v>
      </c>
      <c r="AM104" s="1"/>
      <c r="AN104" s="1" t="str" cm="1">
        <f t="array" ref="AN104">IF(AND(SUM(COUNTIF(AM104,{"*leaching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leached*"}))&gt;0,ISNUMBER(FIND("%",AM104))),"Include","Exclude")</f>
        <v>Exclude</v>
      </c>
      <c r="AO104" s="1"/>
      <c r="AP104" s="1" t="str" cm="1">
        <f t="array" ref="AP104">IF(AND(SUM(COUNTIF(AO104,{"*leaching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leached*"}))&gt;0,ISNUMBER(FIND("%",AO104))),"Include","Exclude")</f>
        <v>Exclude</v>
      </c>
      <c r="AQ104" s="1"/>
      <c r="AR104" s="1" t="str" cm="1">
        <f t="array" ref="AR104">IF(AND(SUM(COUNTIF(AQ104,{"*leaching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leached*"}))&gt;0,ISNUMBER(FIND("%",AQ104))),"Include","Exclude")</f>
        <v>Exclude</v>
      </c>
      <c r="AS104" s="1"/>
      <c r="AT104" s="1" t="str" cm="1">
        <f t="array" ref="AT104">IF(AND(SUM(COUNTIF(AS104,{"*leaching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leached*"}))&gt;0,ISNUMBER(FIND("%",AS104))),"Include","Exclude")</f>
        <v>Exclude</v>
      </c>
      <c r="AU104" s="1"/>
      <c r="AV104" s="1" t="str" cm="1">
        <f t="array" ref="AV104">IF(AND(SUM(COUNTIF(AU104,{"*leaching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leached*"}))&gt;0,ISNUMBER(FIND("%",AU104))),"Include","Exclude")</f>
        <v>Exclude</v>
      </c>
      <c r="AW104" s="1"/>
      <c r="AX104" s="1" t="str" cm="1">
        <f t="array" ref="AX104">IF(AND(SUM(COUNTIF(AW104,{"*leaching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leached*"}))&gt;0,ISNUMBER(FIND("%",AW104))),"Include","Exclude")</f>
        <v>Exclude</v>
      </c>
      <c r="AY104" s="1">
        <f t="shared" si="5"/>
        <v>0</v>
      </c>
      <c r="AZ104" s="1" t="s">
        <v>677</v>
      </c>
      <c r="BF104" s="1"/>
      <c r="BG104" s="1"/>
      <c r="BK104" s="1"/>
      <c r="BL104" s="1"/>
      <c r="BQ104" s="1"/>
      <c r="BV104" s="1"/>
      <c r="BX104"/>
      <c r="BY104"/>
      <c r="BZ104"/>
      <c r="CA104"/>
      <c r="CB104"/>
    </row>
    <row r="105" spans="1:80" hidden="1" x14ac:dyDescent="0.3">
      <c r="A105" s="1">
        <v>104</v>
      </c>
      <c r="B105" s="1" t="s">
        <v>917</v>
      </c>
      <c r="C105" s="2" t="s">
        <v>918</v>
      </c>
      <c r="D105" s="1" t="s">
        <v>298</v>
      </c>
      <c r="E105" s="1" t="b">
        <v>1</v>
      </c>
      <c r="H105" s="1" t="s">
        <v>611</v>
      </c>
      <c r="I105" s="1" t="s">
        <v>10</v>
      </c>
      <c r="J105" s="1" t="s">
        <v>612</v>
      </c>
      <c r="K105" s="1" t="s">
        <v>299</v>
      </c>
      <c r="L105" s="1" t="s">
        <v>613</v>
      </c>
      <c r="M105" s="1" t="s">
        <v>300</v>
      </c>
      <c r="N105" s="1" t="s">
        <v>614</v>
      </c>
      <c r="O105" s="1" t="s">
        <v>919</v>
      </c>
      <c r="P105" s="1" t="b">
        <v>1</v>
      </c>
      <c r="Q105" s="1">
        <v>400</v>
      </c>
      <c r="R105" s="1" t="b">
        <v>0</v>
      </c>
      <c r="S105" s="1" t="s">
        <v>2117</v>
      </c>
      <c r="T105" s="1" t="str" cm="1">
        <f t="array" ref="T105">IF(AND(SUM(COUNTIF(S105,{"*leaching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leached*"}))&gt;0,ISNUMBER(FIND("%",S105))),"Include","Exclude")</f>
        <v>Exclude</v>
      </c>
      <c r="U105" s="1" t="s">
        <v>2118</v>
      </c>
      <c r="V105" s="1" t="str" cm="1">
        <f t="array" ref="V105">IF(AND(SUM(COUNTIF(U105,{"*leaching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leached*"}))&gt;0,ISNUMBER(FIND("%",U105))),"Include","Exclude")</f>
        <v>Exclude</v>
      </c>
      <c r="W105" s="1" t="s">
        <v>2119</v>
      </c>
      <c r="X105" s="1" t="str" cm="1">
        <f t="array" ref="X105">IF(AND(SUM(COUNTIF(W105,{"*leaching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leached*"}))&gt;0,ISNUMBER(FIND("%",W105))),"Include","Exclude")</f>
        <v>Exclude</v>
      </c>
      <c r="Y105" s="1" t="s">
        <v>2120</v>
      </c>
      <c r="Z105" s="1" t="str" cm="1">
        <f t="array" ref="Z105">IF(AND(SUM(COUNTIF(Y105,{"*leaching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leached*"}))&gt;0,ISNUMBER(FIND("%",Y105))),"Include","Exclude")</f>
        <v>Exclude</v>
      </c>
      <c r="AA105" s="1" t="s">
        <v>2121</v>
      </c>
      <c r="AB105" s="1" t="str" cm="1">
        <f t="array" ref="AB105">IF(AND(SUM(COUNTIF(AA105,{"*leaching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leached*"}))&gt;0,ISNUMBER(FIND("%",AA105))),"Include","Exclude")</f>
        <v>Exclude</v>
      </c>
      <c r="AC105" s="1" t="s">
        <v>2122</v>
      </c>
      <c r="AD105" s="1" t="str" cm="1">
        <f t="array" ref="AD105">IF(AND(SUM(COUNTIF(AC105,{"*leaching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leached*"}))&gt;0,ISNUMBER(FIND("%",AC105))),"Include","Exclude")</f>
        <v>Exclude</v>
      </c>
      <c r="AE105" s="1" t="s">
        <v>2123</v>
      </c>
      <c r="AF105" s="1" t="str" cm="1">
        <f t="array" ref="AF105">IF(AND(SUM(COUNTIF(AE105,{"*leaching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leached*"}))&gt;0,ISNUMBER(FIND("%",AE105))),"Include","Exclude")</f>
        <v>Exclude</v>
      </c>
      <c r="AG105" s="1"/>
      <c r="AH105" s="1" t="str" cm="1">
        <f t="array" ref="AH105">IF(AND(SUM(COUNTIF(AG105,{"*leaching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leached*"}))&gt;0,ISNUMBER(FIND("%",AG105))),"Include","Exclude")</f>
        <v>Exclude</v>
      </c>
      <c r="AI105" s="1"/>
      <c r="AJ105" s="1" t="str" cm="1">
        <f t="array" ref="AJ105">IF(AND(SUM(COUNTIF(AI105,{"*leaching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leached*"}))&gt;0,ISNUMBER(FIND("%",AI105))),"Include","Exclude")</f>
        <v>Exclude</v>
      </c>
      <c r="AK105" s="1"/>
      <c r="AL105" s="1" t="str" cm="1">
        <f t="array" ref="AL105">IF(AND(SUM(COUNTIF(AK105,{"*leaching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leached*"}))&gt;0,ISNUMBER(FIND("%",AK105))),"Include","Exclude")</f>
        <v>Exclude</v>
      </c>
      <c r="AM105" s="1"/>
      <c r="AN105" s="1" t="str" cm="1">
        <f t="array" ref="AN105">IF(AND(SUM(COUNTIF(AM105,{"*leaching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leached*"}))&gt;0,ISNUMBER(FIND("%",AM105))),"Include","Exclude")</f>
        <v>Exclude</v>
      </c>
      <c r="AO105" s="1"/>
      <c r="AP105" s="1" t="str" cm="1">
        <f t="array" ref="AP105">IF(AND(SUM(COUNTIF(AO105,{"*leaching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leached*"}))&gt;0,ISNUMBER(FIND("%",AO105))),"Include","Exclude")</f>
        <v>Exclude</v>
      </c>
      <c r="AQ105" s="1"/>
      <c r="AR105" s="1" t="str" cm="1">
        <f t="array" ref="AR105">IF(AND(SUM(COUNTIF(AQ105,{"*leaching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leached*"}))&gt;0,ISNUMBER(FIND("%",AQ105))),"Include","Exclude")</f>
        <v>Exclude</v>
      </c>
      <c r="AS105" s="1"/>
      <c r="AT105" s="1" t="str" cm="1">
        <f t="array" ref="AT105">IF(AND(SUM(COUNTIF(AS105,{"*leaching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leached*"}))&gt;0,ISNUMBER(FIND("%",AS105))),"Include","Exclude")</f>
        <v>Exclude</v>
      </c>
      <c r="AU105" s="1"/>
      <c r="AV105" s="1" t="str" cm="1">
        <f t="array" ref="AV105">IF(AND(SUM(COUNTIF(AU105,{"*leaching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leached*"}))&gt;0,ISNUMBER(FIND("%",AU105))),"Include","Exclude")</f>
        <v>Exclude</v>
      </c>
      <c r="AW105" s="1"/>
      <c r="AX105" s="1" t="str" cm="1">
        <f t="array" ref="AX105">IF(AND(SUM(COUNTIF(AW105,{"*leaching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leached*"}))&gt;0,ISNUMBER(FIND("%",AW105))),"Include","Exclude")</f>
        <v>Exclude</v>
      </c>
      <c r="AY105" s="1">
        <f t="shared" si="5"/>
        <v>0</v>
      </c>
      <c r="AZ105" s="1" t="s">
        <v>677</v>
      </c>
      <c r="BF105" s="1"/>
      <c r="BG105" s="1"/>
      <c r="BK105" s="1"/>
      <c r="BL105" s="1"/>
      <c r="BQ105" s="1"/>
      <c r="BV105" s="1"/>
      <c r="BX105"/>
      <c r="BY105"/>
      <c r="BZ105"/>
      <c r="CA105"/>
      <c r="CB105"/>
    </row>
    <row r="106" spans="1:80" hidden="1" x14ac:dyDescent="0.3">
      <c r="A106" s="1">
        <v>105</v>
      </c>
      <c r="B106" s="1" t="s">
        <v>920</v>
      </c>
      <c r="C106" s="2" t="s">
        <v>921</v>
      </c>
      <c r="D106" s="1" t="s">
        <v>301</v>
      </c>
      <c r="E106" s="1" t="b">
        <v>1</v>
      </c>
      <c r="H106" s="1" t="s">
        <v>611</v>
      </c>
      <c r="I106" s="1" t="s">
        <v>10</v>
      </c>
      <c r="J106" s="1" t="s">
        <v>612</v>
      </c>
      <c r="K106" s="1" t="s">
        <v>302</v>
      </c>
      <c r="L106" s="1" t="s">
        <v>613</v>
      </c>
      <c r="M106" s="1" t="s">
        <v>303</v>
      </c>
      <c r="N106" s="1" t="s">
        <v>614</v>
      </c>
      <c r="O106" s="1" t="s">
        <v>774</v>
      </c>
      <c r="P106" s="1" t="b">
        <v>1</v>
      </c>
      <c r="Q106" s="1">
        <v>1000</v>
      </c>
      <c r="R106" s="1" t="b">
        <v>0</v>
      </c>
      <c r="S106" s="1" t="s">
        <v>2124</v>
      </c>
      <c r="T106" s="1" t="str" cm="1">
        <f t="array" ref="T106">IF(AND(SUM(COUNTIF(S106,{"*leaching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leached*"}))&gt;0,ISNUMBER(FIND("%",S106))),"Include","Exclude")</f>
        <v>Exclude</v>
      </c>
      <c r="U106" s="1" t="s">
        <v>2125</v>
      </c>
      <c r="V106" s="1" t="str" cm="1">
        <f t="array" ref="V106">IF(AND(SUM(COUNTIF(U106,{"*leaching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leached*"}))&gt;0,ISNUMBER(FIND("%",U106))),"Include","Exclude")</f>
        <v>Exclude</v>
      </c>
      <c r="W106" s="1" t="s">
        <v>2126</v>
      </c>
      <c r="X106" s="1" t="str" cm="1">
        <f t="array" ref="X106">IF(AND(SUM(COUNTIF(W106,{"*leaching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leached*"}))&gt;0,ISNUMBER(FIND("%",W106))),"Include","Exclude")</f>
        <v>Exclude</v>
      </c>
      <c r="Y106" s="1" t="s">
        <v>2127</v>
      </c>
      <c r="Z106" s="1" t="str" cm="1">
        <f t="array" ref="Z106">IF(AND(SUM(COUNTIF(Y106,{"*leaching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leached*"}))&gt;0,ISNUMBER(FIND("%",Y106))),"Include","Exclude")</f>
        <v>Exclude</v>
      </c>
      <c r="AA106" s="1" t="s">
        <v>2128</v>
      </c>
      <c r="AB106" s="1" t="str" cm="1">
        <f t="array" ref="AB106">IF(AND(SUM(COUNTIF(AA106,{"*leaching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leached*"}))&gt;0,ISNUMBER(FIND("%",AA106))),"Include","Exclude")</f>
        <v>Exclude</v>
      </c>
      <c r="AC106" s="1" t="s">
        <v>2129</v>
      </c>
      <c r="AD106" s="1" t="str" cm="1">
        <f t="array" ref="AD106">IF(AND(SUM(COUNTIF(AC106,{"*leaching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leached*"}))&gt;0,ISNUMBER(FIND("%",AC106))),"Include","Exclude")</f>
        <v>Exclude</v>
      </c>
      <c r="AE106" s="1" t="s">
        <v>2130</v>
      </c>
      <c r="AF106" s="1" t="str" cm="1">
        <f t="array" ref="AF106">IF(AND(SUM(COUNTIF(AE106,{"*leaching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leached*"}))&gt;0,ISNUMBER(FIND("%",AE106))),"Include","Exclude")</f>
        <v>Exclude</v>
      </c>
      <c r="AG106" s="1"/>
      <c r="AH106" s="1" t="str" cm="1">
        <f t="array" ref="AH106">IF(AND(SUM(COUNTIF(AG106,{"*leaching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leached*"}))&gt;0,ISNUMBER(FIND("%",AG106))),"Include","Exclude")</f>
        <v>Exclude</v>
      </c>
      <c r="AI106" s="1"/>
      <c r="AJ106" s="1" t="str" cm="1">
        <f t="array" ref="AJ106">IF(AND(SUM(COUNTIF(AI106,{"*leaching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leached*"}))&gt;0,ISNUMBER(FIND("%",AI106))),"Include","Exclude")</f>
        <v>Exclude</v>
      </c>
      <c r="AK106" s="1"/>
      <c r="AL106" s="1" t="str" cm="1">
        <f t="array" ref="AL106">IF(AND(SUM(COUNTIF(AK106,{"*leaching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leached*"}))&gt;0,ISNUMBER(FIND("%",AK106))),"Include","Exclude")</f>
        <v>Exclude</v>
      </c>
      <c r="AM106" s="1"/>
      <c r="AN106" s="1" t="str" cm="1">
        <f t="array" ref="AN106">IF(AND(SUM(COUNTIF(AM106,{"*leaching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leached*"}))&gt;0,ISNUMBER(FIND("%",AM106))),"Include","Exclude")</f>
        <v>Exclude</v>
      </c>
      <c r="AO106" s="1"/>
      <c r="AP106" s="1" t="str" cm="1">
        <f t="array" ref="AP106">IF(AND(SUM(COUNTIF(AO106,{"*leaching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leached*"}))&gt;0,ISNUMBER(FIND("%",AO106))),"Include","Exclude")</f>
        <v>Exclude</v>
      </c>
      <c r="AQ106" s="1"/>
      <c r="AR106" s="1" t="str" cm="1">
        <f t="array" ref="AR106">IF(AND(SUM(COUNTIF(AQ106,{"*leaching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leached*"}))&gt;0,ISNUMBER(FIND("%",AQ106))),"Include","Exclude")</f>
        <v>Exclude</v>
      </c>
      <c r="AS106" s="1"/>
      <c r="AT106" s="1" t="str" cm="1">
        <f t="array" ref="AT106">IF(AND(SUM(COUNTIF(AS106,{"*leaching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leached*"}))&gt;0,ISNUMBER(FIND("%",AS106))),"Include","Exclude")</f>
        <v>Exclude</v>
      </c>
      <c r="AU106" s="1"/>
      <c r="AV106" s="1" t="str" cm="1">
        <f t="array" ref="AV106">IF(AND(SUM(COUNTIF(AU106,{"*leaching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leached*"}))&gt;0,ISNUMBER(FIND("%",AU106))),"Include","Exclude")</f>
        <v>Exclude</v>
      </c>
      <c r="AW106" s="1"/>
      <c r="AX106" s="1" t="str" cm="1">
        <f t="array" ref="AX106">IF(AND(SUM(COUNTIF(AW106,{"*leaching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leached*"}))&gt;0,ISNUMBER(FIND("%",AW106))),"Include","Exclude")</f>
        <v>Exclude</v>
      </c>
      <c r="AY106" s="1">
        <f t="shared" si="5"/>
        <v>0</v>
      </c>
      <c r="AZ106" s="1" t="s">
        <v>677</v>
      </c>
      <c r="BF106" s="1"/>
      <c r="BG106" s="1"/>
      <c r="BK106" s="1"/>
      <c r="BL106" s="1"/>
      <c r="BQ106" s="1"/>
      <c r="BV106" s="1"/>
      <c r="BX106"/>
      <c r="BY106"/>
      <c r="BZ106"/>
      <c r="CA106"/>
      <c r="CB106"/>
    </row>
    <row r="107" spans="1:80" s="23" customFormat="1" x14ac:dyDescent="0.3">
      <c r="A107" s="21">
        <v>49</v>
      </c>
      <c r="B107" s="21" t="s">
        <v>764</v>
      </c>
      <c r="C107" s="21" t="s">
        <v>765</v>
      </c>
      <c r="D107" s="21" t="s">
        <v>150</v>
      </c>
      <c r="E107" s="21" t="b">
        <v>1</v>
      </c>
      <c r="F107" s="21"/>
      <c r="G107" s="21"/>
      <c r="H107" s="21" t="s">
        <v>611</v>
      </c>
      <c r="I107" s="21" t="s">
        <v>10</v>
      </c>
      <c r="J107" s="21" t="s">
        <v>612</v>
      </c>
      <c r="K107" s="21" t="s">
        <v>151</v>
      </c>
      <c r="L107" s="21" t="s">
        <v>613</v>
      </c>
      <c r="M107" s="21" t="s">
        <v>152</v>
      </c>
      <c r="N107" s="21" t="s">
        <v>614</v>
      </c>
      <c r="O107" s="21" t="s">
        <v>736</v>
      </c>
      <c r="P107" s="21" t="b">
        <v>1</v>
      </c>
      <c r="Q107" s="21">
        <v>60</v>
      </c>
      <c r="R107" s="39" t="b">
        <v>1</v>
      </c>
      <c r="S107" s="6" t="s">
        <v>1644</v>
      </c>
      <c r="T107" s="1" t="str" cm="1">
        <f t="array" ref="T107">IF(AND(SUM(COUNTIF(S107,{"*leaching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leached*"}))&gt;0,ISNUMBER(FIND("%",S107))),"Include","Exclude")</f>
        <v>Exclude</v>
      </c>
      <c r="U107" s="1" t="s">
        <v>1645</v>
      </c>
      <c r="V107" s="1" t="str" cm="1">
        <f t="array" ref="V107">IF(AND(SUM(COUNTIF(U107,{"*leaching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leached*"}))&gt;0,ISNUMBER(FIND("%",U107))),"Include","Exclude")</f>
        <v>Exclude</v>
      </c>
      <c r="W107" s="1" t="s">
        <v>1646</v>
      </c>
      <c r="X107" s="1" t="str" cm="1">
        <f t="array" ref="X107">IF(AND(SUM(COUNTIF(W107,{"*leaching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leached*"}))&gt;0,ISNUMBER(FIND("%",W107))),"Include","Exclude")</f>
        <v>Include</v>
      </c>
      <c r="Y107" s="1" t="s">
        <v>1647</v>
      </c>
      <c r="Z107" s="1" t="str" cm="1">
        <f t="array" ref="Z107">IF(AND(SUM(COUNTIF(Y107,{"*leaching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leached*"}))&gt;0,ISNUMBER(FIND("%",Y107))),"Include","Exclude")</f>
        <v>Exclude</v>
      </c>
      <c r="AA107" s="1" t="s">
        <v>1648</v>
      </c>
      <c r="AB107" s="1" t="str" cm="1">
        <f t="array" ref="AB107">IF(AND(SUM(COUNTIF(AA107,{"*leaching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leached*"}))&gt;0,ISNUMBER(FIND("%",AA107))),"Include","Exclude")</f>
        <v>Exclude</v>
      </c>
      <c r="AC107" s="1" t="s">
        <v>1649</v>
      </c>
      <c r="AD107" s="1" t="str" cm="1">
        <f t="array" ref="AD107">IF(AND(SUM(COUNTIF(AC107,{"*leaching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leached*"}))&gt;0,ISNUMBER(FIND("%",AC107))),"Include","Exclude")</f>
        <v>Exclude</v>
      </c>
      <c r="AE107" s="1" t="s">
        <v>1650</v>
      </c>
      <c r="AF107" s="1" t="str" cm="1">
        <f t="array" ref="AF107">IF(AND(SUM(COUNTIF(AE107,{"*leaching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leached*"}))&gt;0,ISNUMBER(FIND("%",AE107))),"Include","Exclude")</f>
        <v>Exclude</v>
      </c>
      <c r="AG107" s="1" t="s">
        <v>1651</v>
      </c>
      <c r="AH107" s="1" t="str" cm="1">
        <f t="array" ref="AH107">IF(AND(SUM(COUNTIF(AG107,{"*leaching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leached*"}))&gt;0,ISNUMBER(FIND("%",AG107))),"Include","Exclude")</f>
        <v>Exclude</v>
      </c>
      <c r="AI107" s="1"/>
      <c r="AJ107" s="1" t="str" cm="1">
        <f t="array" ref="AJ107">IF(AND(SUM(COUNTIF(AI107,{"*leaching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leached*"}))&gt;0,ISNUMBER(FIND("%",AI107))),"Include","Exclude")</f>
        <v>Exclude</v>
      </c>
      <c r="AK107" s="1"/>
      <c r="AL107" s="1" t="str" cm="1">
        <f t="array" ref="AL107">IF(AND(SUM(COUNTIF(AK107,{"*leaching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leached*"}))&gt;0,ISNUMBER(FIND("%",AK107))),"Include","Exclude")</f>
        <v>Exclude</v>
      </c>
      <c r="AM107" s="1"/>
      <c r="AN107" s="1" t="str" cm="1">
        <f t="array" ref="AN107">IF(AND(SUM(COUNTIF(AM107,{"*leaching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leached*"}))&gt;0,ISNUMBER(FIND("%",AM107))),"Include","Exclude")</f>
        <v>Exclude</v>
      </c>
      <c r="AO107" s="1"/>
      <c r="AP107" s="1" t="str" cm="1">
        <f t="array" ref="AP107">IF(AND(SUM(COUNTIF(AO107,{"*leaching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leached*"}))&gt;0,ISNUMBER(FIND("%",AO107))),"Include","Exclude")</f>
        <v>Exclude</v>
      </c>
      <c r="AQ107" s="1"/>
      <c r="AR107" s="1" t="str" cm="1">
        <f t="array" ref="AR107">IF(AND(SUM(COUNTIF(AQ107,{"*leaching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leached*"}))&gt;0,ISNUMBER(FIND("%",AQ107))),"Include","Exclude")</f>
        <v>Exclude</v>
      </c>
      <c r="AS107" s="1"/>
      <c r="AT107" s="1" t="str" cm="1">
        <f t="array" ref="AT107">IF(AND(SUM(COUNTIF(AS107,{"*leaching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leached*"}))&gt;0,ISNUMBER(FIND("%",AS107))),"Include","Exclude")</f>
        <v>Exclude</v>
      </c>
      <c r="AU107" s="1"/>
      <c r="AV107" s="1" t="str" cm="1">
        <f t="array" ref="AV107">IF(AND(SUM(COUNTIF(AU107,{"*leaching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leached*"}))&gt;0,ISNUMBER(FIND("%",AU107))),"Include","Exclude")</f>
        <v>Exclude</v>
      </c>
      <c r="AW107" s="1"/>
      <c r="AX107" s="36" t="str" cm="1">
        <f t="array" ref="AX107">IF(AND(SUM(COUNTIF(AW107,{"*leaching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leached*"}))&gt;0,ISNUMBER(FIND("%",AW107))),"Include","Exclude")</f>
        <v>Exclude</v>
      </c>
      <c r="AY107" s="21">
        <f t="shared" si="5"/>
        <v>1</v>
      </c>
      <c r="AZ107" s="21" t="s">
        <v>1646</v>
      </c>
      <c r="BA107" s="21">
        <f>LEN(AZ107) - LEN(SUBSTITUTE(AZ107, "%", ""))</f>
        <v>2</v>
      </c>
      <c r="BB107" s="21" t="s">
        <v>3048</v>
      </c>
      <c r="BC107" s="21" t="s">
        <v>3013</v>
      </c>
      <c r="BD107" s="22">
        <v>0.92200000000000004</v>
      </c>
      <c r="BE107" s="22">
        <v>0.1</v>
      </c>
      <c r="BF107" s="44">
        <f>VLOOKUP(BC107,'To do list'!$A$2:$B$18,2,FALSE)</f>
        <v>83.5</v>
      </c>
      <c r="BG107" s="59">
        <f>BE107*(1-BD107)*BF107*100</f>
        <v>65.129999999999967</v>
      </c>
      <c r="BH107" s="21" t="s">
        <v>3014</v>
      </c>
      <c r="BI107" s="22">
        <v>1.6E-2</v>
      </c>
      <c r="BJ107" s="22">
        <v>0</v>
      </c>
      <c r="BK107" s="44">
        <f>VLOOKUP(BH107,'To do list'!$A$2:$B$18,2,FALSE)</f>
        <v>0.42399999999999999</v>
      </c>
      <c r="BL107" s="59">
        <f>BJ107*(1-BI107)*BK107*100</f>
        <v>0</v>
      </c>
      <c r="BM107" s="21"/>
      <c r="BN107" s="21"/>
      <c r="BO107" s="22"/>
      <c r="BP107" s="21"/>
      <c r="BQ107" s="51"/>
      <c r="BR107" s="21"/>
      <c r="BS107" s="21"/>
      <c r="BT107" s="22"/>
      <c r="BU107" s="21"/>
      <c r="BV107" s="51"/>
      <c r="BW107" s="21"/>
      <c r="BX107" s="21"/>
      <c r="BY107" s="21"/>
      <c r="BZ107" s="21"/>
      <c r="CA107" s="51"/>
      <c r="CB107" s="63">
        <f>SUM(BG107,BL107,BQ107,BV107,CA107)/SUM(BE107,BJ107,BO107,BT107,BY107)</f>
        <v>651.29999999999961</v>
      </c>
    </row>
    <row r="108" spans="1:80" hidden="1" x14ac:dyDescent="0.3">
      <c r="A108" s="40">
        <v>107</v>
      </c>
      <c r="B108" s="40" t="s">
        <v>925</v>
      </c>
      <c r="C108" s="61" t="s">
        <v>926</v>
      </c>
      <c r="D108" s="40" t="s">
        <v>306</v>
      </c>
      <c r="E108" s="40" t="b">
        <v>1</v>
      </c>
      <c r="F108" s="40"/>
      <c r="G108" s="40"/>
      <c r="H108" s="40" t="s">
        <v>611</v>
      </c>
      <c r="I108" s="40" t="s">
        <v>10</v>
      </c>
      <c r="J108" s="40" t="s">
        <v>612</v>
      </c>
      <c r="K108" s="40" t="s">
        <v>307</v>
      </c>
      <c r="L108" s="40" t="s">
        <v>613</v>
      </c>
      <c r="M108" s="40" t="s">
        <v>308</v>
      </c>
      <c r="N108" s="40" t="s">
        <v>614</v>
      </c>
      <c r="O108" s="40" t="s">
        <v>870</v>
      </c>
      <c r="P108" s="40" t="b">
        <v>1</v>
      </c>
      <c r="Q108" s="40">
        <v>1000</v>
      </c>
      <c r="R108" s="1" t="b">
        <v>0</v>
      </c>
      <c r="S108" s="1" t="s">
        <v>2138</v>
      </c>
      <c r="T108" s="1" t="str" cm="1">
        <f t="array" ref="T108">IF(AND(SUM(COUNTIF(S108,{"*leaching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leached*"}))&gt;0,ISNUMBER(FIND("%",S108))),"Include","Exclude")</f>
        <v>Exclude</v>
      </c>
      <c r="U108" s="1" t="s">
        <v>2139</v>
      </c>
      <c r="V108" s="1" t="str" cm="1">
        <f t="array" ref="V108">IF(AND(SUM(COUNTIF(U108,{"*leaching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leached*"}))&gt;0,ISNUMBER(FIND("%",U108))),"Include","Exclude")</f>
        <v>Exclude</v>
      </c>
      <c r="W108" s="1" t="s">
        <v>2140</v>
      </c>
      <c r="X108" s="1" t="str" cm="1">
        <f t="array" ref="X108">IF(AND(SUM(COUNTIF(W108,{"*leaching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leached*"}))&gt;0,ISNUMBER(FIND("%",W108))),"Include","Exclude")</f>
        <v>Exclude</v>
      </c>
      <c r="Y108" s="1" t="s">
        <v>2141</v>
      </c>
      <c r="Z108" s="1" t="str" cm="1">
        <f t="array" ref="Z108">IF(AND(SUM(COUNTIF(Y108,{"*leaching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leached*"}))&gt;0,ISNUMBER(FIND("%",Y108))),"Include","Exclude")</f>
        <v>Include</v>
      </c>
      <c r="AA108" s="1" t="s">
        <v>2142</v>
      </c>
      <c r="AB108" s="1" t="str" cm="1">
        <f t="array" ref="AB108">IF(AND(SUM(COUNTIF(AA108,{"*leaching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leached*"}))&gt;0,ISNUMBER(FIND("%",AA108))),"Include","Exclude")</f>
        <v>Exclude</v>
      </c>
      <c r="AC108" s="1" t="s">
        <v>2143</v>
      </c>
      <c r="AD108" s="1" t="str" cm="1">
        <f t="array" ref="AD108">IF(AND(SUM(COUNTIF(AC108,{"*leaching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leached*"}))&gt;0,ISNUMBER(FIND("%",AC108))),"Include","Exclude")</f>
        <v>Exclude</v>
      </c>
      <c r="AE108" s="1"/>
      <c r="AF108" s="1" t="str" cm="1">
        <f t="array" ref="AF108">IF(AND(SUM(COUNTIF(AE108,{"*leaching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leached*"}))&gt;0,ISNUMBER(FIND("%",AE108))),"Include","Exclude")</f>
        <v>Exclude</v>
      </c>
      <c r="AG108" s="1"/>
      <c r="AH108" s="1" t="str" cm="1">
        <f t="array" ref="AH108">IF(AND(SUM(COUNTIF(AG108,{"*leaching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leached*"}))&gt;0,ISNUMBER(FIND("%",AG108))),"Include","Exclude")</f>
        <v>Exclude</v>
      </c>
      <c r="AI108" s="1"/>
      <c r="AJ108" s="1" t="str" cm="1">
        <f t="array" ref="AJ108">IF(AND(SUM(COUNTIF(AI108,{"*leaching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leached*"}))&gt;0,ISNUMBER(FIND("%",AI108))),"Include","Exclude")</f>
        <v>Exclude</v>
      </c>
      <c r="AK108" s="1"/>
      <c r="AL108" s="1" t="str" cm="1">
        <f t="array" ref="AL108">IF(AND(SUM(COUNTIF(AK108,{"*leaching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leached*"}))&gt;0,ISNUMBER(FIND("%",AK108))),"Include","Exclude")</f>
        <v>Exclude</v>
      </c>
      <c r="AM108" s="1"/>
      <c r="AN108" s="1" t="str" cm="1">
        <f t="array" ref="AN108">IF(AND(SUM(COUNTIF(AM108,{"*leaching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leached*"}))&gt;0,ISNUMBER(FIND("%",AM108))),"Include","Exclude")</f>
        <v>Exclude</v>
      </c>
      <c r="AO108" s="1"/>
      <c r="AP108" s="1" t="str" cm="1">
        <f t="array" ref="AP108">IF(AND(SUM(COUNTIF(AO108,{"*leaching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leached*"}))&gt;0,ISNUMBER(FIND("%",AO108))),"Include","Exclude")</f>
        <v>Exclude</v>
      </c>
      <c r="AQ108" s="1"/>
      <c r="AR108" s="1" t="str" cm="1">
        <f t="array" ref="AR108">IF(AND(SUM(COUNTIF(AQ108,{"*leaching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leached*"}))&gt;0,ISNUMBER(FIND("%",AQ108))),"Include","Exclude")</f>
        <v>Exclude</v>
      </c>
      <c r="AS108" s="1"/>
      <c r="AT108" s="1" t="str" cm="1">
        <f t="array" ref="AT108">IF(AND(SUM(COUNTIF(AS108,{"*leaching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leached*"}))&gt;0,ISNUMBER(FIND("%",AS108))),"Include","Exclude")</f>
        <v>Exclude</v>
      </c>
      <c r="AU108" s="1"/>
      <c r="AV108" s="1" t="str" cm="1">
        <f t="array" ref="AV108">IF(AND(SUM(COUNTIF(AU108,{"*leaching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leached*"}))&gt;0,ISNUMBER(FIND("%",AU108))),"Include","Exclude")</f>
        <v>Exclude</v>
      </c>
      <c r="AW108" s="1"/>
      <c r="AX108" s="1" t="str" cm="1">
        <f t="array" ref="AX108">IF(AND(SUM(COUNTIF(AW108,{"*leaching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leached*"}))&gt;0,ISNUMBER(FIND("%",AW108))),"Include","Exclude")</f>
        <v>Exclude</v>
      </c>
      <c r="AY108" s="40">
        <f t="shared" si="5"/>
        <v>1</v>
      </c>
      <c r="AZ108" s="40" t="s">
        <v>2141</v>
      </c>
      <c r="BA108" s="40">
        <f>LEN(AZ108) - LEN(SUBSTITUTE(AZ108, "%", ""))</f>
        <v>1</v>
      </c>
      <c r="BB108" s="40" t="s">
        <v>2996</v>
      </c>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c r="BY108"/>
      <c r="BZ108"/>
      <c r="CA108"/>
      <c r="CB108"/>
    </row>
    <row r="109" spans="1:80" s="23" customFormat="1" x14ac:dyDescent="0.3">
      <c r="A109" s="21">
        <v>70</v>
      </c>
      <c r="B109" s="21" t="s">
        <v>823</v>
      </c>
      <c r="C109" s="21" t="s">
        <v>824</v>
      </c>
      <c r="D109" s="21" t="s">
        <v>206</v>
      </c>
      <c r="E109" s="21" t="b">
        <v>1</v>
      </c>
      <c r="F109" s="21"/>
      <c r="G109" s="21"/>
      <c r="H109" s="21" t="s">
        <v>611</v>
      </c>
      <c r="I109" s="21" t="s">
        <v>10</v>
      </c>
      <c r="J109" s="21" t="s">
        <v>612</v>
      </c>
      <c r="K109" s="21" t="s">
        <v>207</v>
      </c>
      <c r="L109" s="21" t="s">
        <v>613</v>
      </c>
      <c r="M109" s="21" t="s">
        <v>208</v>
      </c>
      <c r="N109" s="21" t="s">
        <v>614</v>
      </c>
      <c r="O109" s="21" t="s">
        <v>825</v>
      </c>
      <c r="P109" s="21" t="b">
        <v>1</v>
      </c>
      <c r="Q109" s="21">
        <v>800</v>
      </c>
      <c r="R109" s="39" t="b">
        <v>0</v>
      </c>
      <c r="S109" s="6" t="s">
        <v>1835</v>
      </c>
      <c r="T109" s="1" t="str" cm="1">
        <f t="array" ref="T109">IF(AND(SUM(COUNTIF(S109,{"*leaching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leached*"}))&gt;0,ISNUMBER(FIND("%",S109))),"Include","Exclude")</f>
        <v>Exclude</v>
      </c>
      <c r="U109" s="1" t="s">
        <v>1836</v>
      </c>
      <c r="V109" s="1" t="str" cm="1">
        <f t="array" ref="V109">IF(AND(SUM(COUNTIF(U109,{"*leaching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leached*"}))&gt;0,ISNUMBER(FIND("%",U109))),"Include","Exclude")</f>
        <v>Exclude</v>
      </c>
      <c r="W109" s="1" t="s">
        <v>1837</v>
      </c>
      <c r="X109" s="1" t="str" cm="1">
        <f t="array" ref="X109">IF(AND(SUM(COUNTIF(W109,{"*leaching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leached*"}))&gt;0,ISNUMBER(FIND("%",W109))),"Include","Exclude")</f>
        <v>Exclude</v>
      </c>
      <c r="Y109" s="1" t="s">
        <v>1838</v>
      </c>
      <c r="Z109" s="1" t="str" cm="1">
        <f t="array" ref="Z109">IF(AND(SUM(COUNTIF(Y109,{"*leaching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leached*"}))&gt;0,ISNUMBER(FIND("%",Y109))),"Include","Exclude")</f>
        <v>Exclude</v>
      </c>
      <c r="AA109" s="1" t="s">
        <v>1839</v>
      </c>
      <c r="AB109" s="1" t="str" cm="1">
        <f t="array" ref="AB109">IF(AND(SUM(COUNTIF(AA109,{"*leaching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leached*"}))&gt;0,ISNUMBER(FIND("%",AA109))),"Include","Exclude")</f>
        <v>Exclude</v>
      </c>
      <c r="AC109" s="1" t="s">
        <v>1840</v>
      </c>
      <c r="AD109" s="1" t="str" cm="1">
        <f t="array" ref="AD109">IF(AND(SUM(COUNTIF(AC109,{"*leaching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leached*"}))&gt;0,ISNUMBER(FIND("%",AC109))),"Include","Exclude")</f>
        <v>Exclude</v>
      </c>
      <c r="AE109" s="1" t="s">
        <v>1841</v>
      </c>
      <c r="AF109" s="1" t="str" cm="1">
        <f t="array" ref="AF109">IF(AND(SUM(COUNTIF(AE109,{"*leaching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leached*"}))&gt;0,ISNUMBER(FIND("%",AE109))),"Include","Exclude")</f>
        <v>Exclude</v>
      </c>
      <c r="AG109" s="1" t="s">
        <v>1842</v>
      </c>
      <c r="AH109" s="1" t="str" cm="1">
        <f t="array" ref="AH109">IF(AND(SUM(COUNTIF(AG109,{"*leaching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leached*"}))&gt;0,ISNUMBER(FIND("%",AG109))),"Include","Exclude")</f>
        <v>Exclude</v>
      </c>
      <c r="AI109" s="1" t="s">
        <v>1843</v>
      </c>
      <c r="AJ109" s="1" t="str" cm="1">
        <f t="array" ref="AJ109">IF(AND(SUM(COUNTIF(AI109,{"*leaching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leached*"}))&gt;0,ISNUMBER(FIND("%",AI109))),"Include","Exclude")</f>
        <v>Include</v>
      </c>
      <c r="AK109" s="1" t="s">
        <v>1844</v>
      </c>
      <c r="AL109" s="1" t="str" cm="1">
        <f t="array" ref="AL109">IF(AND(SUM(COUNTIF(AK109,{"*leaching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leached*"}))&gt;0,ISNUMBER(FIND("%",AK109))),"Include","Exclude")</f>
        <v>Exclude</v>
      </c>
      <c r="AM109" s="1" t="s">
        <v>1845</v>
      </c>
      <c r="AN109" s="1" t="str" cm="1">
        <f t="array" ref="AN109">IF(AND(SUM(COUNTIF(AM109,{"*leaching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leached*"}))&gt;0,ISNUMBER(FIND("%",AM109))),"Include","Exclude")</f>
        <v>Exclude</v>
      </c>
      <c r="AO109" s="1"/>
      <c r="AP109" s="1" t="str" cm="1">
        <f t="array" ref="AP109">IF(AND(SUM(COUNTIF(AO109,{"*leaching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leached*"}))&gt;0,ISNUMBER(FIND("%",AO109))),"Include","Exclude")</f>
        <v>Exclude</v>
      </c>
      <c r="AQ109" s="1"/>
      <c r="AR109" s="1" t="str" cm="1">
        <f t="array" ref="AR109">IF(AND(SUM(COUNTIF(AQ109,{"*leaching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leached*"}))&gt;0,ISNUMBER(FIND("%",AQ109))),"Include","Exclude")</f>
        <v>Exclude</v>
      </c>
      <c r="AS109" s="1"/>
      <c r="AT109" s="1" t="str" cm="1">
        <f t="array" ref="AT109">IF(AND(SUM(COUNTIF(AS109,{"*leaching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leached*"}))&gt;0,ISNUMBER(FIND("%",AS109))),"Include","Exclude")</f>
        <v>Exclude</v>
      </c>
      <c r="AU109" s="1"/>
      <c r="AV109" s="1" t="str" cm="1">
        <f t="array" ref="AV109">IF(AND(SUM(COUNTIF(AU109,{"*leaching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leached*"}))&gt;0,ISNUMBER(FIND("%",AU109))),"Include","Exclude")</f>
        <v>Exclude</v>
      </c>
      <c r="AW109" s="1"/>
      <c r="AX109" s="36" t="str" cm="1">
        <f t="array" ref="AX109">IF(AND(SUM(COUNTIF(AW109,{"*leaching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leached*"}))&gt;0,ISNUMBER(FIND("%",AW109))),"Include","Exclude")</f>
        <v>Exclude</v>
      </c>
      <c r="AY109" s="21">
        <f t="shared" si="5"/>
        <v>1</v>
      </c>
      <c r="AZ109" s="21" t="s">
        <v>1843</v>
      </c>
      <c r="BA109" s="21">
        <f>LEN(AZ109) - LEN(SUBSTITUTE(AZ109, "%", ""))</f>
        <v>2</v>
      </c>
      <c r="BB109" s="21" t="s">
        <v>2996</v>
      </c>
      <c r="BC109" s="21" t="s">
        <v>709</v>
      </c>
      <c r="BD109" s="22">
        <v>0.96799999999999997</v>
      </c>
      <c r="BE109" s="22">
        <v>0.2</v>
      </c>
      <c r="BF109" s="44">
        <f>VLOOKUP(BC109,'To do list'!$A$2:$B$18,2,FALSE)</f>
        <v>32.799999999999997</v>
      </c>
      <c r="BG109" s="59">
        <f>BE109*(1-BD109)*BF109*100</f>
        <v>20.992000000000019</v>
      </c>
      <c r="BH109" s="21" t="s">
        <v>3013</v>
      </c>
      <c r="BI109" s="22">
        <v>0.88700000000000001</v>
      </c>
      <c r="BJ109" s="22">
        <v>0.1</v>
      </c>
      <c r="BK109" s="44">
        <f>VLOOKUP(BH109,'To do list'!$A$2:$B$18,2,FALSE)</f>
        <v>83.5</v>
      </c>
      <c r="BL109" s="59">
        <f>BJ109*(1-BI109)*BK109*100</f>
        <v>94.35499999999999</v>
      </c>
      <c r="BM109" s="21"/>
      <c r="BN109" s="21"/>
      <c r="BO109" s="22"/>
      <c r="BP109" s="21"/>
      <c r="BQ109" s="51"/>
      <c r="BR109" s="21"/>
      <c r="BS109" s="21"/>
      <c r="BT109" s="22"/>
      <c r="BU109" s="21"/>
      <c r="BV109" s="51"/>
      <c r="BW109" s="21"/>
      <c r="BX109" s="21"/>
      <c r="BY109" s="21"/>
      <c r="BZ109" s="21"/>
      <c r="CA109" s="51"/>
      <c r="CB109" s="63">
        <f>SUM(BG109,BL109,BQ109,BV109,CA109)/SUM(BE109,BJ109,BO109,BT109,BY109)</f>
        <v>384.48999999999995</v>
      </c>
    </row>
    <row r="110" spans="1:80" hidden="1" x14ac:dyDescent="0.3">
      <c r="A110" s="40">
        <v>109</v>
      </c>
      <c r="B110" s="40" t="s">
        <v>930</v>
      </c>
      <c r="C110" s="61" t="s">
        <v>931</v>
      </c>
      <c r="D110" s="40" t="s">
        <v>312</v>
      </c>
      <c r="E110" s="40" t="b">
        <v>1</v>
      </c>
      <c r="F110" s="40"/>
      <c r="G110" s="40"/>
      <c r="H110" s="40" t="s">
        <v>611</v>
      </c>
      <c r="I110" s="40" t="s">
        <v>10</v>
      </c>
      <c r="J110" s="40" t="s">
        <v>612</v>
      </c>
      <c r="K110" s="40" t="s">
        <v>313</v>
      </c>
      <c r="L110" s="40" t="s">
        <v>613</v>
      </c>
      <c r="M110" s="40" t="s">
        <v>314</v>
      </c>
      <c r="N110" s="40" t="s">
        <v>614</v>
      </c>
      <c r="O110" s="40" t="s">
        <v>932</v>
      </c>
      <c r="P110" s="40" t="b">
        <v>1</v>
      </c>
      <c r="Q110" s="40">
        <v>650</v>
      </c>
      <c r="R110" s="1" t="b">
        <v>0</v>
      </c>
      <c r="S110" s="1" t="s">
        <v>2153</v>
      </c>
      <c r="T110" s="1" t="str" cm="1">
        <f t="array" ref="T110">IF(AND(SUM(COUNTIF(S110,{"*leaching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leached*"}))&gt;0,ISNUMBER(FIND("%",S110))),"Include","Exclude")</f>
        <v>Exclude</v>
      </c>
      <c r="U110" s="1" t="s">
        <v>2154</v>
      </c>
      <c r="V110" s="1" t="str" cm="1">
        <f t="array" ref="V110">IF(AND(SUM(COUNTIF(U110,{"*leaching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leached*"}))&gt;0,ISNUMBER(FIND("%",U110))),"Include","Exclude")</f>
        <v>Exclude</v>
      </c>
      <c r="W110" s="1" t="s">
        <v>2155</v>
      </c>
      <c r="X110" s="1" t="str" cm="1">
        <f t="array" ref="X110">IF(AND(SUM(COUNTIF(W110,{"*leaching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leached*"}))&gt;0,ISNUMBER(FIND("%",W110))),"Include","Exclude")</f>
        <v>Exclude</v>
      </c>
      <c r="Y110" s="1" t="s">
        <v>2156</v>
      </c>
      <c r="Z110" s="1" t="str" cm="1">
        <f t="array" ref="Z110">IF(AND(SUM(COUNTIF(Y110,{"*leaching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leached*"}))&gt;0,ISNUMBER(FIND("%",Y110))),"Include","Exclude")</f>
        <v>Exclude</v>
      </c>
      <c r="AA110" s="1" t="s">
        <v>2157</v>
      </c>
      <c r="AB110" s="1" t="str" cm="1">
        <f t="array" ref="AB110">IF(AND(SUM(COUNTIF(AA110,{"*leaching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leached*"}))&gt;0,ISNUMBER(FIND("%",AA110))),"Include","Exclude")</f>
        <v>Exclude</v>
      </c>
      <c r="AC110" s="1" t="s">
        <v>2158</v>
      </c>
      <c r="AD110" s="1" t="str" cm="1">
        <f t="array" ref="AD110">IF(AND(SUM(COUNTIF(AC110,{"*leaching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leached*"}))&gt;0,ISNUMBER(FIND("%",AC110))),"Include","Exclude")</f>
        <v>Exclude</v>
      </c>
      <c r="AE110" s="1" t="s">
        <v>2159</v>
      </c>
      <c r="AF110" s="1" t="str" cm="1">
        <f t="array" ref="AF110">IF(AND(SUM(COUNTIF(AE110,{"*leaching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leached*"}))&gt;0,ISNUMBER(FIND("%",AE110))),"Include","Exclude")</f>
        <v>Exclude</v>
      </c>
      <c r="AG110" s="1" t="s">
        <v>2160</v>
      </c>
      <c r="AH110" s="1" t="str" cm="1">
        <f t="array" ref="AH110">IF(AND(SUM(COUNTIF(AG110,{"*leaching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leached*"}))&gt;0,ISNUMBER(FIND("%",AG110))),"Include","Exclude")</f>
        <v>Exclude</v>
      </c>
      <c r="AI110" s="1" t="s">
        <v>2161</v>
      </c>
      <c r="AJ110" s="1" t="str" cm="1">
        <f t="array" ref="AJ110">IF(AND(SUM(COUNTIF(AI110,{"*leaching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leached*"}))&gt;0,ISNUMBER(FIND("%",AI110))),"Include","Exclude")</f>
        <v>Exclude</v>
      </c>
      <c r="AK110" s="1" t="s">
        <v>2162</v>
      </c>
      <c r="AL110" s="1" t="str" cm="1">
        <f t="array" ref="AL110">IF(AND(SUM(COUNTIF(AK110,{"*leaching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leached*"}))&gt;0,ISNUMBER(FIND("%",AK110))),"Include","Exclude")</f>
        <v>Exclude</v>
      </c>
      <c r="AM110" s="1" t="s">
        <v>2163</v>
      </c>
      <c r="AN110" s="1" t="str" cm="1">
        <f t="array" ref="AN110">IF(AND(SUM(COUNTIF(AM110,{"*leaching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leached*"}))&gt;0,ISNUMBER(FIND("%",AM110))),"Include","Exclude")</f>
        <v>Exclude</v>
      </c>
      <c r="AO110" s="1"/>
      <c r="AP110" s="1" t="str" cm="1">
        <f t="array" ref="AP110">IF(AND(SUM(COUNTIF(AO110,{"*leaching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leached*"}))&gt;0,ISNUMBER(FIND("%",AO110))),"Include","Exclude")</f>
        <v>Exclude</v>
      </c>
      <c r="AQ110" s="1"/>
      <c r="AR110" s="1" t="str" cm="1">
        <f t="array" ref="AR110">IF(AND(SUM(COUNTIF(AQ110,{"*leaching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leached*"}))&gt;0,ISNUMBER(FIND("%",AQ110))),"Include","Exclude")</f>
        <v>Exclude</v>
      </c>
      <c r="AS110" s="1"/>
      <c r="AT110" s="1" t="str" cm="1">
        <f t="array" ref="AT110">IF(AND(SUM(COUNTIF(AS110,{"*leaching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leached*"}))&gt;0,ISNUMBER(FIND("%",AS110))),"Include","Exclude")</f>
        <v>Exclude</v>
      </c>
      <c r="AU110" s="1"/>
      <c r="AV110" s="1" t="str" cm="1">
        <f t="array" ref="AV110">IF(AND(SUM(COUNTIF(AU110,{"*leaching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leached*"}))&gt;0,ISNUMBER(FIND("%",AU110))),"Include","Exclude")</f>
        <v>Exclude</v>
      </c>
      <c r="AW110" s="1"/>
      <c r="AX110" s="1" t="str" cm="1">
        <f t="array" ref="AX110">IF(AND(SUM(COUNTIF(AW110,{"*leaching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leached*"}))&gt;0,ISNUMBER(FIND("%",AW110))),"Include","Exclude")</f>
        <v>Exclude</v>
      </c>
      <c r="AY110" s="40">
        <f t="shared" si="5"/>
        <v>0</v>
      </c>
      <c r="AZ110" s="40" t="s">
        <v>677</v>
      </c>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c r="BY110"/>
      <c r="BZ110"/>
      <c r="CA110"/>
      <c r="CB110"/>
    </row>
    <row r="111" spans="1:80" s="23" customFormat="1" x14ac:dyDescent="0.3">
      <c r="A111" s="21">
        <v>92</v>
      </c>
      <c r="B111" s="21" t="s">
        <v>885</v>
      </c>
      <c r="C111" s="21" t="s">
        <v>886</v>
      </c>
      <c r="D111" s="21" t="s">
        <v>266</v>
      </c>
      <c r="E111" s="21" t="b">
        <v>1</v>
      </c>
      <c r="F111" s="21"/>
      <c r="G111" s="21"/>
      <c r="H111" s="21" t="s">
        <v>611</v>
      </c>
      <c r="I111" s="21" t="s">
        <v>10</v>
      </c>
      <c r="J111" s="21" t="s">
        <v>612</v>
      </c>
      <c r="K111" s="21" t="s">
        <v>267</v>
      </c>
      <c r="L111" s="21" t="s">
        <v>613</v>
      </c>
      <c r="M111" s="21" t="s">
        <v>268</v>
      </c>
      <c r="N111" s="21" t="s">
        <v>614</v>
      </c>
      <c r="O111" s="21" t="s">
        <v>887</v>
      </c>
      <c r="P111" s="21" t="b">
        <v>1</v>
      </c>
      <c r="Q111" s="21">
        <v>86</v>
      </c>
      <c r="R111" s="39" t="b">
        <v>0</v>
      </c>
      <c r="S111" s="6" t="s">
        <v>2003</v>
      </c>
      <c r="T111" s="1" t="str" cm="1">
        <f t="array" ref="T111">IF(AND(SUM(COUNTIF(S111,{"*leaching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leached*"}))&gt;0,ISNUMBER(FIND("%",S111))),"Include","Exclude")</f>
        <v>Exclude</v>
      </c>
      <c r="U111" s="1" t="s">
        <v>2004</v>
      </c>
      <c r="V111" s="1" t="str" cm="1">
        <f t="array" ref="V111">IF(AND(SUM(COUNTIF(U111,{"*leaching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leached*"}))&gt;0,ISNUMBER(FIND("%",U111))),"Include","Exclude")</f>
        <v>Exclude</v>
      </c>
      <c r="W111" s="1" t="s">
        <v>2005</v>
      </c>
      <c r="X111" s="1" t="str" cm="1">
        <f t="array" ref="X111">IF(AND(SUM(COUNTIF(W111,{"*leaching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leached*"}))&gt;0,ISNUMBER(FIND("%",W111))),"Include","Exclude")</f>
        <v>Exclude</v>
      </c>
      <c r="Y111" s="1" t="s">
        <v>2006</v>
      </c>
      <c r="Z111" s="1" t="str" cm="1">
        <f t="array" ref="Z111">IF(AND(SUM(COUNTIF(Y111,{"*leaching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leached*"}))&gt;0,ISNUMBER(FIND("%",Y111))),"Include","Exclude")</f>
        <v>Exclude</v>
      </c>
      <c r="AA111" s="1" t="s">
        <v>2007</v>
      </c>
      <c r="AB111" s="1" t="str" cm="1">
        <f t="array" ref="AB111">IF(AND(SUM(COUNTIF(AA111,{"*leaching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leached*"}))&gt;0,ISNUMBER(FIND("%",AA111))),"Include","Exclude")</f>
        <v>Exclude</v>
      </c>
      <c r="AC111" s="1" t="s">
        <v>2008</v>
      </c>
      <c r="AD111" s="1" t="str" cm="1">
        <f t="array" ref="AD111">IF(AND(SUM(COUNTIF(AC111,{"*leaching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leached*"}))&gt;0,ISNUMBER(FIND("%",AC111))),"Include","Exclude")</f>
        <v>Include</v>
      </c>
      <c r="AE111" s="1" t="s">
        <v>2009</v>
      </c>
      <c r="AF111" s="1" t="str" cm="1">
        <f t="array" ref="AF111">IF(AND(SUM(COUNTIF(AE111,{"*leaching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leached*"}))&gt;0,ISNUMBER(FIND("%",AE111))),"Include","Exclude")</f>
        <v>Exclude</v>
      </c>
      <c r="AG111" s="1" t="s">
        <v>2010</v>
      </c>
      <c r="AH111" s="1" t="str" cm="1">
        <f t="array" ref="AH111">IF(AND(SUM(COUNTIF(AG111,{"*leaching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leached*"}))&gt;0,ISNUMBER(FIND("%",AG111))),"Include","Exclude")</f>
        <v>Exclude</v>
      </c>
      <c r="AI111" s="1" t="s">
        <v>2011</v>
      </c>
      <c r="AJ111" s="1" t="str" cm="1">
        <f t="array" ref="AJ111">IF(AND(SUM(COUNTIF(AI111,{"*leaching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leached*"}))&gt;0,ISNUMBER(FIND("%",AI111))),"Include","Exclude")</f>
        <v>Exclude</v>
      </c>
      <c r="AK111" s="1" t="s">
        <v>2012</v>
      </c>
      <c r="AL111" s="1" t="str" cm="1">
        <f t="array" ref="AL111">IF(AND(SUM(COUNTIF(AK111,{"*leaching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leached*"}))&gt;0,ISNUMBER(FIND("%",AK111))),"Include","Exclude")</f>
        <v>Exclude</v>
      </c>
      <c r="AM111" s="1"/>
      <c r="AN111" s="1" t="str" cm="1">
        <f t="array" ref="AN111">IF(AND(SUM(COUNTIF(AM111,{"*leaching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leached*"}))&gt;0,ISNUMBER(FIND("%",AM111))),"Include","Exclude")</f>
        <v>Exclude</v>
      </c>
      <c r="AO111" s="1"/>
      <c r="AP111" s="1" t="str" cm="1">
        <f t="array" ref="AP111">IF(AND(SUM(COUNTIF(AO111,{"*leaching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leached*"}))&gt;0,ISNUMBER(FIND("%",AO111))),"Include","Exclude")</f>
        <v>Exclude</v>
      </c>
      <c r="AQ111" s="1"/>
      <c r="AR111" s="1" t="str" cm="1">
        <f t="array" ref="AR111">IF(AND(SUM(COUNTIF(AQ111,{"*leaching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leached*"}))&gt;0,ISNUMBER(FIND("%",AQ111))),"Include","Exclude")</f>
        <v>Exclude</v>
      </c>
      <c r="AS111" s="1"/>
      <c r="AT111" s="1" t="str" cm="1">
        <f t="array" ref="AT111">IF(AND(SUM(COUNTIF(AS111,{"*leaching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leached*"}))&gt;0,ISNUMBER(FIND("%",AS111))),"Include","Exclude")</f>
        <v>Exclude</v>
      </c>
      <c r="AU111" s="1"/>
      <c r="AV111" s="1" t="str" cm="1">
        <f t="array" ref="AV111">IF(AND(SUM(COUNTIF(AU111,{"*leaching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leached*"}))&gt;0,ISNUMBER(FIND("%",AU111))),"Include","Exclude")</f>
        <v>Exclude</v>
      </c>
      <c r="AW111" s="1"/>
      <c r="AX111" s="36" t="str" cm="1">
        <f t="array" ref="AX111">IF(AND(SUM(COUNTIF(AW111,{"*leaching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leached*"}))&gt;0,ISNUMBER(FIND("%",AW111))),"Include","Exclude")</f>
        <v>Exclude</v>
      </c>
      <c r="AY111" s="21">
        <f t="shared" si="5"/>
        <v>1</v>
      </c>
      <c r="AZ111" s="21" t="s">
        <v>2008</v>
      </c>
      <c r="BA111" s="21">
        <f>LEN(AZ111) - LEN(SUBSTITUTE(AZ111, "%", ""))</f>
        <v>3</v>
      </c>
      <c r="BB111" s="21" t="s">
        <v>3047</v>
      </c>
      <c r="BC111" s="21" t="s">
        <v>709</v>
      </c>
      <c r="BD111" s="22">
        <v>0.97330000000000005</v>
      </c>
      <c r="BE111" s="22">
        <v>0.2</v>
      </c>
      <c r="BF111" s="44">
        <f>VLOOKUP(BC111,'To do list'!$A$2:$B$18,2,FALSE)</f>
        <v>32.799999999999997</v>
      </c>
      <c r="BG111" s="59">
        <f>BE111*(1-BD111)*BF111*100</f>
        <v>17.515199999999965</v>
      </c>
      <c r="BH111" s="21" t="s">
        <v>3013</v>
      </c>
      <c r="BI111" s="22">
        <v>0.99250000000000005</v>
      </c>
      <c r="BJ111" s="22">
        <v>0.1</v>
      </c>
      <c r="BK111" s="44">
        <f>VLOOKUP(BH111,'To do list'!$A$2:$B$18,2,FALSE)</f>
        <v>83.5</v>
      </c>
      <c r="BL111" s="59">
        <f>BJ111*(1-BI111)*BK111*100</f>
        <v>6.2624999999999602</v>
      </c>
      <c r="BM111" s="21"/>
      <c r="BN111" s="21"/>
      <c r="BO111" s="22"/>
      <c r="BP111" s="21"/>
      <c r="BQ111" s="51"/>
      <c r="BR111" s="21"/>
      <c r="BS111" s="21"/>
      <c r="BT111" s="22"/>
      <c r="BU111" s="21"/>
      <c r="BV111" s="51"/>
      <c r="BW111" s="21"/>
      <c r="BX111" s="21"/>
      <c r="BY111" s="21"/>
      <c r="BZ111" s="21"/>
      <c r="CA111" s="51"/>
      <c r="CB111" s="63">
        <f>SUM(BG111,BL111,BQ111,BV111,CA111)/SUM(BE111,BJ111,BO111,BT111,BY111)</f>
        <v>79.258999999999745</v>
      </c>
    </row>
    <row r="112" spans="1:80" hidden="1" x14ac:dyDescent="0.3">
      <c r="A112" s="40">
        <v>111</v>
      </c>
      <c r="B112" s="40" t="s">
        <v>936</v>
      </c>
      <c r="C112" s="61" t="s">
        <v>937</v>
      </c>
      <c r="D112" s="40" t="s">
        <v>318</v>
      </c>
      <c r="E112" s="40" t="b">
        <v>1</v>
      </c>
      <c r="F112" s="40"/>
      <c r="G112" s="40"/>
      <c r="H112" s="40" t="s">
        <v>611</v>
      </c>
      <c r="I112" s="40" t="s">
        <v>10</v>
      </c>
      <c r="J112" s="40" t="s">
        <v>612</v>
      </c>
      <c r="K112" s="40" t="s">
        <v>24</v>
      </c>
      <c r="L112" s="40" t="s">
        <v>613</v>
      </c>
      <c r="M112" s="40" t="s">
        <v>319</v>
      </c>
      <c r="N112" s="40" t="s">
        <v>614</v>
      </c>
      <c r="O112" s="40" t="s">
        <v>783</v>
      </c>
      <c r="P112" s="40" t="b">
        <v>1</v>
      </c>
      <c r="Q112" s="40">
        <v>30</v>
      </c>
      <c r="R112" s="1" t="b">
        <v>1</v>
      </c>
      <c r="S112" s="1" t="s">
        <v>2172</v>
      </c>
      <c r="T112" s="1" t="str" cm="1">
        <f t="array" ref="T112">IF(AND(SUM(COUNTIF(S112,{"*leaching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leached*"}))&gt;0,ISNUMBER(FIND("%",S112))),"Include","Exclude")</f>
        <v>Exclude</v>
      </c>
      <c r="U112" s="1" t="s">
        <v>2173</v>
      </c>
      <c r="V112" s="1" t="str" cm="1">
        <f t="array" ref="V112">IF(AND(SUM(COUNTIF(U112,{"*leaching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leached*"}))&gt;0,ISNUMBER(FIND("%",U112))),"Include","Exclude")</f>
        <v>Exclude</v>
      </c>
      <c r="W112" s="1" t="s">
        <v>2174</v>
      </c>
      <c r="X112" s="1" t="str" cm="1">
        <f t="array" ref="X112">IF(AND(SUM(COUNTIF(W112,{"*leaching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leached*"}))&gt;0,ISNUMBER(FIND("%",W112))),"Include","Exclude")</f>
        <v>Exclude</v>
      </c>
      <c r="Y112" s="1" t="s">
        <v>2175</v>
      </c>
      <c r="Z112" s="1" t="str" cm="1">
        <f t="array" ref="Z112">IF(AND(SUM(COUNTIF(Y112,{"*leaching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leached*"}))&gt;0,ISNUMBER(FIND("%",Y112))),"Include","Exclude")</f>
        <v>Include</v>
      </c>
      <c r="AA112" s="1" t="s">
        <v>2176</v>
      </c>
      <c r="AB112" s="1" t="str" cm="1">
        <f t="array" ref="AB112">IF(AND(SUM(COUNTIF(AA112,{"*leaching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leached*"}))&gt;0,ISNUMBER(FIND("%",AA112))),"Include","Exclude")</f>
        <v>Exclude</v>
      </c>
      <c r="AC112" s="1" t="s">
        <v>2177</v>
      </c>
      <c r="AD112" s="1" t="str" cm="1">
        <f t="array" ref="AD112">IF(AND(SUM(COUNTIF(AC112,{"*leaching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leached*"}))&gt;0,ISNUMBER(FIND("%",AC112))),"Include","Exclude")</f>
        <v>Exclude</v>
      </c>
      <c r="AE112" s="1" t="s">
        <v>2178</v>
      </c>
      <c r="AF112" s="1" t="str" cm="1">
        <f t="array" ref="AF112">IF(AND(SUM(COUNTIF(AE112,{"*leaching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leached*"}))&gt;0,ISNUMBER(FIND("%",AE112))),"Include","Exclude")</f>
        <v>Exclude</v>
      </c>
      <c r="AG112" s="1" t="s">
        <v>2179</v>
      </c>
      <c r="AH112" s="1" t="str" cm="1">
        <f t="array" ref="AH112">IF(AND(SUM(COUNTIF(AG112,{"*leaching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leached*"}))&gt;0,ISNUMBER(FIND("%",AG112))),"Include","Exclude")</f>
        <v>Exclude</v>
      </c>
      <c r="AI112" s="1"/>
      <c r="AJ112" s="1" t="str" cm="1">
        <f t="array" ref="AJ112">IF(AND(SUM(COUNTIF(AI112,{"*leaching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leached*"}))&gt;0,ISNUMBER(FIND("%",AI112))),"Include","Exclude")</f>
        <v>Exclude</v>
      </c>
      <c r="AK112" s="1"/>
      <c r="AL112" s="1" t="str" cm="1">
        <f t="array" ref="AL112">IF(AND(SUM(COUNTIF(AK112,{"*leaching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leached*"}))&gt;0,ISNUMBER(FIND("%",AK112))),"Include","Exclude")</f>
        <v>Exclude</v>
      </c>
      <c r="AM112" s="1"/>
      <c r="AN112" s="1" t="str" cm="1">
        <f t="array" ref="AN112">IF(AND(SUM(COUNTIF(AM112,{"*leaching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leached*"}))&gt;0,ISNUMBER(FIND("%",AM112))),"Include","Exclude")</f>
        <v>Exclude</v>
      </c>
      <c r="AO112" s="1"/>
      <c r="AP112" s="1" t="str" cm="1">
        <f t="array" ref="AP112">IF(AND(SUM(COUNTIF(AO112,{"*leaching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leached*"}))&gt;0,ISNUMBER(FIND("%",AO112))),"Include","Exclude")</f>
        <v>Exclude</v>
      </c>
      <c r="AQ112" s="1"/>
      <c r="AR112" s="1" t="str" cm="1">
        <f t="array" ref="AR112">IF(AND(SUM(COUNTIF(AQ112,{"*leaching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leached*"}))&gt;0,ISNUMBER(FIND("%",AQ112))),"Include","Exclude")</f>
        <v>Exclude</v>
      </c>
      <c r="AS112" s="1"/>
      <c r="AT112" s="1" t="str" cm="1">
        <f t="array" ref="AT112">IF(AND(SUM(COUNTIF(AS112,{"*leaching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leached*"}))&gt;0,ISNUMBER(FIND("%",AS112))),"Include","Exclude")</f>
        <v>Exclude</v>
      </c>
      <c r="AU112" s="1"/>
      <c r="AV112" s="1" t="str" cm="1">
        <f t="array" ref="AV112">IF(AND(SUM(COUNTIF(AU112,{"*leaching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leached*"}))&gt;0,ISNUMBER(FIND("%",AU112))),"Include","Exclude")</f>
        <v>Exclude</v>
      </c>
      <c r="AW112" s="1"/>
      <c r="AX112" s="1" t="str" cm="1">
        <f t="array" ref="AX112">IF(AND(SUM(COUNTIF(AW112,{"*leaching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leached*"}))&gt;0,ISNUMBER(FIND("%",AW112))),"Include","Exclude")</f>
        <v>Exclude</v>
      </c>
      <c r="AY112" s="40">
        <f t="shared" si="5"/>
        <v>1</v>
      </c>
      <c r="AZ112" s="40" t="s">
        <v>2175</v>
      </c>
      <c r="BA112" s="40">
        <f>LEN(AZ112) - LEN(SUBSTITUTE(AZ112, "%", ""))</f>
        <v>1</v>
      </c>
      <c r="BB112" s="40" t="s">
        <v>2991</v>
      </c>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c r="BY112"/>
      <c r="BZ112"/>
      <c r="CA112"/>
      <c r="CB112"/>
    </row>
    <row r="113" spans="1:80" hidden="1" x14ac:dyDescent="0.3">
      <c r="A113" s="1">
        <v>112</v>
      </c>
      <c r="B113" s="1" t="s">
        <v>938</v>
      </c>
      <c r="C113" s="2" t="s">
        <v>939</v>
      </c>
      <c r="D113" s="1" t="s">
        <v>320</v>
      </c>
      <c r="E113" s="1" t="b">
        <v>1</v>
      </c>
      <c r="H113" s="1" t="s">
        <v>611</v>
      </c>
      <c r="I113" s="1" t="s">
        <v>10</v>
      </c>
      <c r="J113" s="1" t="s">
        <v>612</v>
      </c>
      <c r="K113" s="1" t="s">
        <v>321</v>
      </c>
      <c r="L113" s="1" t="s">
        <v>613</v>
      </c>
      <c r="M113" s="1" t="s">
        <v>322</v>
      </c>
      <c r="N113" s="1" t="s">
        <v>614</v>
      </c>
      <c r="O113" s="1" t="s">
        <v>777</v>
      </c>
      <c r="P113" s="1" t="b">
        <v>1</v>
      </c>
      <c r="Q113" s="1">
        <v>50</v>
      </c>
      <c r="R113" s="1" t="b">
        <v>1</v>
      </c>
      <c r="S113" s="1" t="s">
        <v>2180</v>
      </c>
      <c r="T113" s="1" t="str" cm="1">
        <f t="array" ref="T113">IF(AND(SUM(COUNTIF(S113,{"*leaching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leached*"}))&gt;0,ISNUMBER(FIND("%",S113))),"Include","Exclude")</f>
        <v>Exclude</v>
      </c>
      <c r="U113" s="1" t="s">
        <v>2181</v>
      </c>
      <c r="V113" s="1" t="str" cm="1">
        <f t="array" ref="V113">IF(AND(SUM(COUNTIF(U113,{"*leaching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leached*"}))&gt;0,ISNUMBER(FIND("%",U113))),"Include","Exclude")</f>
        <v>Exclude</v>
      </c>
      <c r="W113" s="1" t="s">
        <v>2182</v>
      </c>
      <c r="X113" s="1" t="str" cm="1">
        <f t="array" ref="X113">IF(AND(SUM(COUNTIF(W113,{"*leaching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leached*"}))&gt;0,ISNUMBER(FIND("%",W113))),"Include","Exclude")</f>
        <v>Exclude</v>
      </c>
      <c r="Y113" s="1" t="s">
        <v>2183</v>
      </c>
      <c r="Z113" s="1" t="str" cm="1">
        <f t="array" ref="Z113">IF(AND(SUM(COUNTIF(Y113,{"*leaching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leached*"}))&gt;0,ISNUMBER(FIND("%",Y113))),"Include","Exclude")</f>
        <v>Exclude</v>
      </c>
      <c r="AA113" s="1" t="s">
        <v>2184</v>
      </c>
      <c r="AB113" s="1" t="str" cm="1">
        <f t="array" ref="AB113">IF(AND(SUM(COUNTIF(AA113,{"*leaching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leached*"}))&gt;0,ISNUMBER(FIND("%",AA113))),"Include","Exclude")</f>
        <v>Exclude</v>
      </c>
      <c r="AC113" s="1" t="s">
        <v>2185</v>
      </c>
      <c r="AD113" s="1" t="str" cm="1">
        <f t="array" ref="AD113">IF(AND(SUM(COUNTIF(AC113,{"*leaching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leached*"}))&gt;0,ISNUMBER(FIND("%",AC113))),"Include","Exclude")</f>
        <v>Exclude</v>
      </c>
      <c r="AE113" s="1" t="s">
        <v>2186</v>
      </c>
      <c r="AF113" s="1" t="str" cm="1">
        <f t="array" ref="AF113">IF(AND(SUM(COUNTIF(AE113,{"*leaching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leached*"}))&gt;0,ISNUMBER(FIND("%",AE113))),"Include","Exclude")</f>
        <v>Exclude</v>
      </c>
      <c r="AG113" s="1" t="s">
        <v>2187</v>
      </c>
      <c r="AH113" s="1" t="str" cm="1">
        <f t="array" ref="AH113">IF(AND(SUM(COUNTIF(AG113,{"*leaching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leached*"}))&gt;0,ISNUMBER(FIND("%",AG113))),"Include","Exclude")</f>
        <v>Exclude</v>
      </c>
      <c r="AI113" s="1" t="s">
        <v>2188</v>
      </c>
      <c r="AJ113" s="1" t="str" cm="1">
        <f t="array" ref="AJ113">IF(AND(SUM(COUNTIF(AI113,{"*leaching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leached*"}))&gt;0,ISNUMBER(FIND("%",AI113))),"Include","Exclude")</f>
        <v>Exclude</v>
      </c>
      <c r="AK113" s="1" t="s">
        <v>2189</v>
      </c>
      <c r="AL113" s="1" t="str" cm="1">
        <f t="array" ref="AL113">IF(AND(SUM(COUNTIF(AK113,{"*leaching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leached*"}))&gt;0,ISNUMBER(FIND("%",AK113))),"Include","Exclude")</f>
        <v>Exclude</v>
      </c>
      <c r="AM113" s="1" t="s">
        <v>2190</v>
      </c>
      <c r="AN113" s="1" t="str" cm="1">
        <f t="array" ref="AN113">IF(AND(SUM(COUNTIF(AM113,{"*leaching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leached*"}))&gt;0,ISNUMBER(FIND("%",AM113))),"Include","Exclude")</f>
        <v>Exclude</v>
      </c>
      <c r="AO113" s="1" t="s">
        <v>2191</v>
      </c>
      <c r="AP113" s="1" t="str" cm="1">
        <f t="array" ref="AP113">IF(AND(SUM(COUNTIF(AO113,{"*leaching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leached*"}))&gt;0,ISNUMBER(FIND("%",AO113))),"Include","Exclude")</f>
        <v>Exclude</v>
      </c>
      <c r="AQ113" s="1"/>
      <c r="AR113" s="1" t="str" cm="1">
        <f t="array" ref="AR113">IF(AND(SUM(COUNTIF(AQ113,{"*leaching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leached*"}))&gt;0,ISNUMBER(FIND("%",AQ113))),"Include","Exclude")</f>
        <v>Exclude</v>
      </c>
      <c r="AS113" s="1"/>
      <c r="AT113" s="1" t="str" cm="1">
        <f t="array" ref="AT113">IF(AND(SUM(COUNTIF(AS113,{"*leaching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leached*"}))&gt;0,ISNUMBER(FIND("%",AS113))),"Include","Exclude")</f>
        <v>Exclude</v>
      </c>
      <c r="AU113" s="1"/>
      <c r="AV113" s="1" t="str" cm="1">
        <f t="array" ref="AV113">IF(AND(SUM(COUNTIF(AU113,{"*leaching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leached*"}))&gt;0,ISNUMBER(FIND("%",AU113))),"Include","Exclude")</f>
        <v>Exclude</v>
      </c>
      <c r="AW113" s="1"/>
      <c r="AX113" s="1" t="str" cm="1">
        <f t="array" ref="AX113">IF(AND(SUM(COUNTIF(AW113,{"*leaching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leached*"}))&gt;0,ISNUMBER(FIND("%",AW113))),"Include","Exclude")</f>
        <v>Exclude</v>
      </c>
      <c r="AY113" s="1">
        <f t="shared" si="5"/>
        <v>0</v>
      </c>
      <c r="AZ113" s="1" t="s">
        <v>677</v>
      </c>
      <c r="BF113" s="1"/>
      <c r="BG113" s="1"/>
      <c r="BK113" s="1"/>
      <c r="BL113" s="1"/>
      <c r="BQ113" s="1"/>
      <c r="BV113" s="1"/>
      <c r="BX113"/>
      <c r="BY113"/>
      <c r="BZ113"/>
      <c r="CA113"/>
      <c r="CB113"/>
    </row>
    <row r="114" spans="1:80" hidden="1" x14ac:dyDescent="0.3">
      <c r="A114" s="1">
        <v>113</v>
      </c>
      <c r="B114" s="1" t="s">
        <v>940</v>
      </c>
      <c r="C114" s="2" t="s">
        <v>941</v>
      </c>
      <c r="D114" s="1" t="s">
        <v>323</v>
      </c>
      <c r="E114" s="1" t="b">
        <v>1</v>
      </c>
      <c r="H114" s="1" t="s">
        <v>611</v>
      </c>
      <c r="I114" s="1" t="s">
        <v>10</v>
      </c>
      <c r="J114" s="1" t="s">
        <v>612</v>
      </c>
      <c r="K114" s="1" t="s">
        <v>104</v>
      </c>
      <c r="L114" s="1" t="s">
        <v>613</v>
      </c>
      <c r="M114" s="1" t="s">
        <v>324</v>
      </c>
      <c r="N114" s="1" t="s">
        <v>614</v>
      </c>
      <c r="O114" s="1" t="s">
        <v>942</v>
      </c>
      <c r="P114" s="1" t="b">
        <v>1</v>
      </c>
      <c r="Q114" s="1">
        <v>200</v>
      </c>
      <c r="R114" s="1" t="b">
        <v>0</v>
      </c>
      <c r="S114" s="1" t="s">
        <v>2192</v>
      </c>
      <c r="T114" s="1" t="str" cm="1">
        <f t="array" ref="T114">IF(AND(SUM(COUNTIF(S114,{"*leaching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leached*"}))&gt;0,ISNUMBER(FIND("%",S114))),"Include","Exclude")</f>
        <v>Exclude</v>
      </c>
      <c r="U114" s="1" t="s">
        <v>2193</v>
      </c>
      <c r="V114" s="1" t="str" cm="1">
        <f t="array" ref="V114">IF(AND(SUM(COUNTIF(U114,{"*leaching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leached*"}))&gt;0,ISNUMBER(FIND("%",U114))),"Include","Exclude")</f>
        <v>Exclude</v>
      </c>
      <c r="W114" s="1" t="s">
        <v>2194</v>
      </c>
      <c r="X114" s="1" t="str" cm="1">
        <f t="array" ref="X114">IF(AND(SUM(COUNTIF(W114,{"*leaching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leached*"}))&gt;0,ISNUMBER(FIND("%",W114))),"Include","Exclude")</f>
        <v>Exclude</v>
      </c>
      <c r="Y114" s="1" t="s">
        <v>2195</v>
      </c>
      <c r="Z114" s="1" t="str" cm="1">
        <f t="array" ref="Z114">IF(AND(SUM(COUNTIF(Y114,{"*leaching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leached*"}))&gt;0,ISNUMBER(FIND("%",Y114))),"Include","Exclude")</f>
        <v>Exclude</v>
      </c>
      <c r="AA114" s="1" t="s">
        <v>2196</v>
      </c>
      <c r="AB114" s="1" t="str" cm="1">
        <f t="array" ref="AB114">IF(AND(SUM(COUNTIF(AA114,{"*leaching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leached*"}))&gt;0,ISNUMBER(FIND("%",AA114))),"Include","Exclude")</f>
        <v>Exclude</v>
      </c>
      <c r="AC114" s="1" t="s">
        <v>2197</v>
      </c>
      <c r="AD114" s="1" t="str" cm="1">
        <f t="array" ref="AD114">IF(AND(SUM(COUNTIF(AC114,{"*leaching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leached*"}))&gt;0,ISNUMBER(FIND("%",AC114))),"Include","Exclude")</f>
        <v>Exclude</v>
      </c>
      <c r="AE114" s="1" t="s">
        <v>2198</v>
      </c>
      <c r="AF114" s="1" t="str" cm="1">
        <f t="array" ref="AF114">IF(AND(SUM(COUNTIF(AE114,{"*leaching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leached*"}))&gt;0,ISNUMBER(FIND("%",AE114))),"Include","Exclude")</f>
        <v>Exclude</v>
      </c>
      <c r="AG114" s="1" t="s">
        <v>2199</v>
      </c>
      <c r="AH114" s="1" t="str" cm="1">
        <f t="array" ref="AH114">IF(AND(SUM(COUNTIF(AG114,{"*leaching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leached*"}))&gt;0,ISNUMBER(FIND("%",AG114))),"Include","Exclude")</f>
        <v>Exclude</v>
      </c>
      <c r="AI114" s="1" t="s">
        <v>2200</v>
      </c>
      <c r="AJ114" s="1" t="str" cm="1">
        <f t="array" ref="AJ114">IF(AND(SUM(COUNTIF(AI114,{"*leaching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leached*"}))&gt;0,ISNUMBER(FIND("%",AI114))),"Include","Exclude")</f>
        <v>Exclude</v>
      </c>
      <c r="AK114" s="1"/>
      <c r="AL114" s="1" t="str" cm="1">
        <f t="array" ref="AL114">IF(AND(SUM(COUNTIF(AK114,{"*leaching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leached*"}))&gt;0,ISNUMBER(FIND("%",AK114))),"Include","Exclude")</f>
        <v>Exclude</v>
      </c>
      <c r="AM114" s="1"/>
      <c r="AN114" s="1" t="str" cm="1">
        <f t="array" ref="AN114">IF(AND(SUM(COUNTIF(AM114,{"*leaching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leached*"}))&gt;0,ISNUMBER(FIND("%",AM114))),"Include","Exclude")</f>
        <v>Exclude</v>
      </c>
      <c r="AO114" s="1"/>
      <c r="AP114" s="1" t="str" cm="1">
        <f t="array" ref="AP114">IF(AND(SUM(COUNTIF(AO114,{"*leaching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leached*"}))&gt;0,ISNUMBER(FIND("%",AO114))),"Include","Exclude")</f>
        <v>Exclude</v>
      </c>
      <c r="AQ114" s="1"/>
      <c r="AR114" s="1" t="str" cm="1">
        <f t="array" ref="AR114">IF(AND(SUM(COUNTIF(AQ114,{"*leaching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leached*"}))&gt;0,ISNUMBER(FIND("%",AQ114))),"Include","Exclude")</f>
        <v>Exclude</v>
      </c>
      <c r="AS114" s="1"/>
      <c r="AT114" s="1" t="str" cm="1">
        <f t="array" ref="AT114">IF(AND(SUM(COUNTIF(AS114,{"*leaching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leached*"}))&gt;0,ISNUMBER(FIND("%",AS114))),"Include","Exclude")</f>
        <v>Exclude</v>
      </c>
      <c r="AU114" s="1"/>
      <c r="AV114" s="1" t="str" cm="1">
        <f t="array" ref="AV114">IF(AND(SUM(COUNTIF(AU114,{"*leaching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leached*"}))&gt;0,ISNUMBER(FIND("%",AU114))),"Include","Exclude")</f>
        <v>Exclude</v>
      </c>
      <c r="AW114" s="1"/>
      <c r="AX114" s="1" t="str" cm="1">
        <f t="array" ref="AX114">IF(AND(SUM(COUNTIF(AW114,{"*leaching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leached*"}))&gt;0,ISNUMBER(FIND("%",AW114))),"Include","Exclude")</f>
        <v>Exclude</v>
      </c>
      <c r="AY114" s="1">
        <f t="shared" si="5"/>
        <v>0</v>
      </c>
      <c r="AZ114" s="1" t="s">
        <v>677</v>
      </c>
      <c r="BF114" s="1"/>
      <c r="BG114" s="1"/>
      <c r="BK114" s="1"/>
      <c r="BL114" s="1"/>
      <c r="BQ114" s="1"/>
      <c r="BV114" s="1"/>
      <c r="BX114"/>
      <c r="BY114"/>
      <c r="BZ114"/>
      <c r="CA114"/>
      <c r="CB114"/>
    </row>
    <row r="115" spans="1:80" hidden="1" x14ac:dyDescent="0.3">
      <c r="A115" s="1">
        <v>114</v>
      </c>
      <c r="B115" s="1" t="s">
        <v>943</v>
      </c>
      <c r="C115" s="2" t="s">
        <v>944</v>
      </c>
      <c r="D115" s="1" t="s">
        <v>325</v>
      </c>
      <c r="E115" s="1" t="b">
        <v>1</v>
      </c>
      <c r="H115" s="1" t="s">
        <v>611</v>
      </c>
      <c r="I115" s="1" t="s">
        <v>10</v>
      </c>
      <c r="J115" s="1" t="s">
        <v>612</v>
      </c>
      <c r="K115" s="1" t="s">
        <v>326</v>
      </c>
      <c r="L115" s="1" t="s">
        <v>613</v>
      </c>
      <c r="M115" s="1" t="s">
        <v>327</v>
      </c>
      <c r="N115" s="1" t="s">
        <v>614</v>
      </c>
      <c r="O115" s="1" t="s">
        <v>945</v>
      </c>
      <c r="P115" s="1" t="b">
        <v>1</v>
      </c>
      <c r="Q115" s="1">
        <v>1000</v>
      </c>
      <c r="R115" s="1" t="b">
        <v>0</v>
      </c>
      <c r="S115" s="1" t="s">
        <v>2201</v>
      </c>
      <c r="T115" s="1" t="str" cm="1">
        <f t="array" ref="T115">IF(AND(SUM(COUNTIF(S115,{"*leaching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leached*"}))&gt;0,ISNUMBER(FIND("%",S115))),"Include","Exclude")</f>
        <v>Exclude</v>
      </c>
      <c r="U115" s="1" t="s">
        <v>2202</v>
      </c>
      <c r="V115" s="1" t="str" cm="1">
        <f t="array" ref="V115">IF(AND(SUM(COUNTIF(U115,{"*leaching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leached*"}))&gt;0,ISNUMBER(FIND("%",U115))),"Include","Exclude")</f>
        <v>Exclude</v>
      </c>
      <c r="W115" s="1" t="s">
        <v>2203</v>
      </c>
      <c r="X115" s="1" t="str" cm="1">
        <f t="array" ref="X115">IF(AND(SUM(COUNTIF(W115,{"*leaching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leached*"}))&gt;0,ISNUMBER(FIND("%",W115))),"Include","Exclude")</f>
        <v>Exclude</v>
      </c>
      <c r="Y115" s="1" t="s">
        <v>2204</v>
      </c>
      <c r="Z115" s="1" t="str" cm="1">
        <f t="array" ref="Z115">IF(AND(SUM(COUNTIF(Y115,{"*leaching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leached*"}))&gt;0,ISNUMBER(FIND("%",Y115))),"Include","Exclude")</f>
        <v>Exclude</v>
      </c>
      <c r="AA115" s="1" t="s">
        <v>2205</v>
      </c>
      <c r="AB115" s="1" t="str" cm="1">
        <f t="array" ref="AB115">IF(AND(SUM(COUNTIF(AA115,{"*leaching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leached*"}))&gt;0,ISNUMBER(FIND("%",AA115))),"Include","Exclude")</f>
        <v>Exclude</v>
      </c>
      <c r="AC115" s="1" t="s">
        <v>2206</v>
      </c>
      <c r="AD115" s="1" t="str" cm="1">
        <f t="array" ref="AD115">IF(AND(SUM(COUNTIF(AC115,{"*leaching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leached*"}))&gt;0,ISNUMBER(FIND("%",AC115))),"Include","Exclude")</f>
        <v>Exclude</v>
      </c>
      <c r="AE115" s="1" t="s">
        <v>2207</v>
      </c>
      <c r="AF115" s="1" t="str" cm="1">
        <f t="array" ref="AF115">IF(AND(SUM(COUNTIF(AE115,{"*leaching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leached*"}))&gt;0,ISNUMBER(FIND("%",AE115))),"Include","Exclude")</f>
        <v>Exclude</v>
      </c>
      <c r="AG115" s="1"/>
      <c r="AH115" s="1" t="str" cm="1">
        <f t="array" ref="AH115">IF(AND(SUM(COUNTIF(AG115,{"*leaching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leached*"}))&gt;0,ISNUMBER(FIND("%",AG115))),"Include","Exclude")</f>
        <v>Exclude</v>
      </c>
      <c r="AI115" s="1"/>
      <c r="AJ115" s="1" t="str" cm="1">
        <f t="array" ref="AJ115">IF(AND(SUM(COUNTIF(AI115,{"*leaching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leached*"}))&gt;0,ISNUMBER(FIND("%",AI115))),"Include","Exclude")</f>
        <v>Exclude</v>
      </c>
      <c r="AK115" s="1"/>
      <c r="AL115" s="1" t="str" cm="1">
        <f t="array" ref="AL115">IF(AND(SUM(COUNTIF(AK115,{"*leaching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leached*"}))&gt;0,ISNUMBER(FIND("%",AK115))),"Include","Exclude")</f>
        <v>Exclude</v>
      </c>
      <c r="AM115" s="1"/>
      <c r="AN115" s="1" t="str" cm="1">
        <f t="array" ref="AN115">IF(AND(SUM(COUNTIF(AM115,{"*leaching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leached*"}))&gt;0,ISNUMBER(FIND("%",AM115))),"Include","Exclude")</f>
        <v>Exclude</v>
      </c>
      <c r="AO115" s="1"/>
      <c r="AP115" s="1" t="str" cm="1">
        <f t="array" ref="AP115">IF(AND(SUM(COUNTIF(AO115,{"*leaching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leached*"}))&gt;0,ISNUMBER(FIND("%",AO115))),"Include","Exclude")</f>
        <v>Exclude</v>
      </c>
      <c r="AQ115" s="1"/>
      <c r="AR115" s="1" t="str" cm="1">
        <f t="array" ref="AR115">IF(AND(SUM(COUNTIF(AQ115,{"*leaching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leached*"}))&gt;0,ISNUMBER(FIND("%",AQ115))),"Include","Exclude")</f>
        <v>Exclude</v>
      </c>
      <c r="AS115" s="1"/>
      <c r="AT115" s="1" t="str" cm="1">
        <f t="array" ref="AT115">IF(AND(SUM(COUNTIF(AS115,{"*leaching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leached*"}))&gt;0,ISNUMBER(FIND("%",AS115))),"Include","Exclude")</f>
        <v>Exclude</v>
      </c>
      <c r="AU115" s="1"/>
      <c r="AV115" s="1" t="str" cm="1">
        <f t="array" ref="AV115">IF(AND(SUM(COUNTIF(AU115,{"*leaching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leached*"}))&gt;0,ISNUMBER(FIND("%",AU115))),"Include","Exclude")</f>
        <v>Exclude</v>
      </c>
      <c r="AW115" s="1"/>
      <c r="AX115" s="1" t="str" cm="1">
        <f t="array" ref="AX115">IF(AND(SUM(COUNTIF(AW115,{"*leaching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leached*"}))&gt;0,ISNUMBER(FIND("%",AW115))),"Include","Exclude")</f>
        <v>Exclude</v>
      </c>
      <c r="AY115" s="1">
        <f t="shared" si="5"/>
        <v>0</v>
      </c>
      <c r="AZ115" s="1" t="s">
        <v>677</v>
      </c>
      <c r="BF115" s="1"/>
      <c r="BG115" s="1"/>
      <c r="BK115" s="1"/>
      <c r="BL115" s="1"/>
      <c r="BQ115" s="1"/>
      <c r="BV115" s="1"/>
      <c r="BX115"/>
      <c r="BY115"/>
      <c r="BZ115"/>
      <c r="CA115"/>
      <c r="CB115"/>
    </row>
    <row r="116" spans="1:80" hidden="1" x14ac:dyDescent="0.3">
      <c r="A116" s="1">
        <v>115</v>
      </c>
      <c r="B116" s="1" t="s">
        <v>946</v>
      </c>
      <c r="C116" s="2" t="s">
        <v>947</v>
      </c>
      <c r="D116" s="1" t="s">
        <v>328</v>
      </c>
      <c r="E116" s="1" t="b">
        <v>1</v>
      </c>
      <c r="H116" s="1" t="s">
        <v>611</v>
      </c>
      <c r="I116" s="1" t="s">
        <v>10</v>
      </c>
      <c r="J116" s="1" t="s">
        <v>612</v>
      </c>
      <c r="K116" s="1" t="s">
        <v>329</v>
      </c>
      <c r="L116" s="1" t="s">
        <v>613</v>
      </c>
      <c r="M116" s="1" t="s">
        <v>330</v>
      </c>
      <c r="N116" s="1" t="s">
        <v>614</v>
      </c>
      <c r="O116" s="1" t="s">
        <v>948</v>
      </c>
      <c r="P116" s="1" t="b">
        <v>1</v>
      </c>
      <c r="Q116" s="1">
        <v>100</v>
      </c>
      <c r="R116" s="1" t="b">
        <v>0</v>
      </c>
      <c r="S116" s="1" t="s">
        <v>2208</v>
      </c>
      <c r="T116" s="1" t="str" cm="1">
        <f t="array" ref="T116">IF(AND(SUM(COUNTIF(S116,{"*leaching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leached*"}))&gt;0,ISNUMBER(FIND("%",S116))),"Include","Exclude")</f>
        <v>Exclude</v>
      </c>
      <c r="U116" s="1" t="s">
        <v>2209</v>
      </c>
      <c r="V116" s="1" t="str" cm="1">
        <f t="array" ref="V116">IF(AND(SUM(COUNTIF(U116,{"*leaching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leached*"}))&gt;0,ISNUMBER(FIND("%",U116))),"Include","Exclude")</f>
        <v>Exclude</v>
      </c>
      <c r="W116" s="1" t="s">
        <v>2210</v>
      </c>
      <c r="X116" s="1" t="str" cm="1">
        <f t="array" ref="X116">IF(AND(SUM(COUNTIF(W116,{"*leaching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leached*"}))&gt;0,ISNUMBER(FIND("%",W116))),"Include","Exclude")</f>
        <v>Exclude</v>
      </c>
      <c r="Y116" s="1" t="s">
        <v>2211</v>
      </c>
      <c r="Z116" s="1" t="str" cm="1">
        <f t="array" ref="Z116">IF(AND(SUM(COUNTIF(Y116,{"*leaching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leached*"}))&gt;0,ISNUMBER(FIND("%",Y116))),"Include","Exclude")</f>
        <v>Exclude</v>
      </c>
      <c r="AA116" s="1" t="s">
        <v>2212</v>
      </c>
      <c r="AB116" s="1" t="str" cm="1">
        <f t="array" ref="AB116">IF(AND(SUM(COUNTIF(AA116,{"*leaching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leached*"}))&gt;0,ISNUMBER(FIND("%",AA116))),"Include","Exclude")</f>
        <v>Exclude</v>
      </c>
      <c r="AC116" s="1" t="s">
        <v>2213</v>
      </c>
      <c r="AD116" s="1" t="str" cm="1">
        <f t="array" ref="AD116">IF(AND(SUM(COUNTIF(AC116,{"*leaching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leached*"}))&gt;0,ISNUMBER(FIND("%",AC116))),"Include","Exclude")</f>
        <v>Exclude</v>
      </c>
      <c r="AE116" s="1" t="s">
        <v>2214</v>
      </c>
      <c r="AF116" s="1" t="str" cm="1">
        <f t="array" ref="AF116">IF(AND(SUM(COUNTIF(AE116,{"*leaching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leached*"}))&gt;0,ISNUMBER(FIND("%",AE116))),"Include","Exclude")</f>
        <v>Exclude</v>
      </c>
      <c r="AG116" s="1"/>
      <c r="AH116" s="1" t="str" cm="1">
        <f t="array" ref="AH116">IF(AND(SUM(COUNTIF(AG116,{"*leaching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leached*"}))&gt;0,ISNUMBER(FIND("%",AG116))),"Include","Exclude")</f>
        <v>Exclude</v>
      </c>
      <c r="AI116" s="1"/>
      <c r="AJ116" s="1" t="str" cm="1">
        <f t="array" ref="AJ116">IF(AND(SUM(COUNTIF(AI116,{"*leaching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leached*"}))&gt;0,ISNUMBER(FIND("%",AI116))),"Include","Exclude")</f>
        <v>Exclude</v>
      </c>
      <c r="AK116" s="1"/>
      <c r="AL116" s="1" t="str" cm="1">
        <f t="array" ref="AL116">IF(AND(SUM(COUNTIF(AK116,{"*leaching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leached*"}))&gt;0,ISNUMBER(FIND("%",AK116))),"Include","Exclude")</f>
        <v>Exclude</v>
      </c>
      <c r="AM116" s="1"/>
      <c r="AN116" s="1" t="str" cm="1">
        <f t="array" ref="AN116">IF(AND(SUM(COUNTIF(AM116,{"*leaching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leached*"}))&gt;0,ISNUMBER(FIND("%",AM116))),"Include","Exclude")</f>
        <v>Exclude</v>
      </c>
      <c r="AO116" s="1"/>
      <c r="AP116" s="1" t="str" cm="1">
        <f t="array" ref="AP116">IF(AND(SUM(COUNTIF(AO116,{"*leaching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leached*"}))&gt;0,ISNUMBER(FIND("%",AO116))),"Include","Exclude")</f>
        <v>Exclude</v>
      </c>
      <c r="AQ116" s="1"/>
      <c r="AR116" s="1" t="str" cm="1">
        <f t="array" ref="AR116">IF(AND(SUM(COUNTIF(AQ116,{"*leaching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leached*"}))&gt;0,ISNUMBER(FIND("%",AQ116))),"Include","Exclude")</f>
        <v>Exclude</v>
      </c>
      <c r="AS116" s="1"/>
      <c r="AT116" s="1" t="str" cm="1">
        <f t="array" ref="AT116">IF(AND(SUM(COUNTIF(AS116,{"*leaching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leached*"}))&gt;0,ISNUMBER(FIND("%",AS116))),"Include","Exclude")</f>
        <v>Exclude</v>
      </c>
      <c r="AU116" s="1"/>
      <c r="AV116" s="1" t="str" cm="1">
        <f t="array" ref="AV116">IF(AND(SUM(COUNTIF(AU116,{"*leaching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leached*"}))&gt;0,ISNUMBER(FIND("%",AU116))),"Include","Exclude")</f>
        <v>Exclude</v>
      </c>
      <c r="AW116" s="1"/>
      <c r="AX116" s="1" t="str" cm="1">
        <f t="array" ref="AX116">IF(AND(SUM(COUNTIF(AW116,{"*leaching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leached*"}))&gt;0,ISNUMBER(FIND("%",AW116))),"Include","Exclude")</f>
        <v>Exclude</v>
      </c>
      <c r="AY116" s="1">
        <f t="shared" si="5"/>
        <v>0</v>
      </c>
      <c r="AZ116" s="1" t="s">
        <v>677</v>
      </c>
      <c r="BF116" s="1"/>
      <c r="BG116" s="1"/>
      <c r="BK116" s="1"/>
      <c r="BL116" s="1"/>
      <c r="BQ116" s="1"/>
      <c r="BV116" s="1"/>
      <c r="BX116"/>
      <c r="BY116"/>
      <c r="BZ116"/>
      <c r="CA116"/>
      <c r="CB116"/>
    </row>
    <row r="117" spans="1:80" hidden="1" x14ac:dyDescent="0.3">
      <c r="A117" s="1">
        <v>116</v>
      </c>
      <c r="B117" s="1" t="s">
        <v>949</v>
      </c>
      <c r="C117" s="2" t="s">
        <v>950</v>
      </c>
      <c r="D117" s="1" t="s">
        <v>331</v>
      </c>
      <c r="E117" s="1" t="b">
        <v>1</v>
      </c>
      <c r="H117" s="1" t="s">
        <v>611</v>
      </c>
      <c r="I117" s="1" t="s">
        <v>10</v>
      </c>
      <c r="J117" s="1" t="s">
        <v>612</v>
      </c>
      <c r="K117" s="1" t="s">
        <v>332</v>
      </c>
      <c r="L117" s="1" t="s">
        <v>613</v>
      </c>
      <c r="M117" s="1" t="s">
        <v>333</v>
      </c>
      <c r="N117" s="1" t="s">
        <v>614</v>
      </c>
      <c r="O117" s="1" t="s">
        <v>951</v>
      </c>
      <c r="P117" s="1" t="b">
        <v>1</v>
      </c>
      <c r="Q117" s="1">
        <v>800</v>
      </c>
      <c r="R117" s="1" t="b">
        <v>0</v>
      </c>
      <c r="S117" s="1" t="s">
        <v>2215</v>
      </c>
      <c r="T117" s="1" t="str" cm="1">
        <f t="array" ref="T117">IF(AND(SUM(COUNTIF(S117,{"*leaching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leached*"}))&gt;0,ISNUMBER(FIND("%",S117))),"Include","Exclude")</f>
        <v>Exclude</v>
      </c>
      <c r="U117" s="1" t="s">
        <v>2216</v>
      </c>
      <c r="V117" s="1" t="str" cm="1">
        <f t="array" ref="V117">IF(AND(SUM(COUNTIF(U117,{"*leaching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leached*"}))&gt;0,ISNUMBER(FIND("%",U117))),"Include","Exclude")</f>
        <v>Exclude</v>
      </c>
      <c r="W117" s="1" t="s">
        <v>2217</v>
      </c>
      <c r="X117" s="1" t="str" cm="1">
        <f t="array" ref="X117">IF(AND(SUM(COUNTIF(W117,{"*leaching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leached*"}))&gt;0,ISNUMBER(FIND("%",W117))),"Include","Exclude")</f>
        <v>Exclude</v>
      </c>
      <c r="Y117" s="1" t="s">
        <v>2218</v>
      </c>
      <c r="Z117" s="1" t="str" cm="1">
        <f t="array" ref="Z117">IF(AND(SUM(COUNTIF(Y117,{"*leaching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leached*"}))&gt;0,ISNUMBER(FIND("%",Y117))),"Include","Exclude")</f>
        <v>Exclude</v>
      </c>
      <c r="AA117" s="1" t="s">
        <v>2219</v>
      </c>
      <c r="AB117" s="1" t="str" cm="1">
        <f t="array" ref="AB117">IF(AND(SUM(COUNTIF(AA117,{"*leaching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leached*"}))&gt;0,ISNUMBER(FIND("%",AA117))),"Include","Exclude")</f>
        <v>Exclude</v>
      </c>
      <c r="AC117" s="1" t="s">
        <v>2220</v>
      </c>
      <c r="AD117" s="1" t="str" cm="1">
        <f t="array" ref="AD117">IF(AND(SUM(COUNTIF(AC117,{"*leaching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leached*"}))&gt;0,ISNUMBER(FIND("%",AC117))),"Include","Exclude")</f>
        <v>Exclude</v>
      </c>
      <c r="AE117" s="1" t="s">
        <v>2221</v>
      </c>
      <c r="AF117" s="1" t="str" cm="1">
        <f t="array" ref="AF117">IF(AND(SUM(COUNTIF(AE117,{"*leaching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leached*"}))&gt;0,ISNUMBER(FIND("%",AE117))),"Include","Exclude")</f>
        <v>Exclude</v>
      </c>
      <c r="AG117" s="1" t="s">
        <v>2222</v>
      </c>
      <c r="AH117" s="1" t="str" cm="1">
        <f t="array" ref="AH117">IF(AND(SUM(COUNTIF(AG117,{"*leaching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leached*"}))&gt;0,ISNUMBER(FIND("%",AG117))),"Include","Exclude")</f>
        <v>Exclude</v>
      </c>
      <c r="AI117" s="1" t="s">
        <v>2223</v>
      </c>
      <c r="AJ117" s="1" t="str" cm="1">
        <f t="array" ref="AJ117">IF(AND(SUM(COUNTIF(AI117,{"*leaching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leached*"}))&gt;0,ISNUMBER(FIND("%",AI117))),"Include","Exclude")</f>
        <v>Exclude</v>
      </c>
      <c r="AK117" s="1" t="s">
        <v>2224</v>
      </c>
      <c r="AL117" s="1" t="str" cm="1">
        <f t="array" ref="AL117">IF(AND(SUM(COUNTIF(AK117,{"*leaching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leached*"}))&gt;0,ISNUMBER(FIND("%",AK117))),"Include","Exclude")</f>
        <v>Exclude</v>
      </c>
      <c r="AM117" s="1"/>
      <c r="AN117" s="1" t="str" cm="1">
        <f t="array" ref="AN117">IF(AND(SUM(COUNTIF(AM117,{"*leaching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leached*"}))&gt;0,ISNUMBER(FIND("%",AM117))),"Include","Exclude")</f>
        <v>Exclude</v>
      </c>
      <c r="AO117" s="1"/>
      <c r="AP117" s="1" t="str" cm="1">
        <f t="array" ref="AP117">IF(AND(SUM(COUNTIF(AO117,{"*leaching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leached*"}))&gt;0,ISNUMBER(FIND("%",AO117))),"Include","Exclude")</f>
        <v>Exclude</v>
      </c>
      <c r="AQ117" s="1"/>
      <c r="AR117" s="1" t="str" cm="1">
        <f t="array" ref="AR117">IF(AND(SUM(COUNTIF(AQ117,{"*leaching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leached*"}))&gt;0,ISNUMBER(FIND("%",AQ117))),"Include","Exclude")</f>
        <v>Exclude</v>
      </c>
      <c r="AS117" s="1"/>
      <c r="AT117" s="1" t="str" cm="1">
        <f t="array" ref="AT117">IF(AND(SUM(COUNTIF(AS117,{"*leaching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leached*"}))&gt;0,ISNUMBER(FIND("%",AS117))),"Include","Exclude")</f>
        <v>Exclude</v>
      </c>
      <c r="AU117" s="1"/>
      <c r="AV117" s="1" t="str" cm="1">
        <f t="array" ref="AV117">IF(AND(SUM(COUNTIF(AU117,{"*leaching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leached*"}))&gt;0,ISNUMBER(FIND("%",AU117))),"Include","Exclude")</f>
        <v>Exclude</v>
      </c>
      <c r="AW117" s="1"/>
      <c r="AX117" s="1" t="str" cm="1">
        <f t="array" ref="AX117">IF(AND(SUM(COUNTIF(AW117,{"*leaching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leached*"}))&gt;0,ISNUMBER(FIND("%",AW117))),"Include","Exclude")</f>
        <v>Exclude</v>
      </c>
      <c r="AY117" s="1">
        <f t="shared" si="5"/>
        <v>0</v>
      </c>
      <c r="AZ117" s="1" t="s">
        <v>677</v>
      </c>
      <c r="BF117" s="1"/>
      <c r="BG117" s="1"/>
      <c r="BK117" s="1"/>
      <c r="BL117" s="1"/>
      <c r="BQ117" s="1"/>
      <c r="BV117" s="1"/>
      <c r="BX117"/>
      <c r="BY117"/>
      <c r="BZ117"/>
      <c r="CA117"/>
      <c r="CB117"/>
    </row>
    <row r="118" spans="1:80" s="23" customFormat="1" x14ac:dyDescent="0.3">
      <c r="A118" s="21">
        <v>120</v>
      </c>
      <c r="B118" s="21" t="s">
        <v>960</v>
      </c>
      <c r="C118" s="21" t="s">
        <v>961</v>
      </c>
      <c r="D118" s="21" t="s">
        <v>343</v>
      </c>
      <c r="E118" s="21" t="b">
        <v>1</v>
      </c>
      <c r="F118" s="21"/>
      <c r="G118" s="21"/>
      <c r="H118" s="21" t="s">
        <v>611</v>
      </c>
      <c r="I118" s="21" t="s">
        <v>10</v>
      </c>
      <c r="J118" s="21" t="s">
        <v>612</v>
      </c>
      <c r="K118" s="21" t="s">
        <v>344</v>
      </c>
      <c r="L118" s="21" t="s">
        <v>613</v>
      </c>
      <c r="M118" s="21" t="s">
        <v>345</v>
      </c>
      <c r="N118" s="21" t="s">
        <v>614</v>
      </c>
      <c r="O118" s="21" t="s">
        <v>825</v>
      </c>
      <c r="P118" s="21" t="b">
        <v>1</v>
      </c>
      <c r="Q118" s="21">
        <v>70</v>
      </c>
      <c r="R118" s="39" t="b">
        <v>0</v>
      </c>
      <c r="S118" s="6" t="s">
        <v>2248</v>
      </c>
      <c r="T118" s="1" t="str" cm="1">
        <f t="array" ref="T118">IF(AND(SUM(COUNTIF(S118,{"*leaching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leached*"}))&gt;0,ISNUMBER(FIND("%",S118))),"Include","Exclude")</f>
        <v>Exclude</v>
      </c>
      <c r="U118" s="1" t="s">
        <v>2249</v>
      </c>
      <c r="V118" s="1" t="str" cm="1">
        <f t="array" ref="V118">IF(AND(SUM(COUNTIF(U118,{"*leaching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leached*"}))&gt;0,ISNUMBER(FIND("%",U118))),"Include","Exclude")</f>
        <v>Exclude</v>
      </c>
      <c r="W118" s="1" t="s">
        <v>2250</v>
      </c>
      <c r="X118" s="1" t="str" cm="1">
        <f t="array" ref="X118">IF(AND(SUM(COUNTIF(W118,{"*leaching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leached*"}))&gt;0,ISNUMBER(FIND("%",W118))),"Include","Exclude")</f>
        <v>Exclude</v>
      </c>
      <c r="Y118" s="1" t="s">
        <v>2251</v>
      </c>
      <c r="Z118" s="1" t="str" cm="1">
        <f t="array" ref="Z118">IF(AND(SUM(COUNTIF(Y118,{"*leaching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leached*"}))&gt;0,ISNUMBER(FIND("%",Y118))),"Include","Exclude")</f>
        <v>Exclude</v>
      </c>
      <c r="AA118" s="1" t="s">
        <v>2252</v>
      </c>
      <c r="AB118" s="1" t="str" cm="1">
        <f t="array" ref="AB118">IF(AND(SUM(COUNTIF(AA118,{"*leaching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leached*"}))&gt;0,ISNUMBER(FIND("%",AA118))),"Include","Exclude")</f>
        <v>Include</v>
      </c>
      <c r="AC118" s="1" t="s">
        <v>2253</v>
      </c>
      <c r="AD118" s="1" t="str" cm="1">
        <f t="array" ref="AD118">IF(AND(SUM(COUNTIF(AC118,{"*leaching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leached*"}))&gt;0,ISNUMBER(FIND("%",AC118))),"Include","Exclude")</f>
        <v>Exclude</v>
      </c>
      <c r="AE118" s="1" t="s">
        <v>2254</v>
      </c>
      <c r="AF118" s="1" t="str" cm="1">
        <f t="array" ref="AF118">IF(AND(SUM(COUNTIF(AE118,{"*leaching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leached*"}))&gt;0,ISNUMBER(FIND("%",AE118))),"Include","Exclude")</f>
        <v>Exclude</v>
      </c>
      <c r="AG118" s="1"/>
      <c r="AH118" s="1" t="str" cm="1">
        <f t="array" ref="AH118">IF(AND(SUM(COUNTIF(AG118,{"*leaching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leached*"}))&gt;0,ISNUMBER(FIND("%",AG118))),"Include","Exclude")</f>
        <v>Exclude</v>
      </c>
      <c r="AI118" s="1"/>
      <c r="AJ118" s="1" t="str" cm="1">
        <f t="array" ref="AJ118">IF(AND(SUM(COUNTIF(AI118,{"*leaching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leached*"}))&gt;0,ISNUMBER(FIND("%",AI118))),"Include","Exclude")</f>
        <v>Exclude</v>
      </c>
      <c r="AK118" s="1"/>
      <c r="AL118" s="1" t="str" cm="1">
        <f t="array" ref="AL118">IF(AND(SUM(COUNTIF(AK118,{"*leaching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leached*"}))&gt;0,ISNUMBER(FIND("%",AK118))),"Include","Exclude")</f>
        <v>Exclude</v>
      </c>
      <c r="AM118" s="1"/>
      <c r="AN118" s="1" t="str" cm="1">
        <f t="array" ref="AN118">IF(AND(SUM(COUNTIF(AM118,{"*leaching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leached*"}))&gt;0,ISNUMBER(FIND("%",AM118))),"Include","Exclude")</f>
        <v>Exclude</v>
      </c>
      <c r="AO118" s="1"/>
      <c r="AP118" s="1" t="str" cm="1">
        <f t="array" ref="AP118">IF(AND(SUM(COUNTIF(AO118,{"*leaching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leached*"}))&gt;0,ISNUMBER(FIND("%",AO118))),"Include","Exclude")</f>
        <v>Exclude</v>
      </c>
      <c r="AQ118" s="1"/>
      <c r="AR118" s="1" t="str" cm="1">
        <f t="array" ref="AR118">IF(AND(SUM(COUNTIF(AQ118,{"*leaching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leached*"}))&gt;0,ISNUMBER(FIND("%",AQ118))),"Include","Exclude")</f>
        <v>Exclude</v>
      </c>
      <c r="AS118" s="1"/>
      <c r="AT118" s="1" t="str" cm="1">
        <f t="array" ref="AT118">IF(AND(SUM(COUNTIF(AS118,{"*leaching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leached*"}))&gt;0,ISNUMBER(FIND("%",AS118))),"Include","Exclude")</f>
        <v>Exclude</v>
      </c>
      <c r="AU118" s="1"/>
      <c r="AV118" s="1" t="str" cm="1">
        <f t="array" ref="AV118">IF(AND(SUM(COUNTIF(AU118,{"*leaching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leached*"}))&gt;0,ISNUMBER(FIND("%",AU118))),"Include","Exclude")</f>
        <v>Exclude</v>
      </c>
      <c r="AW118" s="1"/>
      <c r="AX118" s="36" t="str" cm="1">
        <f t="array" ref="AX118">IF(AND(SUM(COUNTIF(AW118,{"*leaching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leached*"}))&gt;0,ISNUMBER(FIND("%",AW118))),"Include","Exclude")</f>
        <v>Exclude</v>
      </c>
      <c r="AY118" s="21">
        <f t="shared" si="5"/>
        <v>1</v>
      </c>
      <c r="AZ118" s="21" t="s">
        <v>2252</v>
      </c>
      <c r="BA118" s="21">
        <f>LEN(AZ118) - LEN(SUBSTITUTE(AZ118, "%", ""))</f>
        <v>2</v>
      </c>
      <c r="BB118" s="21" t="s">
        <v>3048</v>
      </c>
      <c r="BC118" s="21" t="s">
        <v>709</v>
      </c>
      <c r="BD118" s="22">
        <v>0.94799999999999995</v>
      </c>
      <c r="BE118" s="22">
        <v>0.2</v>
      </c>
      <c r="BF118" s="44">
        <f>VLOOKUP(BC118,'To do list'!$A$2:$B$18,2,FALSE)</f>
        <v>32.799999999999997</v>
      </c>
      <c r="BG118" s="59">
        <f>BE118*(1-BD118)*BF118*100</f>
        <v>34.11200000000003</v>
      </c>
      <c r="BH118" s="21" t="s">
        <v>3013</v>
      </c>
      <c r="BI118" s="22">
        <v>0.98499999999999999</v>
      </c>
      <c r="BJ118" s="22">
        <v>0.1</v>
      </c>
      <c r="BK118" s="44">
        <f>VLOOKUP(BH118,'To do list'!$A$2:$B$18,2,FALSE)</f>
        <v>83.5</v>
      </c>
      <c r="BL118" s="59">
        <f>BJ118*(1-BI118)*BK118*100</f>
        <v>12.525000000000011</v>
      </c>
      <c r="BM118" s="21"/>
      <c r="BN118" s="21"/>
      <c r="BO118" s="22"/>
      <c r="BP118" s="21"/>
      <c r="BQ118" s="51"/>
      <c r="BR118" s="21"/>
      <c r="BS118" s="21"/>
      <c r="BT118" s="22"/>
      <c r="BU118" s="21"/>
      <c r="BV118" s="51"/>
      <c r="BW118" s="21"/>
      <c r="BX118" s="21"/>
      <c r="BY118" s="21"/>
      <c r="BZ118" s="21"/>
      <c r="CA118" s="51"/>
      <c r="CB118" s="63">
        <f>SUM(BG118,BL118,BQ118,BV118,CA118)/SUM(BE118,BJ118,BO118,BT118,BY118)</f>
        <v>155.45666666666679</v>
      </c>
    </row>
    <row r="119" spans="1:80" s="23" customFormat="1" x14ac:dyDescent="0.3">
      <c r="A119" s="21">
        <v>171</v>
      </c>
      <c r="B119" s="21" t="s">
        <v>1090</v>
      </c>
      <c r="C119" s="21" t="s">
        <v>1091</v>
      </c>
      <c r="D119" s="21" t="s">
        <v>487</v>
      </c>
      <c r="E119" s="21" t="b">
        <v>1</v>
      </c>
      <c r="F119" s="21"/>
      <c r="G119" s="21"/>
      <c r="H119" s="21" t="s">
        <v>611</v>
      </c>
      <c r="I119" s="21" t="s">
        <v>10</v>
      </c>
      <c r="J119" s="21" t="s">
        <v>612</v>
      </c>
      <c r="K119" s="21" t="s">
        <v>488</v>
      </c>
      <c r="L119" s="21" t="s">
        <v>613</v>
      </c>
      <c r="M119" s="21" t="s">
        <v>489</v>
      </c>
      <c r="N119" s="21" t="s">
        <v>614</v>
      </c>
      <c r="O119" s="21" t="s">
        <v>677</v>
      </c>
      <c r="P119" s="21" t="b">
        <v>1</v>
      </c>
      <c r="Q119" s="21">
        <v>100</v>
      </c>
      <c r="R119" s="39" t="b">
        <v>1</v>
      </c>
      <c r="S119" s="6" t="s">
        <v>2662</v>
      </c>
      <c r="T119" s="1" t="str" cm="1">
        <f t="array" ref="T119">IF(AND(SUM(COUNTIF(S119,{"*leaching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leached*"}))&gt;0,ISNUMBER(FIND("%",S119))),"Include","Exclude")</f>
        <v>Exclude</v>
      </c>
      <c r="U119" s="1" t="s">
        <v>2663</v>
      </c>
      <c r="V119" s="1" t="str" cm="1">
        <f t="array" ref="V119">IF(AND(SUM(COUNTIF(U119,{"*leaching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leached*"}))&gt;0,ISNUMBER(FIND("%",U119))),"Include","Exclude")</f>
        <v>Exclude</v>
      </c>
      <c r="W119" s="1" t="s">
        <v>2664</v>
      </c>
      <c r="X119" s="1" t="str" cm="1">
        <f t="array" ref="X119">IF(AND(SUM(COUNTIF(W119,{"*leaching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leached*"}))&gt;0,ISNUMBER(FIND("%",W119))),"Include","Exclude")</f>
        <v>Include</v>
      </c>
      <c r="Y119" s="1" t="s">
        <v>2665</v>
      </c>
      <c r="Z119" s="1" t="str" cm="1">
        <f t="array" ref="Z119">IF(AND(SUM(COUNTIF(Y119,{"*leaching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leached*"}))&gt;0,ISNUMBER(FIND("%",Y119))),"Include","Exclude")</f>
        <v>Exclude</v>
      </c>
      <c r="AA119" s="1" t="s">
        <v>2666</v>
      </c>
      <c r="AB119" s="1" t="str" cm="1">
        <f t="array" ref="AB119">IF(AND(SUM(COUNTIF(AA119,{"*leaching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leached*"}))&gt;0,ISNUMBER(FIND("%",AA119))),"Include","Exclude")</f>
        <v>Exclude</v>
      </c>
      <c r="AC119" s="1" t="s">
        <v>2667</v>
      </c>
      <c r="AD119" s="1" t="str" cm="1">
        <f t="array" ref="AD119">IF(AND(SUM(COUNTIF(AC119,{"*leaching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leached*"}))&gt;0,ISNUMBER(FIND("%",AC119))),"Include","Exclude")</f>
        <v>Exclude</v>
      </c>
      <c r="AE119" s="1" t="s">
        <v>2668</v>
      </c>
      <c r="AF119" s="1" t="str" cm="1">
        <f t="array" ref="AF119">IF(AND(SUM(COUNTIF(AE119,{"*leaching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leached*"}))&gt;0,ISNUMBER(FIND("%",AE119))),"Include","Exclude")</f>
        <v>Exclude</v>
      </c>
      <c r="AG119" s="1" t="s">
        <v>2669</v>
      </c>
      <c r="AH119" s="1" t="str" cm="1">
        <f t="array" ref="AH119">IF(AND(SUM(COUNTIF(AG119,{"*leaching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leached*"}))&gt;0,ISNUMBER(FIND("%",AG119))),"Include","Exclude")</f>
        <v>Exclude</v>
      </c>
      <c r="AI119" s="1"/>
      <c r="AJ119" s="1" t="str" cm="1">
        <f t="array" ref="AJ119">IF(AND(SUM(COUNTIF(AI119,{"*leaching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leached*"}))&gt;0,ISNUMBER(FIND("%",AI119))),"Include","Exclude")</f>
        <v>Exclude</v>
      </c>
      <c r="AK119" s="1"/>
      <c r="AL119" s="1" t="str" cm="1">
        <f t="array" ref="AL119">IF(AND(SUM(COUNTIF(AK119,{"*leaching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leached*"}))&gt;0,ISNUMBER(FIND("%",AK119))),"Include","Exclude")</f>
        <v>Exclude</v>
      </c>
      <c r="AM119" s="1"/>
      <c r="AN119" s="1" t="str" cm="1">
        <f t="array" ref="AN119">IF(AND(SUM(COUNTIF(AM119,{"*leaching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leached*"}))&gt;0,ISNUMBER(FIND("%",AM119))),"Include","Exclude")</f>
        <v>Exclude</v>
      </c>
      <c r="AO119" s="1"/>
      <c r="AP119" s="1" t="str" cm="1">
        <f t="array" ref="AP119">IF(AND(SUM(COUNTIF(AO119,{"*leaching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leached*"}))&gt;0,ISNUMBER(FIND("%",AO119))),"Include","Exclude")</f>
        <v>Exclude</v>
      </c>
      <c r="AQ119" s="1"/>
      <c r="AR119" s="1" t="str" cm="1">
        <f t="array" ref="AR119">IF(AND(SUM(COUNTIF(AQ119,{"*leaching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leached*"}))&gt;0,ISNUMBER(FIND("%",AQ119))),"Include","Exclude")</f>
        <v>Exclude</v>
      </c>
      <c r="AS119" s="1"/>
      <c r="AT119" s="1" t="str" cm="1">
        <f t="array" ref="AT119">IF(AND(SUM(COUNTIF(AS119,{"*leaching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leached*"}))&gt;0,ISNUMBER(FIND("%",AS119))),"Include","Exclude")</f>
        <v>Exclude</v>
      </c>
      <c r="AU119" s="1"/>
      <c r="AV119" s="1" t="str" cm="1">
        <f t="array" ref="AV119">IF(AND(SUM(COUNTIF(AU119,{"*leaching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leached*"}))&gt;0,ISNUMBER(FIND("%",AU119))),"Include","Exclude")</f>
        <v>Exclude</v>
      </c>
      <c r="AW119" s="1"/>
      <c r="AX119" s="36" t="str" cm="1">
        <f t="array" ref="AX119">IF(AND(SUM(COUNTIF(AW119,{"*leaching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leached*"}))&gt;0,ISNUMBER(FIND("%",AW119))),"Include","Exclude")</f>
        <v>Exclude</v>
      </c>
      <c r="AY119" s="21">
        <f t="shared" si="5"/>
        <v>1</v>
      </c>
      <c r="AZ119" s="21" t="s">
        <v>2664</v>
      </c>
      <c r="BA119" s="21">
        <f>LEN(AZ119) - LEN(SUBSTITUTE(AZ119, "%", ""))</f>
        <v>2</v>
      </c>
      <c r="BB119" s="21" t="s">
        <v>3049</v>
      </c>
      <c r="BC119" s="21" t="s">
        <v>3014</v>
      </c>
      <c r="BD119" s="22">
        <v>0.999</v>
      </c>
      <c r="BE119" s="22">
        <v>0</v>
      </c>
      <c r="BF119" s="44">
        <f>VLOOKUP(BC119,'To do list'!$A$2:$B$18,2,FALSE)</f>
        <v>0.42399999999999999</v>
      </c>
      <c r="BG119" s="59">
        <f>BE119*(1-BD119)*BF119*100</f>
        <v>0</v>
      </c>
      <c r="BH119" s="21" t="s">
        <v>3013</v>
      </c>
      <c r="BI119" s="22">
        <v>5.2999999999999999E-2</v>
      </c>
      <c r="BJ119" s="22">
        <v>0.1</v>
      </c>
      <c r="BK119" s="44">
        <f>VLOOKUP(BH119,'To do list'!$A$2:$B$18,2,FALSE)</f>
        <v>83.5</v>
      </c>
      <c r="BL119" s="59">
        <f>BJ119*(1-BI119)*BK119*100</f>
        <v>790.74500000000012</v>
      </c>
      <c r="BM119" s="21"/>
      <c r="BN119" s="21"/>
      <c r="BO119" s="22"/>
      <c r="BP119" s="21"/>
      <c r="BQ119" s="51"/>
      <c r="BR119" s="21"/>
      <c r="BS119" s="21"/>
      <c r="BT119" s="22"/>
      <c r="BU119" s="21"/>
      <c r="BV119" s="51"/>
      <c r="BW119" s="21"/>
      <c r="BX119" s="21"/>
      <c r="BY119" s="21"/>
      <c r="BZ119" s="21"/>
      <c r="CA119" s="51"/>
      <c r="CB119" s="63">
        <f>SUM(BG119,BL119,BQ119,BV119,CA119)/SUM(BE119,BJ119,BO119,BT119,BY119)</f>
        <v>7907.4500000000007</v>
      </c>
    </row>
    <row r="120" spans="1:80" hidden="1" x14ac:dyDescent="0.3">
      <c r="A120" s="40">
        <v>119</v>
      </c>
      <c r="B120" s="40" t="s">
        <v>958</v>
      </c>
      <c r="C120" s="61" t="s">
        <v>959</v>
      </c>
      <c r="D120" s="40" t="s">
        <v>340</v>
      </c>
      <c r="E120" s="40" t="b">
        <v>1</v>
      </c>
      <c r="F120" s="40"/>
      <c r="G120" s="40"/>
      <c r="H120" s="40" t="s">
        <v>611</v>
      </c>
      <c r="I120" s="40" t="s">
        <v>10</v>
      </c>
      <c r="J120" s="40" t="s">
        <v>612</v>
      </c>
      <c r="K120" s="40" t="s">
        <v>341</v>
      </c>
      <c r="L120" s="40" t="s">
        <v>613</v>
      </c>
      <c r="M120" s="40" t="s">
        <v>342</v>
      </c>
      <c r="N120" s="40" t="s">
        <v>614</v>
      </c>
      <c r="O120" s="40" t="s">
        <v>792</v>
      </c>
      <c r="P120" s="40" t="b">
        <v>1</v>
      </c>
      <c r="Q120" s="40">
        <v>60</v>
      </c>
      <c r="R120" s="1" t="b">
        <v>0</v>
      </c>
      <c r="S120" s="1" t="s">
        <v>2240</v>
      </c>
      <c r="T120" s="1" t="str" cm="1">
        <f t="array" ref="T120">IF(AND(SUM(COUNTIF(S120,{"*leaching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leached*"}))&gt;0,ISNUMBER(FIND("%",S120))),"Include","Exclude")</f>
        <v>Exclude</v>
      </c>
      <c r="U120" s="1" t="s">
        <v>2241</v>
      </c>
      <c r="V120" s="1" t="str" cm="1">
        <f t="array" ref="V120">IF(AND(SUM(COUNTIF(U120,{"*leaching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leached*"}))&gt;0,ISNUMBER(FIND("%",U120))),"Include","Exclude")</f>
        <v>Exclude</v>
      </c>
      <c r="W120" s="1" t="s">
        <v>2242</v>
      </c>
      <c r="X120" s="1" t="str" cm="1">
        <f t="array" ref="X120">IF(AND(SUM(COUNTIF(W120,{"*leaching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leached*"}))&gt;0,ISNUMBER(FIND("%",W120))),"Include","Exclude")</f>
        <v>Exclude</v>
      </c>
      <c r="Y120" s="1" t="s">
        <v>2243</v>
      </c>
      <c r="Z120" s="1" t="str" cm="1">
        <f t="array" ref="Z120">IF(AND(SUM(COUNTIF(Y120,{"*leaching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leached*"}))&gt;0,ISNUMBER(FIND("%",Y120))),"Include","Exclude")</f>
        <v>Exclude</v>
      </c>
      <c r="AA120" s="1" t="s">
        <v>2244</v>
      </c>
      <c r="AB120" s="1" t="str" cm="1">
        <f t="array" ref="AB120">IF(AND(SUM(COUNTIF(AA120,{"*leaching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leached*"}))&gt;0,ISNUMBER(FIND("%",AA120))),"Include","Exclude")</f>
        <v>Exclude</v>
      </c>
      <c r="AC120" s="1" t="s">
        <v>2245</v>
      </c>
      <c r="AD120" s="1" t="str" cm="1">
        <f t="array" ref="AD120">IF(AND(SUM(COUNTIF(AC120,{"*leaching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leached*"}))&gt;0,ISNUMBER(FIND("%",AC120))),"Include","Exclude")</f>
        <v>Exclude</v>
      </c>
      <c r="AE120" s="1" t="s">
        <v>2246</v>
      </c>
      <c r="AF120" s="1" t="str" cm="1">
        <f t="array" ref="AF120">IF(AND(SUM(COUNTIF(AE120,{"*leaching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leached*"}))&gt;0,ISNUMBER(FIND("%",AE120))),"Include","Exclude")</f>
        <v>Exclude</v>
      </c>
      <c r="AG120" s="1" t="s">
        <v>2247</v>
      </c>
      <c r="AH120" s="1" t="str" cm="1">
        <f t="array" ref="AH120">IF(AND(SUM(COUNTIF(AG120,{"*leaching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leached*"}))&gt;0,ISNUMBER(FIND("%",AG120))),"Include","Exclude")</f>
        <v>Exclude</v>
      </c>
      <c r="AI120" s="1"/>
      <c r="AJ120" s="1" t="str" cm="1">
        <f t="array" ref="AJ120">IF(AND(SUM(COUNTIF(AI120,{"*leaching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leached*"}))&gt;0,ISNUMBER(FIND("%",AI120))),"Include","Exclude")</f>
        <v>Exclude</v>
      </c>
      <c r="AK120" s="1"/>
      <c r="AL120" s="1" t="str" cm="1">
        <f t="array" ref="AL120">IF(AND(SUM(COUNTIF(AK120,{"*leaching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leached*"}))&gt;0,ISNUMBER(FIND("%",AK120))),"Include","Exclude")</f>
        <v>Exclude</v>
      </c>
      <c r="AM120" s="1"/>
      <c r="AN120" s="1" t="str" cm="1">
        <f t="array" ref="AN120">IF(AND(SUM(COUNTIF(AM120,{"*leaching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leached*"}))&gt;0,ISNUMBER(FIND("%",AM120))),"Include","Exclude")</f>
        <v>Exclude</v>
      </c>
      <c r="AO120" s="1"/>
      <c r="AP120" s="1" t="str" cm="1">
        <f t="array" ref="AP120">IF(AND(SUM(COUNTIF(AO120,{"*leaching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leached*"}))&gt;0,ISNUMBER(FIND("%",AO120))),"Include","Exclude")</f>
        <v>Exclude</v>
      </c>
      <c r="AQ120" s="1"/>
      <c r="AR120" s="1" t="str" cm="1">
        <f t="array" ref="AR120">IF(AND(SUM(COUNTIF(AQ120,{"*leaching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leached*"}))&gt;0,ISNUMBER(FIND("%",AQ120))),"Include","Exclude")</f>
        <v>Exclude</v>
      </c>
      <c r="AS120" s="1"/>
      <c r="AT120" s="1" t="str" cm="1">
        <f t="array" ref="AT120">IF(AND(SUM(COUNTIF(AS120,{"*leaching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leached*"}))&gt;0,ISNUMBER(FIND("%",AS120))),"Include","Exclude")</f>
        <v>Exclude</v>
      </c>
      <c r="AU120" s="1"/>
      <c r="AV120" s="1" t="str" cm="1">
        <f t="array" ref="AV120">IF(AND(SUM(COUNTIF(AU120,{"*leaching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leached*"}))&gt;0,ISNUMBER(FIND("%",AU120))),"Include","Exclude")</f>
        <v>Exclude</v>
      </c>
      <c r="AW120" s="1"/>
      <c r="AX120" s="1" t="str" cm="1">
        <f t="array" ref="AX120">IF(AND(SUM(COUNTIF(AW120,{"*leaching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leached*"}))&gt;0,ISNUMBER(FIND("%",AW120))),"Include","Exclude")</f>
        <v>Exclude</v>
      </c>
      <c r="AY120" s="40">
        <f t="shared" si="5"/>
        <v>0</v>
      </c>
      <c r="AZ120" s="40" t="s">
        <v>677</v>
      </c>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c r="BY120"/>
      <c r="BZ120"/>
      <c r="CA120"/>
      <c r="CB120"/>
    </row>
    <row r="121" spans="1:80" s="23" customFormat="1" x14ac:dyDescent="0.3">
      <c r="A121" s="21">
        <v>203</v>
      </c>
      <c r="B121" s="21" t="s">
        <v>1161</v>
      </c>
      <c r="C121" s="21" t="s">
        <v>1162</v>
      </c>
      <c r="D121" s="21" t="s">
        <v>572</v>
      </c>
      <c r="E121" s="21" t="b">
        <v>1</v>
      </c>
      <c r="F121" s="21"/>
      <c r="G121" s="21"/>
      <c r="H121" s="21" t="s">
        <v>611</v>
      </c>
      <c r="I121" s="21" t="s">
        <v>10</v>
      </c>
      <c r="J121" s="21" t="s">
        <v>612</v>
      </c>
      <c r="K121" s="21" t="s">
        <v>573</v>
      </c>
      <c r="L121" s="21" t="s">
        <v>613</v>
      </c>
      <c r="M121" s="21" t="s">
        <v>574</v>
      </c>
      <c r="N121" s="21" t="s">
        <v>614</v>
      </c>
      <c r="O121" s="21" t="s">
        <v>677</v>
      </c>
      <c r="P121" s="21" t="b">
        <v>1</v>
      </c>
      <c r="Q121" s="21">
        <v>100</v>
      </c>
      <c r="R121" s="39" t="b">
        <v>0</v>
      </c>
      <c r="S121" s="6" t="s">
        <v>2926</v>
      </c>
      <c r="T121" s="1" t="str" cm="1">
        <f t="array" ref="T121">IF(AND(SUM(COUNTIF(S121,{"*leaching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leached*"}))&gt;0,ISNUMBER(FIND("%",S121))),"Include","Exclude")</f>
        <v>Exclude</v>
      </c>
      <c r="U121" s="1" t="s">
        <v>2927</v>
      </c>
      <c r="V121" s="1" t="str" cm="1">
        <f t="array" ref="V121">IF(AND(SUM(COUNTIF(U121,{"*leaching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leached*"}))&gt;0,ISNUMBER(FIND("%",U121))),"Include","Exclude")</f>
        <v>Exclude</v>
      </c>
      <c r="W121" s="1" t="s">
        <v>2928</v>
      </c>
      <c r="X121" s="1" t="str" cm="1">
        <f t="array" ref="X121">IF(AND(SUM(COUNTIF(W121,{"*leaching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leached*"}))&gt;0,ISNUMBER(FIND("%",W121))),"Include","Exclude")</f>
        <v>Exclude</v>
      </c>
      <c r="Y121" s="1" t="s">
        <v>2929</v>
      </c>
      <c r="Z121" s="1" t="str" cm="1">
        <f t="array" ref="Z121">IF(AND(SUM(COUNTIF(Y121,{"*leaching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leached*"}))&gt;0,ISNUMBER(FIND("%",Y121))),"Include","Exclude")</f>
        <v>Include</v>
      </c>
      <c r="AA121" s="1" t="s">
        <v>2930</v>
      </c>
      <c r="AB121" s="1" t="str" cm="1">
        <f t="array" ref="AB121">IF(AND(SUM(COUNTIF(AA121,{"*leaching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leached*"}))&gt;0,ISNUMBER(FIND("%",AA121))),"Include","Exclude")</f>
        <v>Exclude</v>
      </c>
      <c r="AC121" s="1" t="s">
        <v>2931</v>
      </c>
      <c r="AD121" s="1" t="str" cm="1">
        <f t="array" ref="AD121">IF(AND(SUM(COUNTIF(AC121,{"*leaching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leached*"}))&gt;0,ISNUMBER(FIND("%",AC121))),"Include","Exclude")</f>
        <v>Exclude</v>
      </c>
      <c r="AE121" s="1"/>
      <c r="AF121" s="1" t="str" cm="1">
        <f t="array" ref="AF121">IF(AND(SUM(COUNTIF(AE121,{"*leaching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leached*"}))&gt;0,ISNUMBER(FIND("%",AE121))),"Include","Exclude")</f>
        <v>Exclude</v>
      </c>
      <c r="AG121" s="1"/>
      <c r="AH121" s="1" t="str" cm="1">
        <f t="array" ref="AH121">IF(AND(SUM(COUNTIF(AG121,{"*leaching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leached*"}))&gt;0,ISNUMBER(FIND("%",AG121))),"Include","Exclude")</f>
        <v>Exclude</v>
      </c>
      <c r="AI121" s="1"/>
      <c r="AJ121" s="1" t="str" cm="1">
        <f t="array" ref="AJ121">IF(AND(SUM(COUNTIF(AI121,{"*leaching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leached*"}))&gt;0,ISNUMBER(FIND("%",AI121))),"Include","Exclude")</f>
        <v>Exclude</v>
      </c>
      <c r="AK121" s="1"/>
      <c r="AL121" s="1" t="str" cm="1">
        <f t="array" ref="AL121">IF(AND(SUM(COUNTIF(AK121,{"*leaching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leached*"}))&gt;0,ISNUMBER(FIND("%",AK121))),"Include","Exclude")</f>
        <v>Exclude</v>
      </c>
      <c r="AM121" s="1"/>
      <c r="AN121" s="1" t="str" cm="1">
        <f t="array" ref="AN121">IF(AND(SUM(COUNTIF(AM121,{"*leaching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leached*"}))&gt;0,ISNUMBER(FIND("%",AM121))),"Include","Exclude")</f>
        <v>Exclude</v>
      </c>
      <c r="AO121" s="1"/>
      <c r="AP121" s="1" t="str" cm="1">
        <f t="array" ref="AP121">IF(AND(SUM(COUNTIF(AO121,{"*leaching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leached*"}))&gt;0,ISNUMBER(FIND("%",AO121))),"Include","Exclude")</f>
        <v>Exclude</v>
      </c>
      <c r="AQ121" s="1"/>
      <c r="AR121" s="1" t="str" cm="1">
        <f t="array" ref="AR121">IF(AND(SUM(COUNTIF(AQ121,{"*leaching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leached*"}))&gt;0,ISNUMBER(FIND("%",AQ121))),"Include","Exclude")</f>
        <v>Exclude</v>
      </c>
      <c r="AS121" s="1"/>
      <c r="AT121" s="1" t="str" cm="1">
        <f t="array" ref="AT121">IF(AND(SUM(COUNTIF(AS121,{"*leaching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leached*"}))&gt;0,ISNUMBER(FIND("%",AS121))),"Include","Exclude")</f>
        <v>Exclude</v>
      </c>
      <c r="AU121" s="1"/>
      <c r="AV121" s="1" t="str" cm="1">
        <f t="array" ref="AV121">IF(AND(SUM(COUNTIF(AU121,{"*leaching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leached*"}))&gt;0,ISNUMBER(FIND("%",AU121))),"Include","Exclude")</f>
        <v>Exclude</v>
      </c>
      <c r="AW121" s="1"/>
      <c r="AX121" s="36" t="str" cm="1">
        <f t="array" ref="AX121">IF(AND(SUM(COUNTIF(AW121,{"*leaching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leached*"}))&gt;0,ISNUMBER(FIND("%",AW121))),"Include","Exclude")</f>
        <v>Exclude</v>
      </c>
      <c r="AY121" s="21">
        <f t="shared" si="5"/>
        <v>1</v>
      </c>
      <c r="AZ121" s="21" t="s">
        <v>2929</v>
      </c>
      <c r="BA121" s="21">
        <f>LEN(AZ121) - LEN(SUBSTITUTE(AZ121, "%", ""))</f>
        <v>2</v>
      </c>
      <c r="BB121" s="21" t="s">
        <v>3048</v>
      </c>
      <c r="BC121" s="21" t="s">
        <v>709</v>
      </c>
      <c r="BD121" s="22">
        <v>0.98609999999999998</v>
      </c>
      <c r="BE121" s="22">
        <v>0.2</v>
      </c>
      <c r="BF121" s="44">
        <f>VLOOKUP(BC121,'To do list'!$A$2:$B$18,2,FALSE)</f>
        <v>32.799999999999997</v>
      </c>
      <c r="BG121" s="59">
        <f>BE121*(1-BD121)*BF121*100</f>
        <v>9.1184000000000136</v>
      </c>
      <c r="BH121" s="21" t="s">
        <v>3013</v>
      </c>
      <c r="BI121" s="22">
        <v>0.98780000000000001</v>
      </c>
      <c r="BJ121" s="22">
        <v>0.1</v>
      </c>
      <c r="BK121" s="44">
        <f>VLOOKUP(BH121,'To do list'!$A$2:$B$18,2,FALSE)</f>
        <v>83.5</v>
      </c>
      <c r="BL121" s="59">
        <f>BJ121*(1-BI121)*BK121*100</f>
        <v>10.186999999999991</v>
      </c>
      <c r="BM121" s="21"/>
      <c r="BN121" s="21"/>
      <c r="BO121" s="22"/>
      <c r="BP121" s="21"/>
      <c r="BQ121" s="51"/>
      <c r="BR121" s="21"/>
      <c r="BS121" s="21"/>
      <c r="BT121" s="21"/>
      <c r="BU121" s="21"/>
      <c r="BV121" s="51"/>
      <c r="BW121" s="21"/>
      <c r="BX121" s="21"/>
      <c r="BY121" s="21"/>
      <c r="BZ121" s="21"/>
      <c r="CA121" s="51"/>
      <c r="CB121" s="63">
        <f>SUM(BG121,BL121,BQ121,BV121,CA121)/SUM(BE121,BJ121,BO121,BT121,BY121)</f>
        <v>64.351333333333343</v>
      </c>
    </row>
    <row r="122" spans="1:80" hidden="1" x14ac:dyDescent="0.3">
      <c r="A122" s="40">
        <v>121</v>
      </c>
      <c r="B122" s="40" t="s">
        <v>962</v>
      </c>
      <c r="C122" s="61" t="s">
        <v>963</v>
      </c>
      <c r="D122" s="40" t="s">
        <v>346</v>
      </c>
      <c r="E122" s="40" t="b">
        <v>1</v>
      </c>
      <c r="F122" s="40"/>
      <c r="G122" s="40"/>
      <c r="H122" s="40" t="s">
        <v>611</v>
      </c>
      <c r="I122" s="40" t="s">
        <v>10</v>
      </c>
      <c r="J122" s="40" t="s">
        <v>612</v>
      </c>
      <c r="K122" s="40" t="s">
        <v>347</v>
      </c>
      <c r="L122" s="40" t="s">
        <v>613</v>
      </c>
      <c r="M122" s="40" t="s">
        <v>348</v>
      </c>
      <c r="N122" s="40" t="s">
        <v>614</v>
      </c>
      <c r="O122" s="40" t="s">
        <v>964</v>
      </c>
      <c r="P122" s="40" t="b">
        <v>1</v>
      </c>
      <c r="Q122" s="40">
        <v>250</v>
      </c>
      <c r="R122" s="1" t="b">
        <v>0</v>
      </c>
      <c r="S122" s="1" t="s">
        <v>2255</v>
      </c>
      <c r="T122" s="1" t="str" cm="1">
        <f t="array" ref="T122">IF(AND(SUM(COUNTIF(S122,{"*leaching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leached*"}))&gt;0,ISNUMBER(FIND("%",S122))),"Include","Exclude")</f>
        <v>Exclude</v>
      </c>
      <c r="U122" s="1" t="s">
        <v>2256</v>
      </c>
      <c r="V122" s="1" t="str" cm="1">
        <f t="array" ref="V122">IF(AND(SUM(COUNTIF(U122,{"*leaching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leached*"}))&gt;0,ISNUMBER(FIND("%",U122))),"Include","Exclude")</f>
        <v>Exclude</v>
      </c>
      <c r="W122" s="1" t="s">
        <v>2257</v>
      </c>
      <c r="X122" s="1" t="str" cm="1">
        <f t="array" ref="X122">IF(AND(SUM(COUNTIF(W122,{"*leaching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leached*"}))&gt;0,ISNUMBER(FIND("%",W122))),"Include","Exclude")</f>
        <v>Exclude</v>
      </c>
      <c r="Y122" s="1" t="s">
        <v>2258</v>
      </c>
      <c r="Z122" s="1" t="str" cm="1">
        <f t="array" ref="Z122">IF(AND(SUM(COUNTIF(Y122,{"*leaching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leached*"}))&gt;0,ISNUMBER(FIND("%",Y122))),"Include","Exclude")</f>
        <v>Exclude</v>
      </c>
      <c r="AA122" s="1" t="s">
        <v>2259</v>
      </c>
      <c r="AB122" s="1" t="str" cm="1">
        <f t="array" ref="AB122">IF(AND(SUM(COUNTIF(AA122,{"*leaching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leached*"}))&gt;0,ISNUMBER(FIND("%",AA122))),"Include","Exclude")</f>
        <v>Exclude</v>
      </c>
      <c r="AC122" s="1" t="s">
        <v>2260</v>
      </c>
      <c r="AD122" s="1" t="str" cm="1">
        <f t="array" ref="AD122">IF(AND(SUM(COUNTIF(AC122,{"*leaching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leached*"}))&gt;0,ISNUMBER(FIND("%",AC122))),"Include","Exclude")</f>
        <v>Exclude</v>
      </c>
      <c r="AE122" s="1"/>
      <c r="AF122" s="1" t="str" cm="1">
        <f t="array" ref="AF122">IF(AND(SUM(COUNTIF(AE122,{"*leaching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leached*"}))&gt;0,ISNUMBER(FIND("%",AE122))),"Include","Exclude")</f>
        <v>Exclude</v>
      </c>
      <c r="AG122" s="1"/>
      <c r="AH122" s="1" t="str" cm="1">
        <f t="array" ref="AH122">IF(AND(SUM(COUNTIF(AG122,{"*leaching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leached*"}))&gt;0,ISNUMBER(FIND("%",AG122))),"Include","Exclude")</f>
        <v>Exclude</v>
      </c>
      <c r="AI122" s="1"/>
      <c r="AJ122" s="1" t="str" cm="1">
        <f t="array" ref="AJ122">IF(AND(SUM(COUNTIF(AI122,{"*leaching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leached*"}))&gt;0,ISNUMBER(FIND("%",AI122))),"Include","Exclude")</f>
        <v>Exclude</v>
      </c>
      <c r="AK122" s="1"/>
      <c r="AL122" s="1" t="str" cm="1">
        <f t="array" ref="AL122">IF(AND(SUM(COUNTIF(AK122,{"*leaching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leached*"}))&gt;0,ISNUMBER(FIND("%",AK122))),"Include","Exclude")</f>
        <v>Exclude</v>
      </c>
      <c r="AM122" s="1"/>
      <c r="AN122" s="1" t="str" cm="1">
        <f t="array" ref="AN122">IF(AND(SUM(COUNTIF(AM122,{"*leaching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leached*"}))&gt;0,ISNUMBER(FIND("%",AM122))),"Include","Exclude")</f>
        <v>Exclude</v>
      </c>
      <c r="AO122" s="1"/>
      <c r="AP122" s="1" t="str" cm="1">
        <f t="array" ref="AP122">IF(AND(SUM(COUNTIF(AO122,{"*leaching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leached*"}))&gt;0,ISNUMBER(FIND("%",AO122))),"Include","Exclude")</f>
        <v>Exclude</v>
      </c>
      <c r="AQ122" s="1"/>
      <c r="AR122" s="1" t="str" cm="1">
        <f t="array" ref="AR122">IF(AND(SUM(COUNTIF(AQ122,{"*leaching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leached*"}))&gt;0,ISNUMBER(FIND("%",AQ122))),"Include","Exclude")</f>
        <v>Exclude</v>
      </c>
      <c r="AS122" s="1"/>
      <c r="AT122" s="1" t="str" cm="1">
        <f t="array" ref="AT122">IF(AND(SUM(COUNTIF(AS122,{"*leaching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leached*"}))&gt;0,ISNUMBER(FIND("%",AS122))),"Include","Exclude")</f>
        <v>Exclude</v>
      </c>
      <c r="AU122" s="1"/>
      <c r="AV122" s="1" t="str" cm="1">
        <f t="array" ref="AV122">IF(AND(SUM(COUNTIF(AU122,{"*leaching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leached*"}))&gt;0,ISNUMBER(FIND("%",AU122))),"Include","Exclude")</f>
        <v>Exclude</v>
      </c>
      <c r="AW122" s="1"/>
      <c r="AX122" s="1" t="str" cm="1">
        <f t="array" ref="AX122">IF(AND(SUM(COUNTIF(AW122,{"*leaching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leached*"}))&gt;0,ISNUMBER(FIND("%",AW122))),"Include","Exclude")</f>
        <v>Exclude</v>
      </c>
      <c r="AY122" s="40">
        <f t="shared" si="5"/>
        <v>0</v>
      </c>
      <c r="AZ122" s="40" t="s">
        <v>677</v>
      </c>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c r="BY122"/>
      <c r="BZ122"/>
      <c r="CA122"/>
      <c r="CB122"/>
    </row>
    <row r="123" spans="1:80" s="23" customFormat="1" x14ac:dyDescent="0.3">
      <c r="A123" s="21">
        <v>36</v>
      </c>
      <c r="B123" s="21" t="s">
        <v>728</v>
      </c>
      <c r="C123" s="21" t="s">
        <v>729</v>
      </c>
      <c r="D123" s="21" t="s">
        <v>112</v>
      </c>
      <c r="E123" s="21" t="b">
        <v>1</v>
      </c>
      <c r="F123" s="21"/>
      <c r="G123" s="21"/>
      <c r="H123" s="21" t="s">
        <v>611</v>
      </c>
      <c r="I123" s="21" t="s">
        <v>10</v>
      </c>
      <c r="J123" s="21" t="s">
        <v>612</v>
      </c>
      <c r="K123" s="21" t="s">
        <v>113</v>
      </c>
      <c r="L123" s="21" t="s">
        <v>613</v>
      </c>
      <c r="M123" s="21" t="s">
        <v>114</v>
      </c>
      <c r="N123" s="21" t="s">
        <v>614</v>
      </c>
      <c r="O123" s="21" t="s">
        <v>730</v>
      </c>
      <c r="P123" s="21" t="b">
        <v>1</v>
      </c>
      <c r="Q123" s="21">
        <v>500</v>
      </c>
      <c r="R123" s="39" t="b">
        <v>0</v>
      </c>
      <c r="S123" s="6" t="s">
        <v>1522</v>
      </c>
      <c r="T123" s="1" t="str" cm="1">
        <f t="array" ref="T123">IF(AND(SUM(COUNTIF(S123,{"*leaching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leached*"}))&gt;0,ISNUMBER(FIND("%",S123))),"Include","Exclude")</f>
        <v>Exclude</v>
      </c>
      <c r="U123" s="1" t="s">
        <v>1523</v>
      </c>
      <c r="V123" s="1" t="str" cm="1">
        <f t="array" ref="V123">IF(AND(SUM(COUNTIF(U123,{"*leaching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leached*"}))&gt;0,ISNUMBER(FIND("%",U123))),"Include","Exclude")</f>
        <v>Exclude</v>
      </c>
      <c r="W123" s="1" t="s">
        <v>1524</v>
      </c>
      <c r="X123" s="1" t="str" cm="1">
        <f t="array" ref="X123">IF(AND(SUM(COUNTIF(W123,{"*leaching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leached*"}))&gt;0,ISNUMBER(FIND("%",W123))),"Include","Exclude")</f>
        <v>Include</v>
      </c>
      <c r="Y123" s="1" t="s">
        <v>1525</v>
      </c>
      <c r="Z123" s="1" t="str" cm="1">
        <f t="array" ref="Z123">IF(AND(SUM(COUNTIF(Y123,{"*leaching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leached*"}))&gt;0,ISNUMBER(FIND("%",Y123))),"Include","Exclude")</f>
        <v>Exclude</v>
      </c>
      <c r="AA123" s="1" t="s">
        <v>1526</v>
      </c>
      <c r="AB123" s="1" t="str" cm="1">
        <f t="array" ref="AB123">IF(AND(SUM(COUNTIF(AA123,{"*leaching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leached*"}))&gt;0,ISNUMBER(FIND("%",AA123))),"Include","Exclude")</f>
        <v>Exclude</v>
      </c>
      <c r="AC123" s="1" t="s">
        <v>1527</v>
      </c>
      <c r="AD123" s="1" t="str" cm="1">
        <f t="array" ref="AD123">IF(AND(SUM(COUNTIF(AC123,{"*leaching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leached*"}))&gt;0,ISNUMBER(FIND("%",AC123))),"Include","Exclude")</f>
        <v>Exclude</v>
      </c>
      <c r="AE123" s="1" t="s">
        <v>1528</v>
      </c>
      <c r="AF123" s="1" t="str" cm="1">
        <f t="array" ref="AF123">IF(AND(SUM(COUNTIF(AE123,{"*leaching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leached*"}))&gt;0,ISNUMBER(FIND("%",AE123))),"Include","Exclude")</f>
        <v>Exclude</v>
      </c>
      <c r="AG123" s="1" t="s">
        <v>1529</v>
      </c>
      <c r="AH123" s="1" t="str" cm="1">
        <f t="array" ref="AH123">IF(AND(SUM(COUNTIF(AG123,{"*leaching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leached*"}))&gt;0,ISNUMBER(FIND("%",AG123))),"Include","Exclude")</f>
        <v>Exclude</v>
      </c>
      <c r="AI123" s="1"/>
      <c r="AJ123" s="1" t="str" cm="1">
        <f t="array" ref="AJ123">IF(AND(SUM(COUNTIF(AI123,{"*leaching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leached*"}))&gt;0,ISNUMBER(FIND("%",AI123))),"Include","Exclude")</f>
        <v>Exclude</v>
      </c>
      <c r="AK123" s="1"/>
      <c r="AL123" s="1" t="str" cm="1">
        <f t="array" ref="AL123">IF(AND(SUM(COUNTIF(AK123,{"*leaching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leached*"}))&gt;0,ISNUMBER(FIND("%",AK123))),"Include","Exclude")</f>
        <v>Exclude</v>
      </c>
      <c r="AM123" s="1"/>
      <c r="AN123" s="1" t="str" cm="1">
        <f t="array" ref="AN123">IF(AND(SUM(COUNTIF(AM123,{"*leaching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leached*"}))&gt;0,ISNUMBER(FIND("%",AM123))),"Include","Exclude")</f>
        <v>Exclude</v>
      </c>
      <c r="AO123" s="1"/>
      <c r="AP123" s="1" t="str" cm="1">
        <f t="array" ref="AP123">IF(AND(SUM(COUNTIF(AO123,{"*leaching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leached*"}))&gt;0,ISNUMBER(FIND("%",AO123))),"Include","Exclude")</f>
        <v>Exclude</v>
      </c>
      <c r="AQ123" s="1"/>
      <c r="AR123" s="1" t="str" cm="1">
        <f t="array" ref="AR123">IF(AND(SUM(COUNTIF(AQ123,{"*leaching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leached*"}))&gt;0,ISNUMBER(FIND("%",AQ123))),"Include","Exclude")</f>
        <v>Exclude</v>
      </c>
      <c r="AS123" s="1"/>
      <c r="AT123" s="1" t="str" cm="1">
        <f t="array" ref="AT123">IF(AND(SUM(COUNTIF(AS123,{"*leaching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leached*"}))&gt;0,ISNUMBER(FIND("%",AS123))),"Include","Exclude")</f>
        <v>Exclude</v>
      </c>
      <c r="AU123" s="1"/>
      <c r="AV123" s="1" t="str" cm="1">
        <f t="array" ref="AV123">IF(AND(SUM(COUNTIF(AU123,{"*leaching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leached*"}))&gt;0,ISNUMBER(FIND("%",AU123))),"Include","Exclude")</f>
        <v>Exclude</v>
      </c>
      <c r="AW123" s="1"/>
      <c r="AX123" s="36" t="str" cm="1">
        <f t="array" ref="AX123">IF(AND(SUM(COUNTIF(AW123,{"*leaching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leached*"}))&gt;0,ISNUMBER(FIND("%",AW123))),"Include","Exclude")</f>
        <v>Exclude</v>
      </c>
      <c r="AY123" s="21">
        <f t="shared" si="5"/>
        <v>1</v>
      </c>
      <c r="AZ123" s="21" t="s">
        <v>1524</v>
      </c>
      <c r="BA123" s="21">
        <f>LEN(AZ123) - LEN(SUBSTITUTE(AZ123, "%", ""))</f>
        <v>2</v>
      </c>
      <c r="BB123" s="21" t="s">
        <v>3048</v>
      </c>
      <c r="BC123" s="21" t="s">
        <v>3013</v>
      </c>
      <c r="BD123" s="22">
        <v>0.999</v>
      </c>
      <c r="BE123" s="22">
        <v>0.1</v>
      </c>
      <c r="BF123" s="44">
        <f>VLOOKUP(BC123,'To do list'!$A$2:$B$18,2,FALSE)</f>
        <v>83.5</v>
      </c>
      <c r="BG123" s="59">
        <f>BE123*(1-BD123)*BF123*100</f>
        <v>0.83500000000000085</v>
      </c>
      <c r="BH123" s="21" t="s">
        <v>3012</v>
      </c>
      <c r="BI123" s="22">
        <v>0.99399999999999999</v>
      </c>
      <c r="BJ123" s="22">
        <v>0.1</v>
      </c>
      <c r="BK123" s="44">
        <f>VLOOKUP(BH123,'To do list'!$A$2:$B$18,2,FALSE)</f>
        <v>1.82</v>
      </c>
      <c r="BL123" s="59">
        <f>BJ123*(1-BI123)*BK123*100</f>
        <v>0.10920000000000012</v>
      </c>
      <c r="BM123" s="21"/>
      <c r="BN123" s="21"/>
      <c r="BO123" s="22"/>
      <c r="BP123" s="21"/>
      <c r="BQ123" s="51"/>
      <c r="BR123" s="21"/>
      <c r="BS123" s="21"/>
      <c r="BT123" s="22"/>
      <c r="BU123" s="21"/>
      <c r="BV123" s="51"/>
      <c r="BW123" s="21"/>
      <c r="BX123" s="21"/>
      <c r="BY123" s="21"/>
      <c r="BZ123" s="21"/>
      <c r="CA123" s="51"/>
      <c r="CB123" s="63">
        <f>SUM(BG123,BL123,BQ123,BV123,CA123)/SUM(BE123,BJ123,BO123,BT123,BY123)</f>
        <v>4.7210000000000045</v>
      </c>
    </row>
    <row r="124" spans="1:80" s="23" customFormat="1" x14ac:dyDescent="0.3">
      <c r="A124" s="21">
        <v>61</v>
      </c>
      <c r="B124" s="21" t="s">
        <v>798</v>
      </c>
      <c r="C124" s="21" t="s">
        <v>799</v>
      </c>
      <c r="D124" s="21" t="s">
        <v>182</v>
      </c>
      <c r="E124" s="21" t="b">
        <v>1</v>
      </c>
      <c r="F124" s="21"/>
      <c r="G124" s="21"/>
      <c r="H124" s="21" t="s">
        <v>611</v>
      </c>
      <c r="I124" s="21" t="s">
        <v>10</v>
      </c>
      <c r="J124" s="21" t="s">
        <v>612</v>
      </c>
      <c r="K124" s="21" t="s">
        <v>148</v>
      </c>
      <c r="L124" s="21" t="s">
        <v>613</v>
      </c>
      <c r="M124" s="21" t="s">
        <v>183</v>
      </c>
      <c r="N124" s="21" t="s">
        <v>614</v>
      </c>
      <c r="O124" s="21" t="s">
        <v>800</v>
      </c>
      <c r="P124" s="21" t="b">
        <v>1</v>
      </c>
      <c r="Q124" s="21">
        <v>50</v>
      </c>
      <c r="R124" s="39" t="b">
        <v>0</v>
      </c>
      <c r="S124" s="6" t="s">
        <v>1760</v>
      </c>
      <c r="T124" s="1" t="str" cm="1">
        <f t="array" ref="T124">IF(AND(SUM(COUNTIF(S124,{"*leaching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leached*"}))&gt;0,ISNUMBER(FIND("%",S124))),"Include","Exclude")</f>
        <v>Exclude</v>
      </c>
      <c r="U124" s="1" t="s">
        <v>1761</v>
      </c>
      <c r="V124" s="1" t="str" cm="1">
        <f t="array" ref="V124">IF(AND(SUM(COUNTIF(U124,{"*leaching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leached*"}))&gt;0,ISNUMBER(FIND("%",U124))),"Include","Exclude")</f>
        <v>Exclude</v>
      </c>
      <c r="W124" s="1" t="s">
        <v>1762</v>
      </c>
      <c r="X124" s="1" t="str" cm="1">
        <f t="array" ref="X124">IF(AND(SUM(COUNTIF(W124,{"*leaching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leached*"}))&gt;0,ISNUMBER(FIND("%",W124))),"Include","Exclude")</f>
        <v>Include</v>
      </c>
      <c r="Y124" s="1" t="s">
        <v>1763</v>
      </c>
      <c r="Z124" s="1" t="str" cm="1">
        <f t="array" ref="Z124">IF(AND(SUM(COUNTIF(Y124,{"*leaching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leached*"}))&gt;0,ISNUMBER(FIND("%",Y124))),"Include","Exclude")</f>
        <v>Exclude</v>
      </c>
      <c r="AA124" s="1" t="s">
        <v>1764</v>
      </c>
      <c r="AB124" s="1" t="str" cm="1">
        <f t="array" ref="AB124">IF(AND(SUM(COUNTIF(AA124,{"*leaching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leached*"}))&gt;0,ISNUMBER(FIND("%",AA124))),"Include","Exclude")</f>
        <v>Exclude</v>
      </c>
      <c r="AC124" s="1" t="s">
        <v>1765</v>
      </c>
      <c r="AD124" s="1" t="str" cm="1">
        <f t="array" ref="AD124">IF(AND(SUM(COUNTIF(AC124,{"*leaching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leached*"}))&gt;0,ISNUMBER(FIND("%",AC124))),"Include","Exclude")</f>
        <v>Exclude</v>
      </c>
      <c r="AE124" s="1" t="s">
        <v>1766</v>
      </c>
      <c r="AF124" s="1" t="str" cm="1">
        <f t="array" ref="AF124">IF(AND(SUM(COUNTIF(AE124,{"*leaching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leached*"}))&gt;0,ISNUMBER(FIND("%",AE124))),"Include","Exclude")</f>
        <v>Exclude</v>
      </c>
      <c r="AG124" s="1" t="s">
        <v>1767</v>
      </c>
      <c r="AH124" s="1" t="str" cm="1">
        <f t="array" ref="AH124">IF(AND(SUM(COUNTIF(AG124,{"*leaching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leached*"}))&gt;0,ISNUMBER(FIND("%",AG124))),"Include","Exclude")</f>
        <v>Exclude</v>
      </c>
      <c r="AI124" s="1"/>
      <c r="AJ124" s="1" t="str" cm="1">
        <f t="array" ref="AJ124">IF(AND(SUM(COUNTIF(AI124,{"*leaching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leached*"}))&gt;0,ISNUMBER(FIND("%",AI124))),"Include","Exclude")</f>
        <v>Exclude</v>
      </c>
      <c r="AK124" s="1"/>
      <c r="AL124" s="1" t="str" cm="1">
        <f t="array" ref="AL124">IF(AND(SUM(COUNTIF(AK124,{"*leaching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leached*"}))&gt;0,ISNUMBER(FIND("%",AK124))),"Include","Exclude")</f>
        <v>Exclude</v>
      </c>
      <c r="AM124" s="1"/>
      <c r="AN124" s="1" t="str" cm="1">
        <f t="array" ref="AN124">IF(AND(SUM(COUNTIF(AM124,{"*leaching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leached*"}))&gt;0,ISNUMBER(FIND("%",AM124))),"Include","Exclude")</f>
        <v>Exclude</v>
      </c>
      <c r="AO124" s="1"/>
      <c r="AP124" s="1" t="str" cm="1">
        <f t="array" ref="AP124">IF(AND(SUM(COUNTIF(AO124,{"*leaching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leached*"}))&gt;0,ISNUMBER(FIND("%",AO124))),"Include","Exclude")</f>
        <v>Exclude</v>
      </c>
      <c r="AQ124" s="1"/>
      <c r="AR124" s="1" t="str" cm="1">
        <f t="array" ref="AR124">IF(AND(SUM(COUNTIF(AQ124,{"*leaching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leached*"}))&gt;0,ISNUMBER(FIND("%",AQ124))),"Include","Exclude")</f>
        <v>Exclude</v>
      </c>
      <c r="AS124" s="1"/>
      <c r="AT124" s="1" t="str" cm="1">
        <f t="array" ref="AT124">IF(AND(SUM(COUNTIF(AS124,{"*leaching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leached*"}))&gt;0,ISNUMBER(FIND("%",AS124))),"Include","Exclude")</f>
        <v>Exclude</v>
      </c>
      <c r="AU124" s="1"/>
      <c r="AV124" s="1" t="str" cm="1">
        <f t="array" ref="AV124">IF(AND(SUM(COUNTIF(AU124,{"*leaching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leached*"}))&gt;0,ISNUMBER(FIND("%",AU124))),"Include","Exclude")</f>
        <v>Exclude</v>
      </c>
      <c r="AW124" s="1"/>
      <c r="AX124" s="36" t="str" cm="1">
        <f t="array" ref="AX124">IF(AND(SUM(COUNTIF(AW124,{"*leaching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leached*"}))&gt;0,ISNUMBER(FIND("%",AW124))),"Include","Exclude")</f>
        <v>Exclude</v>
      </c>
      <c r="AY124" s="21">
        <f t="shared" si="5"/>
        <v>1</v>
      </c>
      <c r="AZ124" s="21" t="s">
        <v>1762</v>
      </c>
      <c r="BA124" s="21">
        <f>LEN(AZ124) - LEN(SUBSTITUTE(AZ124, "%", ""))</f>
        <v>1</v>
      </c>
      <c r="BB124" s="21" t="s">
        <v>3048</v>
      </c>
      <c r="BC124" s="21" t="s">
        <v>709</v>
      </c>
      <c r="BD124" s="24">
        <v>0.99</v>
      </c>
      <c r="BE124" s="22">
        <v>0.2</v>
      </c>
      <c r="BF124" s="44">
        <f>VLOOKUP(BC124,'To do list'!$A$2:$B$18,2,FALSE)</f>
        <v>32.799999999999997</v>
      </c>
      <c r="BG124" s="59">
        <f>BE124*(1-BD124)*BF124*100</f>
        <v>6.5600000000000049</v>
      </c>
      <c r="BH124" s="21" t="s">
        <v>3012</v>
      </c>
      <c r="BI124" s="24">
        <v>0.99</v>
      </c>
      <c r="BJ124" s="22">
        <v>0.1</v>
      </c>
      <c r="BK124" s="44">
        <f>VLOOKUP(BH124,'To do list'!$A$2:$B$18,2,FALSE)</f>
        <v>1.82</v>
      </c>
      <c r="BL124" s="59">
        <f>BJ124*(1-BI124)*BK124*100</f>
        <v>0.18200000000000016</v>
      </c>
      <c r="BM124" s="21"/>
      <c r="BN124" s="21"/>
      <c r="BO124" s="22"/>
      <c r="BP124" s="21"/>
      <c r="BQ124" s="51"/>
      <c r="BR124" s="21"/>
      <c r="BS124" s="21"/>
      <c r="BT124" s="22"/>
      <c r="BU124" s="21"/>
      <c r="BV124" s="51"/>
      <c r="BW124" s="21"/>
      <c r="BX124" s="21"/>
      <c r="BY124" s="21"/>
      <c r="BZ124" s="21"/>
      <c r="CA124" s="51"/>
      <c r="CB124" s="63">
        <f>SUM(BG124,BL124,BQ124,BV124,CA124)/SUM(BE124,BJ124,BO124,BT124,BY124)</f>
        <v>22.473333333333347</v>
      </c>
    </row>
    <row r="125" spans="1:80" hidden="1" x14ac:dyDescent="0.3">
      <c r="A125" s="40">
        <v>124</v>
      </c>
      <c r="B125" s="40" t="s">
        <v>969</v>
      </c>
      <c r="C125" s="61" t="s">
        <v>970</v>
      </c>
      <c r="D125" s="40" t="s">
        <v>355</v>
      </c>
      <c r="E125" s="40" t="b">
        <v>1</v>
      </c>
      <c r="F125" s="40"/>
      <c r="G125" s="40"/>
      <c r="H125" s="40" t="s">
        <v>611</v>
      </c>
      <c r="I125" s="40" t="s">
        <v>10</v>
      </c>
      <c r="J125" s="40" t="s">
        <v>612</v>
      </c>
      <c r="K125" s="40" t="s">
        <v>356</v>
      </c>
      <c r="L125" s="40" t="s">
        <v>613</v>
      </c>
      <c r="M125" s="40" t="s">
        <v>357</v>
      </c>
      <c r="N125" s="40" t="s">
        <v>614</v>
      </c>
      <c r="O125" s="40" t="s">
        <v>774</v>
      </c>
      <c r="P125" s="40" t="b">
        <v>1</v>
      </c>
      <c r="Q125" s="40">
        <v>600</v>
      </c>
      <c r="R125" s="1" t="b">
        <v>0</v>
      </c>
      <c r="S125" s="1" t="s">
        <v>2275</v>
      </c>
      <c r="T125" s="1" t="str" cm="1">
        <f t="array" ref="T125">IF(AND(SUM(COUNTIF(S125,{"*leaching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leached*"}))&gt;0,ISNUMBER(FIND("%",S125))),"Include","Exclude")</f>
        <v>Exclude</v>
      </c>
      <c r="U125" s="1" t="s">
        <v>2276</v>
      </c>
      <c r="V125" s="1" t="str" cm="1">
        <f t="array" ref="V125">IF(AND(SUM(COUNTIF(U125,{"*leaching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leached*"}))&gt;0,ISNUMBER(FIND("%",U125))),"Include","Exclude")</f>
        <v>Exclude</v>
      </c>
      <c r="W125" s="1" t="s">
        <v>2277</v>
      </c>
      <c r="X125" s="1" t="str" cm="1">
        <f t="array" ref="X125">IF(AND(SUM(COUNTIF(W125,{"*leaching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leached*"}))&gt;0,ISNUMBER(FIND("%",W125))),"Include","Exclude")</f>
        <v>Exclude</v>
      </c>
      <c r="Y125" s="1" t="s">
        <v>2278</v>
      </c>
      <c r="Z125" s="1" t="str" cm="1">
        <f t="array" ref="Z125">IF(AND(SUM(COUNTIF(Y125,{"*leaching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leached*"}))&gt;0,ISNUMBER(FIND("%",Y125))),"Include","Exclude")</f>
        <v>Exclude</v>
      </c>
      <c r="AA125" s="1" t="s">
        <v>2279</v>
      </c>
      <c r="AB125" s="1" t="str" cm="1">
        <f t="array" ref="AB125">IF(AND(SUM(COUNTIF(AA125,{"*leaching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leached*"}))&gt;0,ISNUMBER(FIND("%",AA125))),"Include","Exclude")</f>
        <v>Exclude</v>
      </c>
      <c r="AC125" s="1" t="s">
        <v>2280</v>
      </c>
      <c r="AD125" s="1" t="str" cm="1">
        <f t="array" ref="AD125">IF(AND(SUM(COUNTIF(AC125,{"*leaching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leached*"}))&gt;0,ISNUMBER(FIND("%",AC125))),"Include","Exclude")</f>
        <v>Exclude</v>
      </c>
      <c r="AE125" s="1" t="s">
        <v>2281</v>
      </c>
      <c r="AF125" s="1" t="str" cm="1">
        <f t="array" ref="AF125">IF(AND(SUM(COUNTIF(AE125,{"*leaching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leached*"}))&gt;0,ISNUMBER(FIND("%",AE125))),"Include","Exclude")</f>
        <v>Exclude</v>
      </c>
      <c r="AG125" s="1"/>
      <c r="AH125" s="1" t="str" cm="1">
        <f t="array" ref="AH125">IF(AND(SUM(COUNTIF(AG125,{"*leaching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leached*"}))&gt;0,ISNUMBER(FIND("%",AG125))),"Include","Exclude")</f>
        <v>Exclude</v>
      </c>
      <c r="AI125" s="1"/>
      <c r="AJ125" s="1" t="str" cm="1">
        <f t="array" ref="AJ125">IF(AND(SUM(COUNTIF(AI125,{"*leaching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leached*"}))&gt;0,ISNUMBER(FIND("%",AI125))),"Include","Exclude")</f>
        <v>Exclude</v>
      </c>
      <c r="AK125" s="1"/>
      <c r="AL125" s="1" t="str" cm="1">
        <f t="array" ref="AL125">IF(AND(SUM(COUNTIF(AK125,{"*leaching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leached*"}))&gt;0,ISNUMBER(FIND("%",AK125))),"Include","Exclude")</f>
        <v>Exclude</v>
      </c>
      <c r="AM125" s="1"/>
      <c r="AN125" s="1" t="str" cm="1">
        <f t="array" ref="AN125">IF(AND(SUM(COUNTIF(AM125,{"*leaching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leached*"}))&gt;0,ISNUMBER(FIND("%",AM125))),"Include","Exclude")</f>
        <v>Exclude</v>
      </c>
      <c r="AO125" s="1"/>
      <c r="AP125" s="1" t="str" cm="1">
        <f t="array" ref="AP125">IF(AND(SUM(COUNTIF(AO125,{"*leaching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leached*"}))&gt;0,ISNUMBER(FIND("%",AO125))),"Include","Exclude")</f>
        <v>Exclude</v>
      </c>
      <c r="AQ125" s="1"/>
      <c r="AR125" s="1" t="str" cm="1">
        <f t="array" ref="AR125">IF(AND(SUM(COUNTIF(AQ125,{"*leaching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leached*"}))&gt;0,ISNUMBER(FIND("%",AQ125))),"Include","Exclude")</f>
        <v>Exclude</v>
      </c>
      <c r="AS125" s="1"/>
      <c r="AT125" s="1" t="str" cm="1">
        <f t="array" ref="AT125">IF(AND(SUM(COUNTIF(AS125,{"*leaching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leached*"}))&gt;0,ISNUMBER(FIND("%",AS125))),"Include","Exclude")</f>
        <v>Exclude</v>
      </c>
      <c r="AU125" s="1"/>
      <c r="AV125" s="1" t="str" cm="1">
        <f t="array" ref="AV125">IF(AND(SUM(COUNTIF(AU125,{"*leaching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leached*"}))&gt;0,ISNUMBER(FIND("%",AU125))),"Include","Exclude")</f>
        <v>Exclude</v>
      </c>
      <c r="AW125" s="1"/>
      <c r="AX125" s="1" t="str" cm="1">
        <f t="array" ref="AX125">IF(AND(SUM(COUNTIF(AW125,{"*leaching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leached*"}))&gt;0,ISNUMBER(FIND("%",AW125))),"Include","Exclude")</f>
        <v>Exclude</v>
      </c>
      <c r="AY125" s="40">
        <f t="shared" si="5"/>
        <v>0</v>
      </c>
      <c r="AZ125" s="40" t="s">
        <v>677</v>
      </c>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c r="BY125"/>
      <c r="BZ125"/>
      <c r="CA125"/>
      <c r="CB125"/>
    </row>
    <row r="126" spans="1:80" hidden="1" x14ac:dyDescent="0.3">
      <c r="A126" s="1">
        <v>125</v>
      </c>
      <c r="B126" s="1" t="s">
        <v>971</v>
      </c>
      <c r="C126" s="2" t="s">
        <v>972</v>
      </c>
      <c r="D126" s="1" t="s">
        <v>358</v>
      </c>
      <c r="E126" s="1" t="b">
        <v>1</v>
      </c>
      <c r="F126" s="1" t="s">
        <v>973</v>
      </c>
      <c r="G126" s="1">
        <v>98.79</v>
      </c>
      <c r="H126" s="1" t="s">
        <v>611</v>
      </c>
      <c r="I126" s="1" t="s">
        <v>238</v>
      </c>
      <c r="J126" s="1" t="s">
        <v>612</v>
      </c>
      <c r="K126" s="1" t="s">
        <v>24</v>
      </c>
      <c r="L126" s="1" t="s">
        <v>613</v>
      </c>
      <c r="M126" s="1" t="s">
        <v>359</v>
      </c>
      <c r="N126" s="1" t="s">
        <v>614</v>
      </c>
      <c r="O126" s="1" t="s">
        <v>974</v>
      </c>
      <c r="P126" s="1" t="b">
        <v>1</v>
      </c>
      <c r="Q126" s="1">
        <v>700</v>
      </c>
      <c r="R126" s="1" t="b">
        <v>0</v>
      </c>
      <c r="S126" s="1" t="s">
        <v>2282</v>
      </c>
      <c r="T126" s="1" t="str" cm="1">
        <f t="array" ref="T126">IF(AND(SUM(COUNTIF(S126,{"*leaching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leached*"}))&gt;0,ISNUMBER(FIND("%",S126))),"Include","Exclude")</f>
        <v>Exclude</v>
      </c>
      <c r="U126" s="1" t="s">
        <v>2283</v>
      </c>
      <c r="V126" s="1" t="str" cm="1">
        <f t="array" ref="V126">IF(AND(SUM(COUNTIF(U126,{"*leaching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leached*"}))&gt;0,ISNUMBER(FIND("%",U126))),"Include","Exclude")</f>
        <v>Exclude</v>
      </c>
      <c r="W126" s="1" t="s">
        <v>2284</v>
      </c>
      <c r="X126" s="1" t="str" cm="1">
        <f t="array" ref="X126">IF(AND(SUM(COUNTIF(W126,{"*leaching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leached*"}))&gt;0,ISNUMBER(FIND("%",W126))),"Include","Exclude")</f>
        <v>Exclude</v>
      </c>
      <c r="Y126" s="1" t="s">
        <v>2285</v>
      </c>
      <c r="Z126" s="1" t="str" cm="1">
        <f t="array" ref="Z126">IF(AND(SUM(COUNTIF(Y126,{"*leaching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leached*"}))&gt;0,ISNUMBER(FIND("%",Y126))),"Include","Exclude")</f>
        <v>Exclude</v>
      </c>
      <c r="AA126" s="1" t="s">
        <v>2286</v>
      </c>
      <c r="AB126" s="1" t="str" cm="1">
        <f t="array" ref="AB126">IF(AND(SUM(COUNTIF(AA126,{"*leaching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leached*"}))&gt;0,ISNUMBER(FIND("%",AA126))),"Include","Exclude")</f>
        <v>Exclude</v>
      </c>
      <c r="AC126" s="1" t="s">
        <v>2287</v>
      </c>
      <c r="AD126" s="1" t="str" cm="1">
        <f t="array" ref="AD126">IF(AND(SUM(COUNTIF(AC126,{"*leaching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leached*"}))&gt;0,ISNUMBER(FIND("%",AC126))),"Include","Exclude")</f>
        <v>Exclude</v>
      </c>
      <c r="AE126" s="1" t="s">
        <v>2288</v>
      </c>
      <c r="AF126" s="1" t="str" cm="1">
        <f t="array" ref="AF126">IF(AND(SUM(COUNTIF(AE126,{"*leaching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leached*"}))&gt;0,ISNUMBER(FIND("%",AE126))),"Include","Exclude")</f>
        <v>Exclude</v>
      </c>
      <c r="AG126" s="1" t="s">
        <v>2289</v>
      </c>
      <c r="AH126" s="1" t="str" cm="1">
        <f t="array" ref="AH126">IF(AND(SUM(COUNTIF(AG126,{"*leaching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leached*"}))&gt;0,ISNUMBER(FIND("%",AG126))),"Include","Exclude")</f>
        <v>Exclude</v>
      </c>
      <c r="AI126" s="1"/>
      <c r="AJ126" s="1" t="str" cm="1">
        <f t="array" ref="AJ126">IF(AND(SUM(COUNTIF(AI126,{"*leaching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leached*"}))&gt;0,ISNUMBER(FIND("%",AI126))),"Include","Exclude")</f>
        <v>Exclude</v>
      </c>
      <c r="AK126" s="1"/>
      <c r="AL126" s="1" t="str" cm="1">
        <f t="array" ref="AL126">IF(AND(SUM(COUNTIF(AK126,{"*leaching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leached*"}))&gt;0,ISNUMBER(FIND("%",AK126))),"Include","Exclude")</f>
        <v>Exclude</v>
      </c>
      <c r="AM126" s="1"/>
      <c r="AN126" s="1" t="str" cm="1">
        <f t="array" ref="AN126">IF(AND(SUM(COUNTIF(AM126,{"*leaching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leached*"}))&gt;0,ISNUMBER(FIND("%",AM126))),"Include","Exclude")</f>
        <v>Exclude</v>
      </c>
      <c r="AO126" s="1"/>
      <c r="AP126" s="1" t="str" cm="1">
        <f t="array" ref="AP126">IF(AND(SUM(COUNTIF(AO126,{"*leaching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leached*"}))&gt;0,ISNUMBER(FIND("%",AO126))),"Include","Exclude")</f>
        <v>Exclude</v>
      </c>
      <c r="AQ126" s="1"/>
      <c r="AR126" s="1" t="str" cm="1">
        <f t="array" ref="AR126">IF(AND(SUM(COUNTIF(AQ126,{"*leaching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leached*"}))&gt;0,ISNUMBER(FIND("%",AQ126))),"Include","Exclude")</f>
        <v>Exclude</v>
      </c>
      <c r="AS126" s="1"/>
      <c r="AT126" s="1" t="str" cm="1">
        <f t="array" ref="AT126">IF(AND(SUM(COUNTIF(AS126,{"*leaching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leached*"}))&gt;0,ISNUMBER(FIND("%",AS126))),"Include","Exclude")</f>
        <v>Exclude</v>
      </c>
      <c r="AU126" s="1"/>
      <c r="AV126" s="1" t="str" cm="1">
        <f t="array" ref="AV126">IF(AND(SUM(COUNTIF(AU126,{"*leaching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leached*"}))&gt;0,ISNUMBER(FIND("%",AU126))),"Include","Exclude")</f>
        <v>Exclude</v>
      </c>
      <c r="AW126" s="1"/>
      <c r="AX126" s="1" t="str" cm="1">
        <f t="array" ref="AX126">IF(AND(SUM(COUNTIF(AW126,{"*leaching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leached*"}))&gt;0,ISNUMBER(FIND("%",AW126))),"Include","Exclude")</f>
        <v>Exclude</v>
      </c>
      <c r="AY126" s="1">
        <f t="shared" si="5"/>
        <v>0</v>
      </c>
      <c r="AZ126" s="1" t="s">
        <v>677</v>
      </c>
      <c r="BF126" s="1"/>
      <c r="BG126" s="1"/>
      <c r="BK126" s="1"/>
      <c r="BL126" s="1"/>
      <c r="BQ126" s="1"/>
      <c r="BV126" s="1"/>
      <c r="BX126"/>
      <c r="BY126"/>
      <c r="BZ126"/>
      <c r="CA126"/>
      <c r="CB126"/>
    </row>
    <row r="127" spans="1:80" s="23" customFormat="1" x14ac:dyDescent="0.3">
      <c r="A127" s="21">
        <v>71</v>
      </c>
      <c r="B127" s="21" t="s">
        <v>826</v>
      </c>
      <c r="C127" s="21" t="s">
        <v>827</v>
      </c>
      <c r="D127" s="21" t="s">
        <v>209</v>
      </c>
      <c r="E127" s="21" t="b">
        <v>1</v>
      </c>
      <c r="F127" s="21"/>
      <c r="G127" s="21"/>
      <c r="H127" s="21" t="s">
        <v>611</v>
      </c>
      <c r="I127" s="21" t="s">
        <v>10</v>
      </c>
      <c r="J127" s="21" t="s">
        <v>612</v>
      </c>
      <c r="K127" s="21" t="s">
        <v>210</v>
      </c>
      <c r="L127" s="21" t="s">
        <v>613</v>
      </c>
      <c r="M127" s="21" t="s">
        <v>211</v>
      </c>
      <c r="N127" s="21" t="s">
        <v>614</v>
      </c>
      <c r="O127" s="21" t="s">
        <v>828</v>
      </c>
      <c r="P127" s="21" t="b">
        <v>1</v>
      </c>
      <c r="Q127" s="21">
        <v>90</v>
      </c>
      <c r="R127" s="39" t="b">
        <v>0</v>
      </c>
      <c r="S127" s="6" t="s">
        <v>1846</v>
      </c>
      <c r="T127" s="1" t="str" cm="1">
        <f t="array" ref="T127">IF(AND(SUM(COUNTIF(S127,{"*leaching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leached*"}))&gt;0,ISNUMBER(FIND("%",S127))),"Include","Exclude")</f>
        <v>Exclude</v>
      </c>
      <c r="U127" s="1" t="s">
        <v>1847</v>
      </c>
      <c r="V127" s="1" t="str" cm="1">
        <f t="array" ref="V127">IF(AND(SUM(COUNTIF(U127,{"*leaching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leached*"}))&gt;0,ISNUMBER(FIND("%",U127))),"Include","Exclude")</f>
        <v>Exclude</v>
      </c>
      <c r="W127" s="1" t="s">
        <v>1848</v>
      </c>
      <c r="X127" s="1" t="str" cm="1">
        <f t="array" ref="X127">IF(AND(SUM(COUNTIF(W127,{"*leaching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leached*"}))&gt;0,ISNUMBER(FIND("%",W127))),"Include","Exclude")</f>
        <v>Exclude</v>
      </c>
      <c r="Y127" s="1" t="s">
        <v>1849</v>
      </c>
      <c r="Z127" s="1" t="str" cm="1">
        <f t="array" ref="Z127">IF(AND(SUM(COUNTIF(Y127,{"*leaching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leached*"}))&gt;0,ISNUMBER(FIND("%",Y127))),"Include","Exclude")</f>
        <v>Exclude</v>
      </c>
      <c r="AA127" s="1" t="s">
        <v>1850</v>
      </c>
      <c r="AB127" s="1" t="str" cm="1">
        <f t="array" ref="AB127">IF(AND(SUM(COUNTIF(AA127,{"*leaching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leached*"}))&gt;0,ISNUMBER(FIND("%",AA127))),"Include","Exclude")</f>
        <v>Exclude</v>
      </c>
      <c r="AC127" s="1" t="s">
        <v>1851</v>
      </c>
      <c r="AD127" s="1" t="str" cm="1">
        <f t="array" ref="AD127">IF(AND(SUM(COUNTIF(AC127,{"*leaching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leached*"}))&gt;0,ISNUMBER(FIND("%",AC127))),"Include","Exclude")</f>
        <v>Exclude</v>
      </c>
      <c r="AE127" s="1" t="s">
        <v>1852</v>
      </c>
      <c r="AF127" s="1" t="str" cm="1">
        <f t="array" ref="AF127">IF(AND(SUM(COUNTIF(AE127,{"*leaching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leached*"}))&gt;0,ISNUMBER(FIND("%",AE127))),"Include","Exclude")</f>
        <v>Include</v>
      </c>
      <c r="AG127" s="1"/>
      <c r="AH127" s="1" t="str" cm="1">
        <f t="array" ref="AH127">IF(AND(SUM(COUNTIF(AG127,{"*leaching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leached*"}))&gt;0,ISNUMBER(FIND("%",AG127))),"Include","Exclude")</f>
        <v>Exclude</v>
      </c>
      <c r="AI127" s="1"/>
      <c r="AJ127" s="1" t="str" cm="1">
        <f t="array" ref="AJ127">IF(AND(SUM(COUNTIF(AI127,{"*leaching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leached*"}))&gt;0,ISNUMBER(FIND("%",AI127))),"Include","Exclude")</f>
        <v>Exclude</v>
      </c>
      <c r="AK127" s="1"/>
      <c r="AL127" s="1" t="str" cm="1">
        <f t="array" ref="AL127">IF(AND(SUM(COUNTIF(AK127,{"*leaching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leached*"}))&gt;0,ISNUMBER(FIND("%",AK127))),"Include","Exclude")</f>
        <v>Exclude</v>
      </c>
      <c r="AM127" s="1"/>
      <c r="AN127" s="1" t="str" cm="1">
        <f t="array" ref="AN127">IF(AND(SUM(COUNTIF(AM127,{"*leaching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leached*"}))&gt;0,ISNUMBER(FIND("%",AM127))),"Include","Exclude")</f>
        <v>Exclude</v>
      </c>
      <c r="AO127" s="1"/>
      <c r="AP127" s="1" t="str" cm="1">
        <f t="array" ref="AP127">IF(AND(SUM(COUNTIF(AO127,{"*leaching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leached*"}))&gt;0,ISNUMBER(FIND("%",AO127))),"Include","Exclude")</f>
        <v>Exclude</v>
      </c>
      <c r="AQ127" s="1"/>
      <c r="AR127" s="1" t="str" cm="1">
        <f t="array" ref="AR127">IF(AND(SUM(COUNTIF(AQ127,{"*leaching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leached*"}))&gt;0,ISNUMBER(FIND("%",AQ127))),"Include","Exclude")</f>
        <v>Exclude</v>
      </c>
      <c r="AS127" s="1"/>
      <c r="AT127" s="1" t="str" cm="1">
        <f t="array" ref="AT127">IF(AND(SUM(COUNTIF(AS127,{"*leaching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leached*"}))&gt;0,ISNUMBER(FIND("%",AS127))),"Include","Exclude")</f>
        <v>Exclude</v>
      </c>
      <c r="AU127" s="1"/>
      <c r="AV127" s="1" t="str" cm="1">
        <f t="array" ref="AV127">IF(AND(SUM(COUNTIF(AU127,{"*leaching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leached*"}))&gt;0,ISNUMBER(FIND("%",AU127))),"Include","Exclude")</f>
        <v>Exclude</v>
      </c>
      <c r="AW127" s="1"/>
      <c r="AX127" s="36" t="str" cm="1">
        <f t="array" ref="AX127">IF(AND(SUM(COUNTIF(AW127,{"*leaching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leached*"}))&gt;0,ISNUMBER(FIND("%",AW127))),"Include","Exclude")</f>
        <v>Exclude</v>
      </c>
      <c r="AY127" s="21">
        <f t="shared" si="5"/>
        <v>1</v>
      </c>
      <c r="AZ127" s="21" t="s">
        <v>1852</v>
      </c>
      <c r="BA127" s="21">
        <f>LEN(AZ127) - LEN(SUBSTITUTE(AZ127, "%", ""))</f>
        <v>2</v>
      </c>
      <c r="BB127" s="21" t="s">
        <v>3047</v>
      </c>
      <c r="BC127" s="21" t="s">
        <v>709</v>
      </c>
      <c r="BD127" s="24">
        <v>1</v>
      </c>
      <c r="BE127" s="22">
        <v>0.2</v>
      </c>
      <c r="BF127" s="44">
        <f>VLOOKUP(BC127,'To do list'!$A$2:$B$18,2,FALSE)</f>
        <v>32.799999999999997</v>
      </c>
      <c r="BG127" s="59">
        <f>BE127*(1-BD127)*BF127*100</f>
        <v>0</v>
      </c>
      <c r="BH127" s="21" t="s">
        <v>3011</v>
      </c>
      <c r="BI127" s="22">
        <v>0.99990000000000001</v>
      </c>
      <c r="BJ127" s="22">
        <v>0.2</v>
      </c>
      <c r="BK127" s="44">
        <f>VLOOKUP(BH127,'To do list'!$A$2:$B$18,2,FALSE)</f>
        <v>13.9</v>
      </c>
      <c r="BL127" s="59">
        <f>BJ127*(1-BI127)*BK127*100</f>
        <v>2.7799999999996942E-2</v>
      </c>
      <c r="BM127" s="21"/>
      <c r="BN127" s="21"/>
      <c r="BO127" s="22"/>
      <c r="BP127" s="21"/>
      <c r="BQ127" s="51"/>
      <c r="BR127" s="21"/>
      <c r="BS127" s="21"/>
      <c r="BT127" s="22"/>
      <c r="BU127" s="21"/>
      <c r="BV127" s="51"/>
      <c r="BW127" s="21"/>
      <c r="BX127" s="21"/>
      <c r="BY127" s="21"/>
      <c r="BZ127" s="21"/>
      <c r="CA127" s="51"/>
      <c r="CB127" s="63">
        <f>SUM(BG127,BL127,BQ127,BV127,CA127)/SUM(BE127,BJ127,BO127,BT127,BY127)</f>
        <v>6.9499999999992346E-2</v>
      </c>
    </row>
    <row r="128" spans="1:80" s="23" customFormat="1" x14ac:dyDescent="0.3">
      <c r="A128" s="21">
        <v>141</v>
      </c>
      <c r="B128" s="21" t="s">
        <v>1015</v>
      </c>
      <c r="C128" s="21" t="s">
        <v>1016</v>
      </c>
      <c r="D128" s="21" t="s">
        <v>403</v>
      </c>
      <c r="E128" s="21" t="b">
        <v>1</v>
      </c>
      <c r="F128" s="21"/>
      <c r="G128" s="21"/>
      <c r="H128" s="21" t="s">
        <v>611</v>
      </c>
      <c r="I128" s="21" t="s">
        <v>10</v>
      </c>
      <c r="J128" s="21" t="s">
        <v>612</v>
      </c>
      <c r="K128" s="21" t="s">
        <v>404</v>
      </c>
      <c r="L128" s="21" t="s">
        <v>613</v>
      </c>
      <c r="M128" s="21" t="s">
        <v>405</v>
      </c>
      <c r="N128" s="21" t="s">
        <v>614</v>
      </c>
      <c r="O128" s="21" t="s">
        <v>1017</v>
      </c>
      <c r="P128" s="21" t="b">
        <v>1</v>
      </c>
      <c r="Q128" s="21">
        <v>25</v>
      </c>
      <c r="R128" s="39" t="b">
        <v>1</v>
      </c>
      <c r="S128" s="6" t="s">
        <v>2409</v>
      </c>
      <c r="T128" s="1" t="str" cm="1">
        <f t="array" ref="T128">IF(AND(SUM(COUNTIF(S128,{"*leaching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leached*"}))&gt;0,ISNUMBER(FIND("%",S128))),"Include","Exclude")</f>
        <v>Exclude</v>
      </c>
      <c r="U128" s="1" t="s">
        <v>2410</v>
      </c>
      <c r="V128" s="1" t="str" cm="1">
        <f t="array" ref="V128">IF(AND(SUM(COUNTIF(U128,{"*leaching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leached*"}))&gt;0,ISNUMBER(FIND("%",U128))),"Include","Exclude")</f>
        <v>Exclude</v>
      </c>
      <c r="W128" s="1" t="s">
        <v>2411</v>
      </c>
      <c r="X128" s="1" t="str" cm="1">
        <f t="array" ref="X128">IF(AND(SUM(COUNTIF(W128,{"*leaching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leached*"}))&gt;0,ISNUMBER(FIND("%",W128))),"Include","Exclude")</f>
        <v>Exclude</v>
      </c>
      <c r="Y128" s="1" t="s">
        <v>2412</v>
      </c>
      <c r="Z128" s="1" t="str" cm="1">
        <f t="array" ref="Z128">IF(AND(SUM(COUNTIF(Y128,{"*leaching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leached*"}))&gt;0,ISNUMBER(FIND("%",Y128))),"Include","Exclude")</f>
        <v>Include</v>
      </c>
      <c r="AA128" s="1" t="s">
        <v>2413</v>
      </c>
      <c r="AB128" s="1" t="str" cm="1">
        <f t="array" ref="AB128">IF(AND(SUM(COUNTIF(AA128,{"*leaching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leached*"}))&gt;0,ISNUMBER(FIND("%",AA128))),"Include","Exclude")</f>
        <v>Exclude</v>
      </c>
      <c r="AC128" s="1" t="s">
        <v>2414</v>
      </c>
      <c r="AD128" s="1" t="str" cm="1">
        <f t="array" ref="AD128">IF(AND(SUM(COUNTIF(AC128,{"*leaching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leached*"}))&gt;0,ISNUMBER(FIND("%",AC128))),"Include","Exclude")</f>
        <v>Exclude</v>
      </c>
      <c r="AE128" s="1" t="s">
        <v>2415</v>
      </c>
      <c r="AF128" s="1" t="str" cm="1">
        <f t="array" ref="AF128">IF(AND(SUM(COUNTIF(AE128,{"*leaching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leached*"}))&gt;0,ISNUMBER(FIND("%",AE128))),"Include","Exclude")</f>
        <v>Exclude</v>
      </c>
      <c r="AG128" s="1"/>
      <c r="AH128" s="1" t="str" cm="1">
        <f t="array" ref="AH128">IF(AND(SUM(COUNTIF(AG128,{"*leaching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leached*"}))&gt;0,ISNUMBER(FIND("%",AG128))),"Include","Exclude")</f>
        <v>Exclude</v>
      </c>
      <c r="AI128" s="1"/>
      <c r="AJ128" s="1" t="str" cm="1">
        <f t="array" ref="AJ128">IF(AND(SUM(COUNTIF(AI128,{"*leaching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leached*"}))&gt;0,ISNUMBER(FIND("%",AI128))),"Include","Exclude")</f>
        <v>Exclude</v>
      </c>
      <c r="AK128" s="1"/>
      <c r="AL128" s="1" t="str" cm="1">
        <f t="array" ref="AL128">IF(AND(SUM(COUNTIF(AK128,{"*leaching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leached*"}))&gt;0,ISNUMBER(FIND("%",AK128))),"Include","Exclude")</f>
        <v>Exclude</v>
      </c>
      <c r="AM128" s="1"/>
      <c r="AN128" s="1" t="str" cm="1">
        <f t="array" ref="AN128">IF(AND(SUM(COUNTIF(AM128,{"*leaching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leached*"}))&gt;0,ISNUMBER(FIND("%",AM128))),"Include","Exclude")</f>
        <v>Exclude</v>
      </c>
      <c r="AO128" s="1"/>
      <c r="AP128" s="1" t="str" cm="1">
        <f t="array" ref="AP128">IF(AND(SUM(COUNTIF(AO128,{"*leaching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leached*"}))&gt;0,ISNUMBER(FIND("%",AO128))),"Include","Exclude")</f>
        <v>Exclude</v>
      </c>
      <c r="AQ128" s="1"/>
      <c r="AR128" s="1" t="str" cm="1">
        <f t="array" ref="AR128">IF(AND(SUM(COUNTIF(AQ128,{"*leaching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leached*"}))&gt;0,ISNUMBER(FIND("%",AQ128))),"Include","Exclude")</f>
        <v>Exclude</v>
      </c>
      <c r="AS128" s="1"/>
      <c r="AT128" s="1" t="str" cm="1">
        <f t="array" ref="AT128">IF(AND(SUM(COUNTIF(AS128,{"*leaching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leached*"}))&gt;0,ISNUMBER(FIND("%",AS128))),"Include","Exclude")</f>
        <v>Exclude</v>
      </c>
      <c r="AU128" s="1"/>
      <c r="AV128" s="1" t="str" cm="1">
        <f t="array" ref="AV128">IF(AND(SUM(COUNTIF(AU128,{"*leaching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leached*"}))&gt;0,ISNUMBER(FIND("%",AU128))),"Include","Exclude")</f>
        <v>Exclude</v>
      </c>
      <c r="AW128" s="1"/>
      <c r="AX128" s="36" t="str" cm="1">
        <f t="array" ref="AX128">IF(AND(SUM(COUNTIF(AW128,{"*leaching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leached*"}))&gt;0,ISNUMBER(FIND("%",AW128))),"Include","Exclude")</f>
        <v>Exclude</v>
      </c>
      <c r="AY128" s="21">
        <f t="shared" si="5"/>
        <v>1</v>
      </c>
      <c r="AZ128" s="21" t="s">
        <v>2412</v>
      </c>
      <c r="BA128" s="21">
        <f>LEN(AZ128) - LEN(SUBSTITUTE(AZ128, "%", ""))</f>
        <v>2</v>
      </c>
      <c r="BB128" s="21" t="s">
        <v>3048</v>
      </c>
      <c r="BC128" s="21" t="s">
        <v>3013</v>
      </c>
      <c r="BD128" s="22">
        <v>0.95069999999999999</v>
      </c>
      <c r="BE128" s="22">
        <v>0.1</v>
      </c>
      <c r="BF128" s="44">
        <f>VLOOKUP(BC128,'To do list'!$A$2:$B$18,2,FALSE)</f>
        <v>83.5</v>
      </c>
      <c r="BG128" s="59">
        <f>BE128*(1-BD128)*BF128*100</f>
        <v>41.165500000000009</v>
      </c>
      <c r="BH128" s="21" t="s">
        <v>3011</v>
      </c>
      <c r="BI128" s="22">
        <v>0.96020000000000005</v>
      </c>
      <c r="BJ128" s="22">
        <v>0.2</v>
      </c>
      <c r="BK128" s="44">
        <f>VLOOKUP(BH128,'To do list'!$A$2:$B$18,2,FALSE)</f>
        <v>13.9</v>
      </c>
      <c r="BL128" s="59">
        <f>BJ128*(1-BI128)*BK128*100</f>
        <v>11.064399999999985</v>
      </c>
      <c r="BM128" s="21"/>
      <c r="BN128" s="21"/>
      <c r="BO128" s="22"/>
      <c r="BP128" s="21"/>
      <c r="BQ128" s="51"/>
      <c r="BR128" s="21"/>
      <c r="BS128" s="21"/>
      <c r="BT128" s="22"/>
      <c r="BU128" s="21"/>
      <c r="BV128" s="51"/>
      <c r="BW128" s="21"/>
      <c r="BX128" s="21"/>
      <c r="BY128" s="21"/>
      <c r="BZ128" s="21"/>
      <c r="CA128" s="51"/>
      <c r="CB128" s="63">
        <f>SUM(BG128,BL128,BQ128,BV128,CA128)/SUM(BE128,BJ128,BO128,BT128,BY128)</f>
        <v>174.09966666666662</v>
      </c>
    </row>
    <row r="129" spans="1:80" hidden="1" x14ac:dyDescent="0.3">
      <c r="A129" s="40">
        <v>128</v>
      </c>
      <c r="B129" s="40" t="s">
        <v>980</v>
      </c>
      <c r="C129" s="61" t="s">
        <v>981</v>
      </c>
      <c r="D129" s="40" t="s">
        <v>366</v>
      </c>
      <c r="E129" s="40" t="b">
        <v>1</v>
      </c>
      <c r="F129" s="40"/>
      <c r="G129" s="40"/>
      <c r="H129" s="40" t="s">
        <v>611</v>
      </c>
      <c r="I129" s="40" t="s">
        <v>10</v>
      </c>
      <c r="J129" s="40" t="s">
        <v>612</v>
      </c>
      <c r="K129" s="40" t="s">
        <v>31</v>
      </c>
      <c r="L129" s="40" t="s">
        <v>613</v>
      </c>
      <c r="M129" s="40" t="s">
        <v>367</v>
      </c>
      <c r="N129" s="40" t="s">
        <v>614</v>
      </c>
      <c r="O129" s="40" t="s">
        <v>982</v>
      </c>
      <c r="P129" s="40" t="b">
        <v>1</v>
      </c>
      <c r="Q129" s="40">
        <v>50</v>
      </c>
      <c r="R129" s="1" t="b">
        <v>1</v>
      </c>
      <c r="S129" s="1" t="s">
        <v>2302</v>
      </c>
      <c r="T129" s="1" t="str" cm="1">
        <f t="array" ref="T129">IF(AND(SUM(COUNTIF(S129,{"*leaching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leached*"}))&gt;0,ISNUMBER(FIND("%",S129))),"Include","Exclude")</f>
        <v>Exclude</v>
      </c>
      <c r="U129" s="1" t="s">
        <v>2303</v>
      </c>
      <c r="V129" s="1" t="str" cm="1">
        <f t="array" ref="V129">IF(AND(SUM(COUNTIF(U129,{"*leaching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leached*"}))&gt;0,ISNUMBER(FIND("%",U129))),"Include","Exclude")</f>
        <v>Exclude</v>
      </c>
      <c r="W129" s="1" t="s">
        <v>2304</v>
      </c>
      <c r="X129" s="1" t="str" cm="1">
        <f t="array" ref="X129">IF(AND(SUM(COUNTIF(W129,{"*leaching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leached*"}))&gt;0,ISNUMBER(FIND("%",W129))),"Include","Exclude")</f>
        <v>Exclude</v>
      </c>
      <c r="Y129" s="1" t="s">
        <v>2305</v>
      </c>
      <c r="Z129" s="1" t="str" cm="1">
        <f t="array" ref="Z129">IF(AND(SUM(COUNTIF(Y129,{"*leaching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leached*"}))&gt;0,ISNUMBER(FIND("%",Y129))),"Include","Exclude")</f>
        <v>Exclude</v>
      </c>
      <c r="AA129" s="1" t="s">
        <v>2306</v>
      </c>
      <c r="AB129" s="1" t="str" cm="1">
        <f t="array" ref="AB129">IF(AND(SUM(COUNTIF(AA129,{"*leaching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leached*"}))&gt;0,ISNUMBER(FIND("%",AA129))),"Include","Exclude")</f>
        <v>Exclude</v>
      </c>
      <c r="AC129" s="1" t="s">
        <v>2307</v>
      </c>
      <c r="AD129" s="1" t="str" cm="1">
        <f t="array" ref="AD129">IF(AND(SUM(COUNTIF(AC129,{"*leaching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leached*"}))&gt;0,ISNUMBER(FIND("%",AC129))),"Include","Exclude")</f>
        <v>Exclude</v>
      </c>
      <c r="AE129" s="1" t="s">
        <v>2308</v>
      </c>
      <c r="AF129" s="1" t="str" cm="1">
        <f t="array" ref="AF129">IF(AND(SUM(COUNTIF(AE129,{"*leaching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leached*"}))&gt;0,ISNUMBER(FIND("%",AE129))),"Include","Exclude")</f>
        <v>Exclude</v>
      </c>
      <c r="AG129" s="1" t="s">
        <v>2309</v>
      </c>
      <c r="AH129" s="1" t="str" cm="1">
        <f t="array" ref="AH129">IF(AND(SUM(COUNTIF(AG129,{"*leaching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leached*"}))&gt;0,ISNUMBER(FIND("%",AG129))),"Include","Exclude")</f>
        <v>Exclude</v>
      </c>
      <c r="AI129" s="1" t="s">
        <v>2310</v>
      </c>
      <c r="AJ129" s="1" t="str" cm="1">
        <f t="array" ref="AJ129">IF(AND(SUM(COUNTIF(AI129,{"*leaching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leached*"}))&gt;0,ISNUMBER(FIND("%",AI129))),"Include","Exclude")</f>
        <v>Exclude</v>
      </c>
      <c r="AK129" s="1"/>
      <c r="AL129" s="1" t="str" cm="1">
        <f t="array" ref="AL129">IF(AND(SUM(COUNTIF(AK129,{"*leaching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leached*"}))&gt;0,ISNUMBER(FIND("%",AK129))),"Include","Exclude")</f>
        <v>Exclude</v>
      </c>
      <c r="AM129" s="1"/>
      <c r="AN129" s="1" t="str" cm="1">
        <f t="array" ref="AN129">IF(AND(SUM(COUNTIF(AM129,{"*leaching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leached*"}))&gt;0,ISNUMBER(FIND("%",AM129))),"Include","Exclude")</f>
        <v>Exclude</v>
      </c>
      <c r="AO129" s="1"/>
      <c r="AP129" s="1" t="str" cm="1">
        <f t="array" ref="AP129">IF(AND(SUM(COUNTIF(AO129,{"*leaching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leached*"}))&gt;0,ISNUMBER(FIND("%",AO129))),"Include","Exclude")</f>
        <v>Exclude</v>
      </c>
      <c r="AQ129" s="1"/>
      <c r="AR129" s="1" t="str" cm="1">
        <f t="array" ref="AR129">IF(AND(SUM(COUNTIF(AQ129,{"*leaching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leached*"}))&gt;0,ISNUMBER(FIND("%",AQ129))),"Include","Exclude")</f>
        <v>Exclude</v>
      </c>
      <c r="AS129" s="1"/>
      <c r="AT129" s="1" t="str" cm="1">
        <f t="array" ref="AT129">IF(AND(SUM(COUNTIF(AS129,{"*leaching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leached*"}))&gt;0,ISNUMBER(FIND("%",AS129))),"Include","Exclude")</f>
        <v>Exclude</v>
      </c>
      <c r="AU129" s="1"/>
      <c r="AV129" s="1" t="str" cm="1">
        <f t="array" ref="AV129">IF(AND(SUM(COUNTIF(AU129,{"*leaching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leached*"}))&gt;0,ISNUMBER(FIND("%",AU129))),"Include","Exclude")</f>
        <v>Exclude</v>
      </c>
      <c r="AW129" s="1"/>
      <c r="AX129" s="1" t="str" cm="1">
        <f t="array" ref="AX129">IF(AND(SUM(COUNTIF(AW129,{"*leaching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leached*"}))&gt;0,ISNUMBER(FIND("%",AW129))),"Include","Exclude")</f>
        <v>Exclude</v>
      </c>
      <c r="AY129" s="40">
        <f t="shared" si="5"/>
        <v>0</v>
      </c>
      <c r="AZ129" s="40" t="s">
        <v>677</v>
      </c>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c r="BY129"/>
      <c r="BZ129"/>
      <c r="CA129"/>
      <c r="CB129"/>
    </row>
    <row r="130" spans="1:80" s="23" customFormat="1" x14ac:dyDescent="0.3">
      <c r="A130" s="21">
        <v>97</v>
      </c>
      <c r="B130" s="21" t="s">
        <v>899</v>
      </c>
      <c r="C130" s="21" t="s">
        <v>900</v>
      </c>
      <c r="D130" s="21" t="s">
        <v>280</v>
      </c>
      <c r="E130" s="21" t="b">
        <v>1</v>
      </c>
      <c r="F130" s="21"/>
      <c r="G130" s="21"/>
      <c r="H130" s="21" t="s">
        <v>611</v>
      </c>
      <c r="I130" s="21" t="s">
        <v>10</v>
      </c>
      <c r="J130" s="21" t="s">
        <v>612</v>
      </c>
      <c r="K130" s="21" t="s">
        <v>281</v>
      </c>
      <c r="L130" s="21" t="s">
        <v>613</v>
      </c>
      <c r="M130" s="21" t="s">
        <v>282</v>
      </c>
      <c r="N130" s="21" t="s">
        <v>614</v>
      </c>
      <c r="O130" s="21" t="s">
        <v>901</v>
      </c>
      <c r="P130" s="21" t="b">
        <v>1</v>
      </c>
      <c r="Q130" s="21">
        <v>50</v>
      </c>
      <c r="R130" s="39" t="b">
        <v>0</v>
      </c>
      <c r="S130" s="6" t="s">
        <v>2051</v>
      </c>
      <c r="T130" s="1" t="str" cm="1">
        <f t="array" ref="T130">IF(AND(SUM(COUNTIF(S130,{"*leaching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leached*"}))&gt;0,ISNUMBER(FIND("%",S130))),"Include","Exclude")</f>
        <v>Exclude</v>
      </c>
      <c r="U130" s="1" t="s">
        <v>2052</v>
      </c>
      <c r="V130" s="1" t="str" cm="1">
        <f t="array" ref="V130">IF(AND(SUM(COUNTIF(U130,{"*leaching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leached*"}))&gt;0,ISNUMBER(FIND("%",U130))),"Include","Exclude")</f>
        <v>Exclude</v>
      </c>
      <c r="W130" s="1" t="s">
        <v>2053</v>
      </c>
      <c r="X130" s="1" t="str" cm="1">
        <f t="array" ref="X130">IF(AND(SUM(COUNTIF(W130,{"*leaching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leached*"}))&gt;0,ISNUMBER(FIND("%",W130))),"Include","Exclude")</f>
        <v>Exclude</v>
      </c>
      <c r="Y130" s="1" t="s">
        <v>2054</v>
      </c>
      <c r="Z130" s="1" t="str" cm="1">
        <f t="array" ref="Z130">IF(AND(SUM(COUNTIF(Y130,{"*leaching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leached*"}))&gt;0,ISNUMBER(FIND("%",Y130))),"Include","Exclude")</f>
        <v>Exclude</v>
      </c>
      <c r="AA130" s="1" t="s">
        <v>2055</v>
      </c>
      <c r="AB130" s="1" t="str" cm="1">
        <f t="array" ref="AB130">IF(AND(SUM(COUNTIF(AA130,{"*leaching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leached*"}))&gt;0,ISNUMBER(FIND("%",AA130))),"Include","Exclude")</f>
        <v>Exclude</v>
      </c>
      <c r="AC130" s="1" t="s">
        <v>2056</v>
      </c>
      <c r="AD130" s="1" t="str" cm="1">
        <f t="array" ref="AD130">IF(AND(SUM(COUNTIF(AC130,{"*leaching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leached*"}))&gt;0,ISNUMBER(FIND("%",AC130))),"Include","Exclude")</f>
        <v>Include</v>
      </c>
      <c r="AE130" s="1" t="s">
        <v>2057</v>
      </c>
      <c r="AF130" s="1" t="str" cm="1">
        <f t="array" ref="AF130">IF(AND(SUM(COUNTIF(AE130,{"*leaching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leached*"}))&gt;0,ISNUMBER(FIND("%",AE130))),"Include","Exclude")</f>
        <v>Exclude</v>
      </c>
      <c r="AG130" s="1" t="s">
        <v>2058</v>
      </c>
      <c r="AH130" s="1" t="str" cm="1">
        <f t="array" ref="AH130">IF(AND(SUM(COUNTIF(AG130,{"*leaching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leached*"}))&gt;0,ISNUMBER(FIND("%",AG130))),"Include","Exclude")</f>
        <v>Exclude</v>
      </c>
      <c r="AI130" s="1" t="s">
        <v>2059</v>
      </c>
      <c r="AJ130" s="1" t="str" cm="1">
        <f t="array" ref="AJ130">IF(AND(SUM(COUNTIF(AI130,{"*leaching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leached*"}))&gt;0,ISNUMBER(FIND("%",AI130))),"Include","Exclude")</f>
        <v>Exclude</v>
      </c>
      <c r="AK130" s="1"/>
      <c r="AL130" s="1" t="str" cm="1">
        <f t="array" ref="AL130">IF(AND(SUM(COUNTIF(AK130,{"*leaching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leached*"}))&gt;0,ISNUMBER(FIND("%",AK130))),"Include","Exclude")</f>
        <v>Exclude</v>
      </c>
      <c r="AM130" s="1"/>
      <c r="AN130" s="1" t="str" cm="1">
        <f t="array" ref="AN130">IF(AND(SUM(COUNTIF(AM130,{"*leaching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leached*"}))&gt;0,ISNUMBER(FIND("%",AM130))),"Include","Exclude")</f>
        <v>Exclude</v>
      </c>
      <c r="AO130" s="1"/>
      <c r="AP130" s="1" t="str" cm="1">
        <f t="array" ref="AP130">IF(AND(SUM(COUNTIF(AO130,{"*leaching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leached*"}))&gt;0,ISNUMBER(FIND("%",AO130))),"Include","Exclude")</f>
        <v>Exclude</v>
      </c>
      <c r="AQ130" s="1"/>
      <c r="AR130" s="1" t="str" cm="1">
        <f t="array" ref="AR130">IF(AND(SUM(COUNTIF(AQ130,{"*leaching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leached*"}))&gt;0,ISNUMBER(FIND("%",AQ130))),"Include","Exclude")</f>
        <v>Exclude</v>
      </c>
      <c r="AS130" s="1"/>
      <c r="AT130" s="1" t="str" cm="1">
        <f t="array" ref="AT130">IF(AND(SUM(COUNTIF(AS130,{"*leaching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leached*"}))&gt;0,ISNUMBER(FIND("%",AS130))),"Include","Exclude")</f>
        <v>Exclude</v>
      </c>
      <c r="AU130" s="1"/>
      <c r="AV130" s="1" t="str" cm="1">
        <f t="array" ref="AV130">IF(AND(SUM(COUNTIF(AU130,{"*leaching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leached*"}))&gt;0,ISNUMBER(FIND("%",AU130))),"Include","Exclude")</f>
        <v>Exclude</v>
      </c>
      <c r="AW130" s="1"/>
      <c r="AX130" s="36" t="str" cm="1">
        <f t="array" ref="AX130">IF(AND(SUM(COUNTIF(AW130,{"*leaching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leached*"}))&gt;0,ISNUMBER(FIND("%",AW130))),"Include","Exclude")</f>
        <v>Exclude</v>
      </c>
      <c r="AY130" s="21">
        <f t="shared" si="5"/>
        <v>1</v>
      </c>
      <c r="AZ130" s="21" t="s">
        <v>2056</v>
      </c>
      <c r="BA130" s="21">
        <f>LEN(AZ130) - LEN(SUBSTITUTE(AZ130, "%", ""))</f>
        <v>2</v>
      </c>
      <c r="BB130" s="21" t="s">
        <v>3048</v>
      </c>
      <c r="BC130" s="21" t="s">
        <v>3013</v>
      </c>
      <c r="BD130" s="22">
        <v>0.98199999999999998</v>
      </c>
      <c r="BE130" s="22">
        <v>0.1</v>
      </c>
      <c r="BF130" s="44">
        <f>VLOOKUP(BC130,'To do list'!$A$2:$B$18,2,FALSE)</f>
        <v>83.5</v>
      </c>
      <c r="BG130" s="59">
        <f>BE130*(1-BD130)*BF130*100</f>
        <v>15.030000000000014</v>
      </c>
      <c r="BH130" s="21" t="s">
        <v>3020</v>
      </c>
      <c r="BI130" s="22">
        <v>0.999</v>
      </c>
      <c r="BJ130" s="22">
        <v>0</v>
      </c>
      <c r="BK130" s="44">
        <f>VLOOKUP(BH130,'To do list'!$A$2:$B$18,2,FALSE)</f>
        <v>2.69</v>
      </c>
      <c r="BL130" s="59">
        <f>BJ130*(1-BI130)*BK130*100</f>
        <v>0</v>
      </c>
      <c r="BM130" s="21"/>
      <c r="BN130" s="21"/>
      <c r="BO130" s="22"/>
      <c r="BP130" s="21"/>
      <c r="BQ130" s="51"/>
      <c r="BR130" s="21"/>
      <c r="BS130" s="21"/>
      <c r="BT130" s="22"/>
      <c r="BU130" s="21"/>
      <c r="BV130" s="51"/>
      <c r="BW130" s="21"/>
      <c r="BX130" s="21"/>
      <c r="BY130" s="21"/>
      <c r="BZ130" s="21"/>
      <c r="CA130" s="51"/>
      <c r="CB130" s="63">
        <f>SUM(BG130,BL130,BQ130,BV130,CA130)/SUM(BE130,BJ130,BO130,BT130,BY130)</f>
        <v>150.30000000000013</v>
      </c>
    </row>
    <row r="131" spans="1:80" s="23" customFormat="1" x14ac:dyDescent="0.3">
      <c r="A131" s="21">
        <v>23</v>
      </c>
      <c r="B131" s="21" t="s">
        <v>689</v>
      </c>
      <c r="C131" s="21" t="s">
        <v>690</v>
      </c>
      <c r="D131" s="21" t="s">
        <v>76</v>
      </c>
      <c r="E131" s="21" t="b">
        <v>1</v>
      </c>
      <c r="F131" s="21"/>
      <c r="G131" s="21"/>
      <c r="H131" s="21" t="s">
        <v>611</v>
      </c>
      <c r="I131" s="21" t="s">
        <v>10</v>
      </c>
      <c r="J131" s="21" t="s">
        <v>612</v>
      </c>
      <c r="K131" s="21" t="s">
        <v>24</v>
      </c>
      <c r="L131" s="21" t="s">
        <v>613</v>
      </c>
      <c r="M131" s="21" t="s">
        <v>77</v>
      </c>
      <c r="N131" s="21" t="s">
        <v>614</v>
      </c>
      <c r="O131" s="21" t="s">
        <v>645</v>
      </c>
      <c r="P131" s="21" t="b">
        <v>1</v>
      </c>
      <c r="Q131" s="21">
        <v>100</v>
      </c>
      <c r="R131" s="39" t="b">
        <v>1</v>
      </c>
      <c r="S131" s="6" t="s">
        <v>1409</v>
      </c>
      <c r="T131" s="1" t="str" cm="1">
        <f t="array" ref="T131">IF(AND(SUM(COUNTIF(S131,{"*leaching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leached*"}))&gt;0,ISNUMBER(FIND("%",S131))),"Include","Exclude")</f>
        <v>Exclude</v>
      </c>
      <c r="U131" s="1" t="s">
        <v>1410</v>
      </c>
      <c r="V131" s="1" t="str" cm="1">
        <f t="array" ref="V131">IF(AND(SUM(COUNTIF(U131,{"*leaching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leached*"}))&gt;0,ISNUMBER(FIND("%",U131))),"Include","Exclude")</f>
        <v>Exclude</v>
      </c>
      <c r="W131" s="1" t="s">
        <v>1411</v>
      </c>
      <c r="X131" s="1" t="str" cm="1">
        <f t="array" ref="X131">IF(AND(SUM(COUNTIF(W131,{"*leaching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leached*"}))&gt;0,ISNUMBER(FIND("%",W131))),"Include","Exclude")</f>
        <v>Exclude</v>
      </c>
      <c r="Y131" s="1" t="s">
        <v>1412</v>
      </c>
      <c r="Z131" s="1" t="str" cm="1">
        <f t="array" ref="Z131">IF(AND(SUM(COUNTIF(Y131,{"*leaching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leached*"}))&gt;0,ISNUMBER(FIND("%",Y131))),"Include","Exclude")</f>
        <v>Exclude</v>
      </c>
      <c r="AA131" s="1" t="s">
        <v>1413</v>
      </c>
      <c r="AB131" s="1" t="str" cm="1">
        <f t="array" ref="AB131">IF(AND(SUM(COUNTIF(AA131,{"*leaching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leached*"}))&gt;0,ISNUMBER(FIND("%",AA131))),"Include","Exclude")</f>
        <v>Exclude</v>
      </c>
      <c r="AC131" s="1" t="s">
        <v>1414</v>
      </c>
      <c r="AD131" s="1" t="str" cm="1">
        <f t="array" ref="AD131">IF(AND(SUM(COUNTIF(AC131,{"*leaching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leached*"}))&gt;0,ISNUMBER(FIND("%",AC131))),"Include","Exclude")</f>
        <v>Include</v>
      </c>
      <c r="AE131" s="1" t="s">
        <v>1415</v>
      </c>
      <c r="AF131" s="1" t="str" cm="1">
        <f t="array" ref="AF131">IF(AND(SUM(COUNTIF(AE131,{"*leaching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leached*"}))&gt;0,ISNUMBER(FIND("%",AE131))),"Include","Exclude")</f>
        <v>Include</v>
      </c>
      <c r="AG131" s="1"/>
      <c r="AH131" s="1" t="str" cm="1">
        <f t="array" ref="AH131">IF(AND(SUM(COUNTIF(AG131,{"*leaching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leached*"}))&gt;0,ISNUMBER(FIND("%",AG131))),"Include","Exclude")</f>
        <v>Exclude</v>
      </c>
      <c r="AI131" s="1"/>
      <c r="AJ131" s="1" t="str" cm="1">
        <f t="array" ref="AJ131">IF(AND(SUM(COUNTIF(AI131,{"*leaching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leached*"}))&gt;0,ISNUMBER(FIND("%",AI131))),"Include","Exclude")</f>
        <v>Exclude</v>
      </c>
      <c r="AK131" s="1"/>
      <c r="AL131" s="1" t="str" cm="1">
        <f t="array" ref="AL131">IF(AND(SUM(COUNTIF(AK131,{"*leaching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leached*"}))&gt;0,ISNUMBER(FIND("%",AK131))),"Include","Exclude")</f>
        <v>Exclude</v>
      </c>
      <c r="AM131" s="1"/>
      <c r="AN131" s="1" t="str" cm="1">
        <f t="array" ref="AN131">IF(AND(SUM(COUNTIF(AM131,{"*leaching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leached*"}))&gt;0,ISNUMBER(FIND("%",AM131))),"Include","Exclude")</f>
        <v>Exclude</v>
      </c>
      <c r="AO131" s="1"/>
      <c r="AP131" s="1" t="str" cm="1">
        <f t="array" ref="AP131">IF(AND(SUM(COUNTIF(AO131,{"*leaching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leached*"}))&gt;0,ISNUMBER(FIND("%",AO131))),"Include","Exclude")</f>
        <v>Exclude</v>
      </c>
      <c r="AQ131" s="1"/>
      <c r="AR131" s="1" t="str" cm="1">
        <f t="array" ref="AR131">IF(AND(SUM(COUNTIF(AQ131,{"*leaching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leached*"}))&gt;0,ISNUMBER(FIND("%",AQ131))),"Include","Exclude")</f>
        <v>Exclude</v>
      </c>
      <c r="AS131" s="1"/>
      <c r="AT131" s="1" t="str" cm="1">
        <f t="array" ref="AT131">IF(AND(SUM(COUNTIF(AS131,{"*leaching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leached*"}))&gt;0,ISNUMBER(FIND("%",AS131))),"Include","Exclude")</f>
        <v>Exclude</v>
      </c>
      <c r="AU131" s="1"/>
      <c r="AV131" s="1" t="str" cm="1">
        <f t="array" ref="AV131">IF(AND(SUM(COUNTIF(AU131,{"*leaching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leached*"}))&gt;0,ISNUMBER(FIND("%",AU131))),"Include","Exclude")</f>
        <v>Exclude</v>
      </c>
      <c r="AW131" s="1"/>
      <c r="AX131" s="36" t="str" cm="1">
        <f t="array" ref="AX131">IF(AND(SUM(COUNTIF(AW131,{"*leaching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leached*"}))&gt;0,ISNUMBER(FIND("%",AW131))),"Include","Exclude")</f>
        <v>Exclude</v>
      </c>
      <c r="AY131" s="21">
        <f t="shared" ref="AY131:AY194" si="15">COUNTIF(S131:AX131,"Include")</f>
        <v>2</v>
      </c>
      <c r="AZ131" s="21" t="s">
        <v>1416</v>
      </c>
      <c r="BA131" s="21">
        <f>LEN(AZ131) - LEN(SUBSTITUTE(AZ131, "%", ""))</f>
        <v>5</v>
      </c>
      <c r="BB131" s="21" t="s">
        <v>3004</v>
      </c>
      <c r="BC131" s="21" t="s">
        <v>709</v>
      </c>
      <c r="BD131" s="22">
        <v>0.93379999999999996</v>
      </c>
      <c r="BE131" s="22">
        <v>0.2</v>
      </c>
      <c r="BF131" s="44">
        <f>VLOOKUP(BC131,'To do list'!$A$2:$B$18,2,FALSE)</f>
        <v>32.799999999999997</v>
      </c>
      <c r="BG131" s="59">
        <f>BE131*(1-BD131)*BF131*100</f>
        <v>43.427200000000028</v>
      </c>
      <c r="BH131" s="21"/>
      <c r="BI131" s="21"/>
      <c r="BJ131" s="21"/>
      <c r="BK131" s="44"/>
      <c r="BL131" s="49"/>
      <c r="BM131" s="21"/>
      <c r="BN131" s="21"/>
      <c r="BO131" s="22"/>
      <c r="BP131" s="21"/>
      <c r="BQ131" s="51"/>
      <c r="BR131" s="21"/>
      <c r="BS131" s="21"/>
      <c r="BT131" s="22"/>
      <c r="BU131" s="21"/>
      <c r="BV131" s="51"/>
      <c r="BW131" s="21"/>
      <c r="BX131" s="21"/>
      <c r="BY131" s="21"/>
      <c r="BZ131" s="21"/>
      <c r="CA131" s="51"/>
      <c r="CB131" s="63">
        <f>SUM(BG131,BL131,BQ131,BV131,CA131)/SUM(BE131,BJ131,BO131,BT131,BY131)</f>
        <v>217.13600000000014</v>
      </c>
    </row>
    <row r="132" spans="1:80" s="23" customFormat="1" x14ac:dyDescent="0.3">
      <c r="A132" s="21">
        <v>33</v>
      </c>
      <c r="B132" s="21" t="s">
        <v>719</v>
      </c>
      <c r="C132" s="21" t="s">
        <v>720</v>
      </c>
      <c r="D132" s="21" t="s">
        <v>103</v>
      </c>
      <c r="E132" s="21" t="b">
        <v>1</v>
      </c>
      <c r="F132" s="21"/>
      <c r="G132" s="21"/>
      <c r="H132" s="21" t="s">
        <v>611</v>
      </c>
      <c r="I132" s="21" t="s">
        <v>10</v>
      </c>
      <c r="J132" s="21" t="s">
        <v>612</v>
      </c>
      <c r="K132" s="21" t="s">
        <v>104</v>
      </c>
      <c r="L132" s="21" t="s">
        <v>613</v>
      </c>
      <c r="M132" s="21" t="s">
        <v>105</v>
      </c>
      <c r="N132" s="21" t="s">
        <v>614</v>
      </c>
      <c r="O132" s="21" t="s">
        <v>721</v>
      </c>
      <c r="P132" s="21" t="b">
        <v>1</v>
      </c>
      <c r="Q132" s="21">
        <v>400</v>
      </c>
      <c r="R132" s="39" t="b">
        <v>1</v>
      </c>
      <c r="S132" s="6" t="s">
        <v>1493</v>
      </c>
      <c r="T132" s="1" t="str" cm="1">
        <f t="array" ref="T132">IF(AND(SUM(COUNTIF(S132,{"*leaching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leached*"}))&gt;0,ISNUMBER(FIND("%",S132))),"Include","Exclude")</f>
        <v>Exclude</v>
      </c>
      <c r="U132" s="1" t="s">
        <v>1494</v>
      </c>
      <c r="V132" s="1" t="str" cm="1">
        <f t="array" ref="V132">IF(AND(SUM(COUNTIF(U132,{"*leaching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leached*"}))&gt;0,ISNUMBER(FIND("%",U132))),"Include","Exclude")</f>
        <v>Exclude</v>
      </c>
      <c r="W132" s="1" t="s">
        <v>1495</v>
      </c>
      <c r="X132" s="1" t="str" cm="1">
        <f t="array" ref="X132">IF(AND(SUM(COUNTIF(W132,{"*leaching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leached*"}))&gt;0,ISNUMBER(FIND("%",W132))),"Include","Exclude")</f>
        <v>Exclude</v>
      </c>
      <c r="Y132" s="1" t="s">
        <v>1496</v>
      </c>
      <c r="Z132" s="1" t="str" cm="1">
        <f t="array" ref="Z132">IF(AND(SUM(COUNTIF(Y132,{"*leaching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leached*"}))&gt;0,ISNUMBER(FIND("%",Y132))),"Include","Exclude")</f>
        <v>Include</v>
      </c>
      <c r="AA132" s="1" t="s">
        <v>1497</v>
      </c>
      <c r="AB132" s="1" t="str" cm="1">
        <f t="array" ref="AB132">IF(AND(SUM(COUNTIF(AA132,{"*leaching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leached*"}))&gt;0,ISNUMBER(FIND("%",AA132))),"Include","Exclude")</f>
        <v>Include</v>
      </c>
      <c r="AC132" s="1" t="s">
        <v>1498</v>
      </c>
      <c r="AD132" s="1" t="str" cm="1">
        <f t="array" ref="AD132">IF(AND(SUM(COUNTIF(AC132,{"*leaching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leached*"}))&gt;0,ISNUMBER(FIND("%",AC132))),"Include","Exclude")</f>
        <v>Exclude</v>
      </c>
      <c r="AE132" s="1" t="s">
        <v>1499</v>
      </c>
      <c r="AF132" s="1" t="str" cm="1">
        <f t="array" ref="AF132">IF(AND(SUM(COUNTIF(AE132,{"*leaching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leached*"}))&gt;0,ISNUMBER(FIND("%",AE132))),"Include","Exclude")</f>
        <v>Exclude</v>
      </c>
      <c r="AG132" s="1"/>
      <c r="AH132" s="1" t="str" cm="1">
        <f t="array" ref="AH132">IF(AND(SUM(COUNTIF(AG132,{"*leaching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leached*"}))&gt;0,ISNUMBER(FIND("%",AG132))),"Include","Exclude")</f>
        <v>Exclude</v>
      </c>
      <c r="AI132" s="1"/>
      <c r="AJ132" s="1" t="str" cm="1">
        <f t="array" ref="AJ132">IF(AND(SUM(COUNTIF(AI132,{"*leaching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leached*"}))&gt;0,ISNUMBER(FIND("%",AI132))),"Include","Exclude")</f>
        <v>Exclude</v>
      </c>
      <c r="AK132" s="1"/>
      <c r="AL132" s="1" t="str" cm="1">
        <f t="array" ref="AL132">IF(AND(SUM(COUNTIF(AK132,{"*leaching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leached*"}))&gt;0,ISNUMBER(FIND("%",AK132))),"Include","Exclude")</f>
        <v>Exclude</v>
      </c>
      <c r="AM132" s="1"/>
      <c r="AN132" s="1" t="str" cm="1">
        <f t="array" ref="AN132">IF(AND(SUM(COUNTIF(AM132,{"*leaching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leached*"}))&gt;0,ISNUMBER(FIND("%",AM132))),"Include","Exclude")</f>
        <v>Exclude</v>
      </c>
      <c r="AO132" s="1"/>
      <c r="AP132" s="1" t="str" cm="1">
        <f t="array" ref="AP132">IF(AND(SUM(COUNTIF(AO132,{"*leaching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leached*"}))&gt;0,ISNUMBER(FIND("%",AO132))),"Include","Exclude")</f>
        <v>Exclude</v>
      </c>
      <c r="AQ132" s="1"/>
      <c r="AR132" s="1" t="str" cm="1">
        <f t="array" ref="AR132">IF(AND(SUM(COUNTIF(AQ132,{"*leaching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leached*"}))&gt;0,ISNUMBER(FIND("%",AQ132))),"Include","Exclude")</f>
        <v>Exclude</v>
      </c>
      <c r="AS132" s="1"/>
      <c r="AT132" s="1" t="str" cm="1">
        <f t="array" ref="AT132">IF(AND(SUM(COUNTIF(AS132,{"*leaching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leached*"}))&gt;0,ISNUMBER(FIND("%",AS132))),"Include","Exclude")</f>
        <v>Exclude</v>
      </c>
      <c r="AU132" s="1"/>
      <c r="AV132" s="1" t="str" cm="1">
        <f t="array" ref="AV132">IF(AND(SUM(COUNTIF(AU132,{"*leaching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leached*"}))&gt;0,ISNUMBER(FIND("%",AU132))),"Include","Exclude")</f>
        <v>Exclude</v>
      </c>
      <c r="AW132" s="1"/>
      <c r="AX132" s="36" t="str" cm="1">
        <f t="array" ref="AX132">IF(AND(SUM(COUNTIF(AW132,{"*leaching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leached*"}))&gt;0,ISNUMBER(FIND("%",AW132))),"Include","Exclude")</f>
        <v>Exclude</v>
      </c>
      <c r="AY132" s="21">
        <f t="shared" si="15"/>
        <v>2</v>
      </c>
      <c r="AZ132" s="21" t="s">
        <v>1500</v>
      </c>
      <c r="BA132" s="21">
        <f>LEN(AZ132) - LEN(SUBSTITUTE(AZ132, "%", ""))</f>
        <v>2</v>
      </c>
      <c r="BB132" s="21" t="s">
        <v>2996</v>
      </c>
      <c r="BC132" s="21" t="s">
        <v>3013</v>
      </c>
      <c r="BD132" s="22">
        <v>0.99199999999999999</v>
      </c>
      <c r="BE132" s="22">
        <v>0.1</v>
      </c>
      <c r="BF132" s="44">
        <f>VLOOKUP(BC132,'To do list'!$A$2:$B$18,2,FALSE)</f>
        <v>83.5</v>
      </c>
      <c r="BG132" s="59">
        <f>BE132*(1-BD132)*BF132*100</f>
        <v>6.6800000000000068</v>
      </c>
      <c r="BH132" s="21"/>
      <c r="BI132" s="22"/>
      <c r="BJ132" s="22"/>
      <c r="BK132" s="44"/>
      <c r="BL132" s="49"/>
      <c r="BM132" s="21"/>
      <c r="BN132" s="21"/>
      <c r="BO132" s="22"/>
      <c r="BP132" s="21"/>
      <c r="BQ132" s="51"/>
      <c r="BR132" s="21"/>
      <c r="BS132" s="21"/>
      <c r="BT132" s="22"/>
      <c r="BU132" s="21"/>
      <c r="BV132" s="51"/>
      <c r="BW132" s="21"/>
      <c r="BX132" s="21"/>
      <c r="BY132" s="21"/>
      <c r="BZ132" s="21"/>
      <c r="CA132" s="51"/>
      <c r="CB132" s="63">
        <f>SUM(BG132,BL132,BQ132,BV132,CA132)/SUM(BE132,BJ132,BO132,BT132,BY132)</f>
        <v>66.800000000000068</v>
      </c>
    </row>
    <row r="133" spans="1:80" hidden="1" x14ac:dyDescent="0.3">
      <c r="A133" s="40">
        <v>132</v>
      </c>
      <c r="B133" s="40" t="s">
        <v>991</v>
      </c>
      <c r="C133" s="61" t="s">
        <v>992</v>
      </c>
      <c r="D133" s="40" t="s">
        <v>377</v>
      </c>
      <c r="E133" s="40" t="b">
        <v>1</v>
      </c>
      <c r="F133" s="40"/>
      <c r="G133" s="40"/>
      <c r="H133" s="40" t="s">
        <v>611</v>
      </c>
      <c r="I133" s="40" t="s">
        <v>10</v>
      </c>
      <c r="J133" s="40" t="s">
        <v>612</v>
      </c>
      <c r="K133" s="40" t="s">
        <v>378</v>
      </c>
      <c r="L133" s="40" t="s">
        <v>613</v>
      </c>
      <c r="M133" s="40" t="s">
        <v>379</v>
      </c>
      <c r="N133" s="40" t="s">
        <v>614</v>
      </c>
      <c r="O133" s="40" t="s">
        <v>993</v>
      </c>
      <c r="P133" s="40" t="b">
        <v>1</v>
      </c>
      <c r="Q133" s="40">
        <v>100</v>
      </c>
      <c r="R133" s="1" t="b">
        <v>0</v>
      </c>
      <c r="S133" s="1" t="s">
        <v>2333</v>
      </c>
      <c r="T133" s="1" t="str" cm="1">
        <f t="array" ref="T133">IF(AND(SUM(COUNTIF(S133,{"*leaching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leached*"}))&gt;0,ISNUMBER(FIND("%",S133))),"Include","Exclude")</f>
        <v>Exclude</v>
      </c>
      <c r="U133" s="1" t="s">
        <v>2334</v>
      </c>
      <c r="V133" s="1" t="str" cm="1">
        <f t="array" ref="V133">IF(AND(SUM(COUNTIF(U133,{"*leaching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leached*"}))&gt;0,ISNUMBER(FIND("%",U133))),"Include","Exclude")</f>
        <v>Exclude</v>
      </c>
      <c r="W133" s="1" t="s">
        <v>2335</v>
      </c>
      <c r="X133" s="1" t="str" cm="1">
        <f t="array" ref="X133">IF(AND(SUM(COUNTIF(W133,{"*leaching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leached*"}))&gt;0,ISNUMBER(FIND("%",W133))),"Include","Exclude")</f>
        <v>Exclude</v>
      </c>
      <c r="Y133" s="1" t="s">
        <v>2336</v>
      </c>
      <c r="Z133" s="1" t="str" cm="1">
        <f t="array" ref="Z133">IF(AND(SUM(COUNTIF(Y133,{"*leaching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leached*"}))&gt;0,ISNUMBER(FIND("%",Y133))),"Include","Exclude")</f>
        <v>Exclude</v>
      </c>
      <c r="AA133" s="1" t="s">
        <v>2337</v>
      </c>
      <c r="AB133" s="1" t="str" cm="1">
        <f t="array" ref="AB133">IF(AND(SUM(COUNTIF(AA133,{"*leaching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leached*"}))&gt;0,ISNUMBER(FIND("%",AA133))),"Include","Exclude")</f>
        <v>Exclude</v>
      </c>
      <c r="AC133" s="1" t="s">
        <v>2338</v>
      </c>
      <c r="AD133" s="1" t="str" cm="1">
        <f t="array" ref="AD133">IF(AND(SUM(COUNTIF(AC133,{"*leaching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leached*"}))&gt;0,ISNUMBER(FIND("%",AC133))),"Include","Exclude")</f>
        <v>Exclude</v>
      </c>
      <c r="AE133" s="1" t="s">
        <v>2339</v>
      </c>
      <c r="AF133" s="1" t="str" cm="1">
        <f t="array" ref="AF133">IF(AND(SUM(COUNTIF(AE133,{"*leaching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leached*"}))&gt;0,ISNUMBER(FIND("%",AE133))),"Include","Exclude")</f>
        <v>Exclude</v>
      </c>
      <c r="AG133" s="1" t="s">
        <v>2340</v>
      </c>
      <c r="AH133" s="1" t="str" cm="1">
        <f t="array" ref="AH133">IF(AND(SUM(COUNTIF(AG133,{"*leaching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leached*"}))&gt;0,ISNUMBER(FIND("%",AG133))),"Include","Exclude")</f>
        <v>Exclude</v>
      </c>
      <c r="AI133" s="1" t="s">
        <v>2341</v>
      </c>
      <c r="AJ133" s="1" t="str" cm="1">
        <f t="array" ref="AJ133">IF(AND(SUM(COUNTIF(AI133,{"*leaching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leached*"}))&gt;0,ISNUMBER(FIND("%",AI133))),"Include","Exclude")</f>
        <v>Exclude</v>
      </c>
      <c r="AK133" s="1" t="s">
        <v>2342</v>
      </c>
      <c r="AL133" s="1" t="str" cm="1">
        <f t="array" ref="AL133">IF(AND(SUM(COUNTIF(AK133,{"*leaching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leached*"}))&gt;0,ISNUMBER(FIND("%",AK133))),"Include","Exclude")</f>
        <v>Exclude</v>
      </c>
      <c r="AM133" s="1" t="s">
        <v>2343</v>
      </c>
      <c r="AN133" s="1" t="str" cm="1">
        <f t="array" ref="AN133">IF(AND(SUM(COUNTIF(AM133,{"*leaching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leached*"}))&gt;0,ISNUMBER(FIND("%",AM133))),"Include","Exclude")</f>
        <v>Exclude</v>
      </c>
      <c r="AO133" s="1" t="s">
        <v>2344</v>
      </c>
      <c r="AP133" s="1" t="str" cm="1">
        <f t="array" ref="AP133">IF(AND(SUM(COUNTIF(AO133,{"*leaching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leached*"}))&gt;0,ISNUMBER(FIND("%",AO133))),"Include","Exclude")</f>
        <v>Exclude</v>
      </c>
      <c r="AQ133" s="1"/>
      <c r="AR133" s="1" t="str" cm="1">
        <f t="array" ref="AR133">IF(AND(SUM(COUNTIF(AQ133,{"*leaching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leached*"}))&gt;0,ISNUMBER(FIND("%",AQ133))),"Include","Exclude")</f>
        <v>Exclude</v>
      </c>
      <c r="AS133" s="1"/>
      <c r="AT133" s="1" t="str" cm="1">
        <f t="array" ref="AT133">IF(AND(SUM(COUNTIF(AS133,{"*leaching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leached*"}))&gt;0,ISNUMBER(FIND("%",AS133))),"Include","Exclude")</f>
        <v>Exclude</v>
      </c>
      <c r="AU133" s="1"/>
      <c r="AV133" s="1" t="str" cm="1">
        <f t="array" ref="AV133">IF(AND(SUM(COUNTIF(AU133,{"*leaching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leached*"}))&gt;0,ISNUMBER(FIND("%",AU133))),"Include","Exclude")</f>
        <v>Exclude</v>
      </c>
      <c r="AW133" s="1"/>
      <c r="AX133" s="1" t="str" cm="1">
        <f t="array" ref="AX133">IF(AND(SUM(COUNTIF(AW133,{"*leaching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leached*"}))&gt;0,ISNUMBER(FIND("%",AW133))),"Include","Exclude")</f>
        <v>Exclude</v>
      </c>
      <c r="AY133" s="40">
        <f t="shared" si="15"/>
        <v>0</v>
      </c>
      <c r="AZ133" s="40" t="s">
        <v>677</v>
      </c>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c r="BY133"/>
      <c r="BZ133"/>
      <c r="CA133"/>
      <c r="CB133"/>
    </row>
    <row r="134" spans="1:80" s="23" customFormat="1" x14ac:dyDescent="0.3">
      <c r="A134" s="21">
        <v>42</v>
      </c>
      <c r="B134" s="21" t="s">
        <v>746</v>
      </c>
      <c r="C134" s="21" t="s">
        <v>747</v>
      </c>
      <c r="D134" s="21" t="s">
        <v>129</v>
      </c>
      <c r="E134" s="21" t="b">
        <v>1</v>
      </c>
      <c r="F134" s="21"/>
      <c r="G134" s="21"/>
      <c r="H134" s="21" t="s">
        <v>611</v>
      </c>
      <c r="I134" s="21" t="s">
        <v>10</v>
      </c>
      <c r="J134" s="21" t="s">
        <v>612</v>
      </c>
      <c r="K134" s="21" t="s">
        <v>130</v>
      </c>
      <c r="L134" s="21" t="s">
        <v>613</v>
      </c>
      <c r="M134" s="21" t="s">
        <v>131</v>
      </c>
      <c r="N134" s="21" t="s">
        <v>614</v>
      </c>
      <c r="O134" s="21" t="s">
        <v>718</v>
      </c>
      <c r="P134" s="21" t="b">
        <v>1</v>
      </c>
      <c r="Q134" s="21">
        <v>60</v>
      </c>
      <c r="R134" s="39" t="b">
        <v>0</v>
      </c>
      <c r="S134" s="6" t="s">
        <v>1581</v>
      </c>
      <c r="T134" s="1" t="str" cm="1">
        <f t="array" ref="T134">IF(AND(SUM(COUNTIF(S134,{"*leaching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leached*"}))&gt;0,ISNUMBER(FIND("%",S134))),"Include","Exclude")</f>
        <v>Exclude</v>
      </c>
      <c r="U134" s="1" t="s">
        <v>1582</v>
      </c>
      <c r="V134" s="1" t="str" cm="1">
        <f t="array" ref="V134">IF(AND(SUM(COUNTIF(U134,{"*leaching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leached*"}))&gt;0,ISNUMBER(FIND("%",U134))),"Include","Exclude")</f>
        <v>Exclude</v>
      </c>
      <c r="W134" s="1" t="s">
        <v>1583</v>
      </c>
      <c r="X134" s="1" t="str" cm="1">
        <f t="array" ref="X134">IF(AND(SUM(COUNTIF(W134,{"*leaching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leached*"}))&gt;0,ISNUMBER(FIND("%",W134))),"Include","Exclude")</f>
        <v>Exclude</v>
      </c>
      <c r="Y134" s="1" t="s">
        <v>1584</v>
      </c>
      <c r="Z134" s="1" t="str" cm="1">
        <f t="array" ref="Z134">IF(AND(SUM(COUNTIF(Y134,{"*leaching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leached*"}))&gt;0,ISNUMBER(FIND("%",Y134))),"Include","Exclude")</f>
        <v>Include</v>
      </c>
      <c r="AA134" s="1" t="s">
        <v>1585</v>
      </c>
      <c r="AB134" s="1" t="str" cm="1">
        <f t="array" ref="AB134">IF(AND(SUM(COUNTIF(AA134,{"*leaching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leached*"}))&gt;0,ISNUMBER(FIND("%",AA134))),"Include","Exclude")</f>
        <v>Exclude</v>
      </c>
      <c r="AC134" s="1" t="s">
        <v>1586</v>
      </c>
      <c r="AD134" s="1" t="str" cm="1">
        <f t="array" ref="AD134">IF(AND(SUM(COUNTIF(AC134,{"*leaching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leached*"}))&gt;0,ISNUMBER(FIND("%",AC134))),"Include","Exclude")</f>
        <v>Exclude</v>
      </c>
      <c r="AE134" s="1" t="s">
        <v>1587</v>
      </c>
      <c r="AF134" s="1" t="str" cm="1">
        <f t="array" ref="AF134">IF(AND(SUM(COUNTIF(AE134,{"*leaching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leached*"}))&gt;0,ISNUMBER(FIND("%",AE134))),"Include","Exclude")</f>
        <v>Exclude</v>
      </c>
      <c r="AG134" s="1"/>
      <c r="AH134" s="1" t="str" cm="1">
        <f t="array" ref="AH134">IF(AND(SUM(COUNTIF(AG134,{"*leaching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leached*"}))&gt;0,ISNUMBER(FIND("%",AG134))),"Include","Exclude")</f>
        <v>Exclude</v>
      </c>
      <c r="AI134" s="1"/>
      <c r="AJ134" s="1" t="str" cm="1">
        <f t="array" ref="AJ134">IF(AND(SUM(COUNTIF(AI134,{"*leaching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leached*"}))&gt;0,ISNUMBER(FIND("%",AI134))),"Include","Exclude")</f>
        <v>Exclude</v>
      </c>
      <c r="AK134" s="1"/>
      <c r="AL134" s="1" t="str" cm="1">
        <f t="array" ref="AL134">IF(AND(SUM(COUNTIF(AK134,{"*leaching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leached*"}))&gt;0,ISNUMBER(FIND("%",AK134))),"Include","Exclude")</f>
        <v>Exclude</v>
      </c>
      <c r="AM134" s="1"/>
      <c r="AN134" s="1" t="str" cm="1">
        <f t="array" ref="AN134">IF(AND(SUM(COUNTIF(AM134,{"*leaching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leached*"}))&gt;0,ISNUMBER(FIND("%",AM134))),"Include","Exclude")</f>
        <v>Exclude</v>
      </c>
      <c r="AO134" s="1"/>
      <c r="AP134" s="1" t="str" cm="1">
        <f t="array" ref="AP134">IF(AND(SUM(COUNTIF(AO134,{"*leaching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leached*"}))&gt;0,ISNUMBER(FIND("%",AO134))),"Include","Exclude")</f>
        <v>Exclude</v>
      </c>
      <c r="AQ134" s="1"/>
      <c r="AR134" s="1" t="str" cm="1">
        <f t="array" ref="AR134">IF(AND(SUM(COUNTIF(AQ134,{"*leaching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leached*"}))&gt;0,ISNUMBER(FIND("%",AQ134))),"Include","Exclude")</f>
        <v>Exclude</v>
      </c>
      <c r="AS134" s="1"/>
      <c r="AT134" s="1" t="str" cm="1">
        <f t="array" ref="AT134">IF(AND(SUM(COUNTIF(AS134,{"*leaching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leached*"}))&gt;0,ISNUMBER(FIND("%",AS134))),"Include","Exclude")</f>
        <v>Exclude</v>
      </c>
      <c r="AU134" s="1"/>
      <c r="AV134" s="1" t="str" cm="1">
        <f t="array" ref="AV134">IF(AND(SUM(COUNTIF(AU134,{"*leaching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leached*"}))&gt;0,ISNUMBER(FIND("%",AU134))),"Include","Exclude")</f>
        <v>Exclude</v>
      </c>
      <c r="AW134" s="1"/>
      <c r="AX134" s="36" t="str" cm="1">
        <f t="array" ref="AX134">IF(AND(SUM(COUNTIF(AW134,{"*leaching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leached*"}))&gt;0,ISNUMBER(FIND("%",AW134))),"Include","Exclude")</f>
        <v>Exclude</v>
      </c>
      <c r="AY134" s="21">
        <f t="shared" si="15"/>
        <v>1</v>
      </c>
      <c r="AZ134" s="21" t="s">
        <v>1584</v>
      </c>
      <c r="BA134" s="21">
        <f>LEN(AZ134) - LEN(SUBSTITUTE(AZ134, "%", ""))</f>
        <v>3</v>
      </c>
      <c r="BB134" s="21" t="s">
        <v>3047</v>
      </c>
      <c r="BC134" s="21" t="s">
        <v>3017</v>
      </c>
      <c r="BD134" s="24">
        <v>0.98</v>
      </c>
      <c r="BE134" s="22">
        <v>0.1</v>
      </c>
      <c r="BF134" s="44">
        <f>VLOOKUP(BC134,'To do list'!$A$2:$B$18,2,FALSE)</f>
        <v>0.122</v>
      </c>
      <c r="BG134" s="59">
        <f>BE134*(1-BD134)*BF134*100</f>
        <v>2.4400000000000022E-2</v>
      </c>
      <c r="BH134" s="21"/>
      <c r="BI134" s="21"/>
      <c r="BJ134" s="21"/>
      <c r="BK134" s="44"/>
      <c r="BL134" s="49"/>
      <c r="BM134" s="21"/>
      <c r="BN134" s="21"/>
      <c r="BO134" s="22"/>
      <c r="BP134" s="21"/>
      <c r="BQ134" s="51"/>
      <c r="BR134" s="21"/>
      <c r="BS134" s="21"/>
      <c r="BT134" s="22"/>
      <c r="BU134" s="21"/>
      <c r="BV134" s="51"/>
      <c r="BW134" s="21"/>
      <c r="BX134" s="21"/>
      <c r="BY134" s="21"/>
      <c r="BZ134" s="21"/>
      <c r="CA134" s="51"/>
      <c r="CB134" s="63">
        <f>SUM(BG134,BL134,BQ134,BV134,CA134)/SUM(BE134,BJ134,BO134,BT134,BY134)</f>
        <v>0.24400000000000022</v>
      </c>
    </row>
    <row r="135" spans="1:80" hidden="1" x14ac:dyDescent="0.3">
      <c r="A135" s="40">
        <v>134</v>
      </c>
      <c r="B135" s="40" t="s">
        <v>997</v>
      </c>
      <c r="C135" s="61" t="s">
        <v>998</v>
      </c>
      <c r="D135" s="40" t="s">
        <v>383</v>
      </c>
      <c r="E135" s="40" t="b">
        <v>1</v>
      </c>
      <c r="F135" s="40"/>
      <c r="G135" s="40"/>
      <c r="H135" s="40" t="s">
        <v>611</v>
      </c>
      <c r="I135" s="40" t="s">
        <v>10</v>
      </c>
      <c r="J135" s="40" t="s">
        <v>612</v>
      </c>
      <c r="K135" s="40" t="s">
        <v>384</v>
      </c>
      <c r="L135" s="40" t="s">
        <v>613</v>
      </c>
      <c r="M135" s="40" t="s">
        <v>385</v>
      </c>
      <c r="N135" s="40" t="s">
        <v>614</v>
      </c>
      <c r="O135" s="40" t="s">
        <v>756</v>
      </c>
      <c r="P135" s="40" t="b">
        <v>1</v>
      </c>
      <c r="Q135" s="40">
        <v>70</v>
      </c>
      <c r="R135" s="1" t="b">
        <v>1</v>
      </c>
      <c r="S135" s="1" t="s">
        <v>2352</v>
      </c>
      <c r="T135" s="1" t="str" cm="1">
        <f t="array" ref="T135">IF(AND(SUM(COUNTIF(S135,{"*leaching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leached*"}))&gt;0,ISNUMBER(FIND("%",S135))),"Include","Exclude")</f>
        <v>Exclude</v>
      </c>
      <c r="U135" s="1" t="s">
        <v>2353</v>
      </c>
      <c r="V135" s="1" t="str" cm="1">
        <f t="array" ref="V135">IF(AND(SUM(COUNTIF(U135,{"*leaching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leached*"}))&gt;0,ISNUMBER(FIND("%",U135))),"Include","Exclude")</f>
        <v>Exclude</v>
      </c>
      <c r="W135" s="1" t="s">
        <v>2354</v>
      </c>
      <c r="X135" s="1" t="str" cm="1">
        <f t="array" ref="X135">IF(AND(SUM(COUNTIF(W135,{"*leaching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leached*"}))&gt;0,ISNUMBER(FIND("%",W135))),"Include","Exclude")</f>
        <v>Exclude</v>
      </c>
      <c r="Y135" s="1" t="s">
        <v>2355</v>
      </c>
      <c r="Z135" s="1" t="str" cm="1">
        <f t="array" ref="Z135">IF(AND(SUM(COUNTIF(Y135,{"*leaching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leached*"}))&gt;0,ISNUMBER(FIND("%",Y135))),"Include","Exclude")</f>
        <v>Exclude</v>
      </c>
      <c r="AA135" s="1" t="s">
        <v>2356</v>
      </c>
      <c r="AB135" s="1" t="str" cm="1">
        <f t="array" ref="AB135">IF(AND(SUM(COUNTIF(AA135,{"*leaching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leached*"}))&gt;0,ISNUMBER(FIND("%",AA135))),"Include","Exclude")</f>
        <v>Exclude</v>
      </c>
      <c r="AC135" s="1" t="s">
        <v>2357</v>
      </c>
      <c r="AD135" s="1" t="str" cm="1">
        <f t="array" ref="AD135">IF(AND(SUM(COUNTIF(AC135,{"*leaching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leached*"}))&gt;0,ISNUMBER(FIND("%",AC135))),"Include","Exclude")</f>
        <v>Exclude</v>
      </c>
      <c r="AE135" s="1" t="s">
        <v>2358</v>
      </c>
      <c r="AF135" s="1" t="str" cm="1">
        <f t="array" ref="AF135">IF(AND(SUM(COUNTIF(AE135,{"*leaching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leached*"}))&gt;0,ISNUMBER(FIND("%",AE135))),"Include","Exclude")</f>
        <v>Exclude</v>
      </c>
      <c r="AG135" s="1" t="s">
        <v>2359</v>
      </c>
      <c r="AH135" s="1" t="str" cm="1">
        <f t="array" ref="AH135">IF(AND(SUM(COUNTIF(AG135,{"*leaching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leached*"}))&gt;0,ISNUMBER(FIND("%",AG135))),"Include","Exclude")</f>
        <v>Exclude</v>
      </c>
      <c r="AI135" s="1" t="s">
        <v>2360</v>
      </c>
      <c r="AJ135" s="1" t="str" cm="1">
        <f t="array" ref="AJ135">IF(AND(SUM(COUNTIF(AI135,{"*leaching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leached*"}))&gt;0,ISNUMBER(FIND("%",AI135))),"Include","Exclude")</f>
        <v>Exclude</v>
      </c>
      <c r="AK135" s="1" t="s">
        <v>2361</v>
      </c>
      <c r="AL135" s="1" t="str" cm="1">
        <f t="array" ref="AL135">IF(AND(SUM(COUNTIF(AK135,{"*leaching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leached*"}))&gt;0,ISNUMBER(FIND("%",AK135))),"Include","Exclude")</f>
        <v>Exclude</v>
      </c>
      <c r="AM135" s="1"/>
      <c r="AN135" s="1" t="str" cm="1">
        <f t="array" ref="AN135">IF(AND(SUM(COUNTIF(AM135,{"*leaching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leached*"}))&gt;0,ISNUMBER(FIND("%",AM135))),"Include","Exclude")</f>
        <v>Exclude</v>
      </c>
      <c r="AO135" s="1"/>
      <c r="AP135" s="1" t="str" cm="1">
        <f t="array" ref="AP135">IF(AND(SUM(COUNTIF(AO135,{"*leaching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leached*"}))&gt;0,ISNUMBER(FIND("%",AO135))),"Include","Exclude")</f>
        <v>Exclude</v>
      </c>
      <c r="AQ135" s="1"/>
      <c r="AR135" s="1" t="str" cm="1">
        <f t="array" ref="AR135">IF(AND(SUM(COUNTIF(AQ135,{"*leaching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leached*"}))&gt;0,ISNUMBER(FIND("%",AQ135))),"Include","Exclude")</f>
        <v>Exclude</v>
      </c>
      <c r="AS135" s="1"/>
      <c r="AT135" s="1" t="str" cm="1">
        <f t="array" ref="AT135">IF(AND(SUM(COUNTIF(AS135,{"*leaching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leached*"}))&gt;0,ISNUMBER(FIND("%",AS135))),"Include","Exclude")</f>
        <v>Exclude</v>
      </c>
      <c r="AU135" s="1"/>
      <c r="AV135" s="1" t="str" cm="1">
        <f t="array" ref="AV135">IF(AND(SUM(COUNTIF(AU135,{"*leaching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leached*"}))&gt;0,ISNUMBER(FIND("%",AU135))),"Include","Exclude")</f>
        <v>Exclude</v>
      </c>
      <c r="AW135" s="1"/>
      <c r="AX135" s="1" t="str" cm="1">
        <f t="array" ref="AX135">IF(AND(SUM(COUNTIF(AW135,{"*leaching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leached*"}))&gt;0,ISNUMBER(FIND("%",AW135))),"Include","Exclude")</f>
        <v>Exclude</v>
      </c>
      <c r="AY135" s="40">
        <f t="shared" si="15"/>
        <v>0</v>
      </c>
      <c r="AZ135" s="40" t="s">
        <v>677</v>
      </c>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c r="BY135"/>
      <c r="BZ135"/>
      <c r="CA135"/>
      <c r="CB135"/>
    </row>
    <row r="136" spans="1:80" s="23" customFormat="1" x14ac:dyDescent="0.3">
      <c r="A136" s="21">
        <v>46</v>
      </c>
      <c r="B136" s="21" t="s">
        <v>757</v>
      </c>
      <c r="C136" s="21" t="s">
        <v>758</v>
      </c>
      <c r="D136" s="21" t="s">
        <v>141</v>
      </c>
      <c r="E136" s="21" t="b">
        <v>1</v>
      </c>
      <c r="F136" s="21"/>
      <c r="G136" s="21"/>
      <c r="H136" s="21" t="s">
        <v>611</v>
      </c>
      <c r="I136" s="21" t="s">
        <v>10</v>
      </c>
      <c r="J136" s="21" t="s">
        <v>612</v>
      </c>
      <c r="K136" s="21" t="s">
        <v>142</v>
      </c>
      <c r="L136" s="21" t="s">
        <v>613</v>
      </c>
      <c r="M136" s="21" t="s">
        <v>143</v>
      </c>
      <c r="N136" s="21" t="s">
        <v>614</v>
      </c>
      <c r="O136" s="21" t="s">
        <v>759</v>
      </c>
      <c r="P136" s="21" t="b">
        <v>1</v>
      </c>
      <c r="Q136" s="21">
        <v>750</v>
      </c>
      <c r="R136" s="39" t="b">
        <v>0</v>
      </c>
      <c r="S136" s="6" t="s">
        <v>1615</v>
      </c>
      <c r="T136" s="1" t="str" cm="1">
        <f t="array" ref="T136">IF(AND(SUM(COUNTIF(S136,{"*leaching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leached*"}))&gt;0,ISNUMBER(FIND("%",S136))),"Include","Exclude")</f>
        <v>Exclude</v>
      </c>
      <c r="U136" s="1" t="s">
        <v>1616</v>
      </c>
      <c r="V136" s="1" t="str" cm="1">
        <f t="array" ref="V136">IF(AND(SUM(COUNTIF(U136,{"*leaching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leached*"}))&gt;0,ISNUMBER(FIND("%",U136))),"Include","Exclude")</f>
        <v>Exclude</v>
      </c>
      <c r="W136" s="1" t="s">
        <v>1617</v>
      </c>
      <c r="X136" s="1" t="str" cm="1">
        <f t="array" ref="X136">IF(AND(SUM(COUNTIF(W136,{"*leaching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leached*"}))&gt;0,ISNUMBER(FIND("%",W136))),"Include","Exclude")</f>
        <v>Exclude</v>
      </c>
      <c r="Y136" s="1" t="s">
        <v>1618</v>
      </c>
      <c r="Z136" s="1" t="str" cm="1">
        <f t="array" ref="Z136">IF(AND(SUM(COUNTIF(Y136,{"*leaching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leached*"}))&gt;0,ISNUMBER(FIND("%",Y136))),"Include","Exclude")</f>
        <v>Include</v>
      </c>
      <c r="AA136" s="1" t="s">
        <v>1619</v>
      </c>
      <c r="AB136" s="1" t="str" cm="1">
        <f t="array" ref="AB136">IF(AND(SUM(COUNTIF(AA136,{"*leaching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leached*"}))&gt;0,ISNUMBER(FIND("%",AA136))),"Include","Exclude")</f>
        <v>Exclude</v>
      </c>
      <c r="AC136" s="1" t="s">
        <v>1620</v>
      </c>
      <c r="AD136" s="1" t="str" cm="1">
        <f t="array" ref="AD136">IF(AND(SUM(COUNTIF(AC136,{"*leaching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leached*"}))&gt;0,ISNUMBER(FIND("%",AC136))),"Include","Exclude")</f>
        <v>Exclude</v>
      </c>
      <c r="AE136" s="1" t="s">
        <v>1621</v>
      </c>
      <c r="AF136" s="1" t="str" cm="1">
        <f t="array" ref="AF136">IF(AND(SUM(COUNTIF(AE136,{"*leaching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leached*"}))&gt;0,ISNUMBER(FIND("%",AE136))),"Include","Exclude")</f>
        <v>Exclude</v>
      </c>
      <c r="AG136" s="1"/>
      <c r="AH136" s="1" t="str" cm="1">
        <f t="array" ref="AH136">IF(AND(SUM(COUNTIF(AG136,{"*leaching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leached*"}))&gt;0,ISNUMBER(FIND("%",AG136))),"Include","Exclude")</f>
        <v>Exclude</v>
      </c>
      <c r="AI136" s="1"/>
      <c r="AJ136" s="1" t="str" cm="1">
        <f t="array" ref="AJ136">IF(AND(SUM(COUNTIF(AI136,{"*leaching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leached*"}))&gt;0,ISNUMBER(FIND("%",AI136))),"Include","Exclude")</f>
        <v>Exclude</v>
      </c>
      <c r="AK136" s="1"/>
      <c r="AL136" s="1" t="str" cm="1">
        <f t="array" ref="AL136">IF(AND(SUM(COUNTIF(AK136,{"*leaching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leached*"}))&gt;0,ISNUMBER(FIND("%",AK136))),"Include","Exclude")</f>
        <v>Exclude</v>
      </c>
      <c r="AM136" s="1"/>
      <c r="AN136" s="1" t="str" cm="1">
        <f t="array" ref="AN136">IF(AND(SUM(COUNTIF(AM136,{"*leaching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leached*"}))&gt;0,ISNUMBER(FIND("%",AM136))),"Include","Exclude")</f>
        <v>Exclude</v>
      </c>
      <c r="AO136" s="1"/>
      <c r="AP136" s="1" t="str" cm="1">
        <f t="array" ref="AP136">IF(AND(SUM(COUNTIF(AO136,{"*leaching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leached*"}))&gt;0,ISNUMBER(FIND("%",AO136))),"Include","Exclude")</f>
        <v>Exclude</v>
      </c>
      <c r="AQ136" s="1"/>
      <c r="AR136" s="1" t="str" cm="1">
        <f t="array" ref="AR136">IF(AND(SUM(COUNTIF(AQ136,{"*leaching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leached*"}))&gt;0,ISNUMBER(FIND("%",AQ136))),"Include","Exclude")</f>
        <v>Exclude</v>
      </c>
      <c r="AS136" s="1"/>
      <c r="AT136" s="1" t="str" cm="1">
        <f t="array" ref="AT136">IF(AND(SUM(COUNTIF(AS136,{"*leaching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leached*"}))&gt;0,ISNUMBER(FIND("%",AS136))),"Include","Exclude")</f>
        <v>Exclude</v>
      </c>
      <c r="AU136" s="1"/>
      <c r="AV136" s="1" t="str" cm="1">
        <f t="array" ref="AV136">IF(AND(SUM(COUNTIF(AU136,{"*leaching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leached*"}))&gt;0,ISNUMBER(FIND("%",AU136))),"Include","Exclude")</f>
        <v>Exclude</v>
      </c>
      <c r="AW136" s="1"/>
      <c r="AX136" s="36" t="str" cm="1">
        <f t="array" ref="AX136">IF(AND(SUM(COUNTIF(AW136,{"*leaching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leached*"}))&gt;0,ISNUMBER(FIND("%",AW136))),"Include","Exclude")</f>
        <v>Exclude</v>
      </c>
      <c r="AY136" s="21">
        <f t="shared" si="15"/>
        <v>1</v>
      </c>
      <c r="AZ136" s="21" t="s">
        <v>1618</v>
      </c>
      <c r="BA136" s="21">
        <f>LEN(AZ136) - LEN(SUBSTITUTE(AZ136, "%", ""))</f>
        <v>1</v>
      </c>
      <c r="BB136" s="21" t="s">
        <v>3048</v>
      </c>
      <c r="BC136" s="21" t="s">
        <v>3013</v>
      </c>
      <c r="BD136" s="22">
        <v>0.94059999999999999</v>
      </c>
      <c r="BE136" s="22">
        <v>0.1</v>
      </c>
      <c r="BF136" s="44">
        <f>VLOOKUP(BC136,'To do list'!$A$2:$B$18,2,FALSE)</f>
        <v>83.5</v>
      </c>
      <c r="BG136" s="59">
        <f>BE136*(1-BD136)*BF136*100</f>
        <v>49.599000000000004</v>
      </c>
      <c r="BH136" s="21"/>
      <c r="BI136" s="21"/>
      <c r="BJ136" s="21"/>
      <c r="BK136" s="44"/>
      <c r="BL136" s="49"/>
      <c r="BM136" s="21"/>
      <c r="BN136" s="21"/>
      <c r="BO136" s="22"/>
      <c r="BP136" s="21"/>
      <c r="BQ136" s="51"/>
      <c r="BR136" s="21"/>
      <c r="BS136" s="21"/>
      <c r="BT136" s="22"/>
      <c r="BU136" s="21"/>
      <c r="BV136" s="51"/>
      <c r="BW136" s="21"/>
      <c r="BX136" s="21"/>
      <c r="BY136" s="21"/>
      <c r="BZ136" s="21"/>
      <c r="CA136" s="51"/>
      <c r="CB136" s="63">
        <f>SUM(BG136,BL136,BQ136,BV136,CA136)/SUM(BE136,BJ136,BO136,BT136,BY136)</f>
        <v>495.99</v>
      </c>
    </row>
    <row r="137" spans="1:80" s="23" customFormat="1" x14ac:dyDescent="0.3">
      <c r="A137" s="21">
        <v>53</v>
      </c>
      <c r="B137" s="21" t="s">
        <v>775</v>
      </c>
      <c r="C137" s="21" t="s">
        <v>776</v>
      </c>
      <c r="D137" s="21" t="s">
        <v>162</v>
      </c>
      <c r="E137" s="21" t="b">
        <v>1</v>
      </c>
      <c r="F137" s="21"/>
      <c r="G137" s="21"/>
      <c r="H137" s="21" t="s">
        <v>611</v>
      </c>
      <c r="I137" s="21" t="s">
        <v>10</v>
      </c>
      <c r="J137" s="21" t="s">
        <v>612</v>
      </c>
      <c r="K137" s="21" t="s">
        <v>43</v>
      </c>
      <c r="L137" s="21" t="s">
        <v>613</v>
      </c>
      <c r="M137" s="21" t="s">
        <v>163</v>
      </c>
      <c r="N137" s="21" t="s">
        <v>614</v>
      </c>
      <c r="O137" s="21" t="s">
        <v>777</v>
      </c>
      <c r="P137" s="21" t="b">
        <v>1</v>
      </c>
      <c r="Q137" s="21">
        <v>100</v>
      </c>
      <c r="R137" s="39" t="b">
        <v>0</v>
      </c>
      <c r="S137" s="6" t="s">
        <v>1682</v>
      </c>
      <c r="T137" s="1" t="str" cm="1">
        <f t="array" ref="T137">IF(AND(SUM(COUNTIF(S137,{"*leaching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leached*"}))&gt;0,ISNUMBER(FIND("%",S137))),"Include","Exclude")</f>
        <v>Exclude</v>
      </c>
      <c r="U137" s="1" t="s">
        <v>1683</v>
      </c>
      <c r="V137" s="1" t="str" cm="1">
        <f t="array" ref="V137">IF(AND(SUM(COUNTIF(U137,{"*leaching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leached*"}))&gt;0,ISNUMBER(FIND("%",U137))),"Include","Exclude")</f>
        <v>Exclude</v>
      </c>
      <c r="W137" s="1" t="s">
        <v>1684</v>
      </c>
      <c r="X137" s="1" t="str" cm="1">
        <f t="array" ref="X137">IF(AND(SUM(COUNTIF(W137,{"*leaching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leached*"}))&gt;0,ISNUMBER(FIND("%",W137))),"Include","Exclude")</f>
        <v>Exclude</v>
      </c>
      <c r="Y137" s="1" t="s">
        <v>1685</v>
      </c>
      <c r="Z137" s="1" t="str" cm="1">
        <f t="array" ref="Z137">IF(AND(SUM(COUNTIF(Y137,{"*leaching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leached*"}))&gt;0,ISNUMBER(FIND("%",Y137))),"Include","Exclude")</f>
        <v>Exclude</v>
      </c>
      <c r="AA137" s="1" t="s">
        <v>1686</v>
      </c>
      <c r="AB137" s="1" t="str" cm="1">
        <f t="array" ref="AB137">IF(AND(SUM(COUNTIF(AA137,{"*leaching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leached*"}))&gt;0,ISNUMBER(FIND("%",AA137))),"Include","Exclude")</f>
        <v>Exclude</v>
      </c>
      <c r="AC137" s="1" t="s">
        <v>1687</v>
      </c>
      <c r="AD137" s="1" t="str" cm="1">
        <f t="array" ref="AD137">IF(AND(SUM(COUNTIF(AC137,{"*leaching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leached*"}))&gt;0,ISNUMBER(FIND("%",AC137))),"Include","Exclude")</f>
        <v>Include</v>
      </c>
      <c r="AE137" s="1" t="s">
        <v>1688</v>
      </c>
      <c r="AF137" s="1" t="str" cm="1">
        <f t="array" ref="AF137">IF(AND(SUM(COUNTIF(AE137,{"*leaching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leached*"}))&gt;0,ISNUMBER(FIND("%",AE137))),"Include","Exclude")</f>
        <v>Include</v>
      </c>
      <c r="AG137" s="1"/>
      <c r="AH137" s="1" t="str" cm="1">
        <f t="array" ref="AH137">IF(AND(SUM(COUNTIF(AG137,{"*leaching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leached*"}))&gt;0,ISNUMBER(FIND("%",AG137))),"Include","Exclude")</f>
        <v>Exclude</v>
      </c>
      <c r="AI137" s="1"/>
      <c r="AJ137" s="1" t="str" cm="1">
        <f t="array" ref="AJ137">IF(AND(SUM(COUNTIF(AI137,{"*leaching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leached*"}))&gt;0,ISNUMBER(FIND("%",AI137))),"Include","Exclude")</f>
        <v>Exclude</v>
      </c>
      <c r="AK137" s="1"/>
      <c r="AL137" s="1" t="str" cm="1">
        <f t="array" ref="AL137">IF(AND(SUM(COUNTIF(AK137,{"*leaching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leached*"}))&gt;0,ISNUMBER(FIND("%",AK137))),"Include","Exclude")</f>
        <v>Exclude</v>
      </c>
      <c r="AM137" s="1"/>
      <c r="AN137" s="1" t="str" cm="1">
        <f t="array" ref="AN137">IF(AND(SUM(COUNTIF(AM137,{"*leaching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leached*"}))&gt;0,ISNUMBER(FIND("%",AM137))),"Include","Exclude")</f>
        <v>Exclude</v>
      </c>
      <c r="AO137" s="1"/>
      <c r="AP137" s="1" t="str" cm="1">
        <f t="array" ref="AP137">IF(AND(SUM(COUNTIF(AO137,{"*leaching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leached*"}))&gt;0,ISNUMBER(FIND("%",AO137))),"Include","Exclude")</f>
        <v>Exclude</v>
      </c>
      <c r="AQ137" s="1"/>
      <c r="AR137" s="1" t="str" cm="1">
        <f t="array" ref="AR137">IF(AND(SUM(COUNTIF(AQ137,{"*leaching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leached*"}))&gt;0,ISNUMBER(FIND("%",AQ137))),"Include","Exclude")</f>
        <v>Exclude</v>
      </c>
      <c r="AS137" s="1"/>
      <c r="AT137" s="1" t="str" cm="1">
        <f t="array" ref="AT137">IF(AND(SUM(COUNTIF(AS137,{"*leaching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leached*"}))&gt;0,ISNUMBER(FIND("%",AS137))),"Include","Exclude")</f>
        <v>Exclude</v>
      </c>
      <c r="AU137" s="1"/>
      <c r="AV137" s="1" t="str" cm="1">
        <f t="array" ref="AV137">IF(AND(SUM(COUNTIF(AU137,{"*leaching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leached*"}))&gt;0,ISNUMBER(FIND("%",AU137))),"Include","Exclude")</f>
        <v>Exclude</v>
      </c>
      <c r="AW137" s="1"/>
      <c r="AX137" s="36" t="str" cm="1">
        <f t="array" ref="AX137">IF(AND(SUM(COUNTIF(AW137,{"*leaching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leached*"}))&gt;0,ISNUMBER(FIND("%",AW137))),"Include","Exclude")</f>
        <v>Exclude</v>
      </c>
      <c r="AY137" s="21">
        <f t="shared" si="15"/>
        <v>2</v>
      </c>
      <c r="AZ137" s="21" t="s">
        <v>1689</v>
      </c>
      <c r="BA137" s="21">
        <f>LEN(AZ137) - LEN(SUBSTITUTE(AZ137, "%", ""))</f>
        <v>3</v>
      </c>
      <c r="BB137" s="21" t="s">
        <v>3047</v>
      </c>
      <c r="BC137" s="21" t="s">
        <v>709</v>
      </c>
      <c r="BD137" s="24">
        <v>0.88</v>
      </c>
      <c r="BE137" s="22">
        <v>0.2</v>
      </c>
      <c r="BF137" s="44">
        <f>VLOOKUP(BC137,'To do list'!$A$2:$B$18,2,FALSE)</f>
        <v>32.799999999999997</v>
      </c>
      <c r="BG137" s="59">
        <f>BE137*(1-BD137)*BF137*100</f>
        <v>78.719999999999985</v>
      </c>
      <c r="BH137" s="21"/>
      <c r="BI137" s="21"/>
      <c r="BJ137" s="21"/>
      <c r="BK137" s="44"/>
      <c r="BL137" s="49"/>
      <c r="BM137" s="21"/>
      <c r="BN137" s="21"/>
      <c r="BO137" s="22"/>
      <c r="BP137" s="21"/>
      <c r="BQ137" s="51"/>
      <c r="BR137" s="21"/>
      <c r="BS137" s="21"/>
      <c r="BT137" s="22"/>
      <c r="BU137" s="21"/>
      <c r="BV137" s="51"/>
      <c r="BW137" s="21"/>
      <c r="BX137" s="21"/>
      <c r="BY137" s="21"/>
      <c r="BZ137" s="21"/>
      <c r="CA137" s="51"/>
      <c r="CB137" s="63">
        <f>SUM(BG137,BL137,BQ137,BV137,CA137)/SUM(BE137,BJ137,BO137,BT137,BY137)</f>
        <v>393.59999999999991</v>
      </c>
    </row>
    <row r="138" spans="1:80" hidden="1" x14ac:dyDescent="0.3">
      <c r="A138" s="40">
        <v>137</v>
      </c>
      <c r="B138" s="40" t="s">
        <v>1004</v>
      </c>
      <c r="C138" s="61" t="s">
        <v>1005</v>
      </c>
      <c r="D138" s="40" t="s">
        <v>392</v>
      </c>
      <c r="E138" s="40" t="b">
        <v>1</v>
      </c>
      <c r="F138" s="40"/>
      <c r="G138" s="40"/>
      <c r="H138" s="40" t="s">
        <v>611</v>
      </c>
      <c r="I138" s="40" t="s">
        <v>10</v>
      </c>
      <c r="J138" s="40" t="s">
        <v>612</v>
      </c>
      <c r="K138" s="40" t="s">
        <v>393</v>
      </c>
      <c r="L138" s="40" t="s">
        <v>613</v>
      </c>
      <c r="M138" s="40" t="s">
        <v>394</v>
      </c>
      <c r="N138" s="40" t="s">
        <v>614</v>
      </c>
      <c r="O138" s="40" t="s">
        <v>1006</v>
      </c>
      <c r="P138" s="40" t="b">
        <v>1</v>
      </c>
      <c r="Q138" s="40">
        <v>25</v>
      </c>
      <c r="R138" s="1" t="b">
        <v>1</v>
      </c>
      <c r="S138" s="1" t="s">
        <v>2378</v>
      </c>
      <c r="T138" s="1" t="str" cm="1">
        <f t="array" ref="T138">IF(AND(SUM(COUNTIF(S138,{"*leaching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leached*"}))&gt;0,ISNUMBER(FIND("%",S138))),"Include","Exclude")</f>
        <v>Exclude</v>
      </c>
      <c r="U138" s="1" t="s">
        <v>2379</v>
      </c>
      <c r="V138" s="1" t="str" cm="1">
        <f t="array" ref="V138">IF(AND(SUM(COUNTIF(U138,{"*leaching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leached*"}))&gt;0,ISNUMBER(FIND("%",U138))),"Include","Exclude")</f>
        <v>Exclude</v>
      </c>
      <c r="W138" s="1" t="s">
        <v>2380</v>
      </c>
      <c r="X138" s="1" t="str" cm="1">
        <f t="array" ref="X138">IF(AND(SUM(COUNTIF(W138,{"*leaching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leached*"}))&gt;0,ISNUMBER(FIND("%",W138))),"Include","Exclude")</f>
        <v>Exclude</v>
      </c>
      <c r="Y138" s="1" t="s">
        <v>2381</v>
      </c>
      <c r="Z138" s="1" t="str" cm="1">
        <f t="array" ref="Z138">IF(AND(SUM(COUNTIF(Y138,{"*leaching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leached*"}))&gt;0,ISNUMBER(FIND("%",Y138))),"Include","Exclude")</f>
        <v>Exclude</v>
      </c>
      <c r="AA138" s="1" t="s">
        <v>2382</v>
      </c>
      <c r="AB138" s="1" t="str" cm="1">
        <f t="array" ref="AB138">IF(AND(SUM(COUNTIF(AA138,{"*leaching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leached*"}))&gt;0,ISNUMBER(FIND("%",AA138))),"Include","Exclude")</f>
        <v>Exclude</v>
      </c>
      <c r="AC138" s="1" t="s">
        <v>2383</v>
      </c>
      <c r="AD138" s="1" t="str" cm="1">
        <f t="array" ref="AD138">IF(AND(SUM(COUNTIF(AC138,{"*leaching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leached*"}))&gt;0,ISNUMBER(FIND("%",AC138))),"Include","Exclude")</f>
        <v>Exclude</v>
      </c>
      <c r="AE138" s="1" t="s">
        <v>2384</v>
      </c>
      <c r="AF138" s="1" t="str" cm="1">
        <f t="array" ref="AF138">IF(AND(SUM(COUNTIF(AE138,{"*leaching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leached*"}))&gt;0,ISNUMBER(FIND("%",AE138))),"Include","Exclude")</f>
        <v>Exclude</v>
      </c>
      <c r="AG138" s="1" t="s">
        <v>2385</v>
      </c>
      <c r="AH138" s="1" t="str" cm="1">
        <f t="array" ref="AH138">IF(AND(SUM(COUNTIF(AG138,{"*leaching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leached*"}))&gt;0,ISNUMBER(FIND("%",AG138))),"Include","Exclude")</f>
        <v>Exclude</v>
      </c>
      <c r="AI138" s="1" t="s">
        <v>2386</v>
      </c>
      <c r="AJ138" s="1" t="str" cm="1">
        <f t="array" ref="AJ138">IF(AND(SUM(COUNTIF(AI138,{"*leaching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leached*"}))&gt;0,ISNUMBER(FIND("%",AI138))),"Include","Exclude")</f>
        <v>Exclude</v>
      </c>
      <c r="AK138" s="1" t="s">
        <v>2387</v>
      </c>
      <c r="AL138" s="1" t="str" cm="1">
        <f t="array" ref="AL138">IF(AND(SUM(COUNTIF(AK138,{"*leaching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leached*"}))&gt;0,ISNUMBER(FIND("%",AK138))),"Include","Exclude")</f>
        <v>Exclude</v>
      </c>
      <c r="AM138" s="1"/>
      <c r="AN138" s="1" t="str" cm="1">
        <f t="array" ref="AN138">IF(AND(SUM(COUNTIF(AM138,{"*leaching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leached*"}))&gt;0,ISNUMBER(FIND("%",AM138))),"Include","Exclude")</f>
        <v>Exclude</v>
      </c>
      <c r="AO138" s="1"/>
      <c r="AP138" s="1" t="str" cm="1">
        <f t="array" ref="AP138">IF(AND(SUM(COUNTIF(AO138,{"*leaching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leached*"}))&gt;0,ISNUMBER(FIND("%",AO138))),"Include","Exclude")</f>
        <v>Exclude</v>
      </c>
      <c r="AQ138" s="1"/>
      <c r="AR138" s="1" t="str" cm="1">
        <f t="array" ref="AR138">IF(AND(SUM(COUNTIF(AQ138,{"*leaching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leached*"}))&gt;0,ISNUMBER(FIND("%",AQ138))),"Include","Exclude")</f>
        <v>Exclude</v>
      </c>
      <c r="AS138" s="1"/>
      <c r="AT138" s="1" t="str" cm="1">
        <f t="array" ref="AT138">IF(AND(SUM(COUNTIF(AS138,{"*leaching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leached*"}))&gt;0,ISNUMBER(FIND("%",AS138))),"Include","Exclude")</f>
        <v>Exclude</v>
      </c>
      <c r="AU138" s="1"/>
      <c r="AV138" s="1" t="str" cm="1">
        <f t="array" ref="AV138">IF(AND(SUM(COUNTIF(AU138,{"*leaching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leached*"}))&gt;0,ISNUMBER(FIND("%",AU138))),"Include","Exclude")</f>
        <v>Exclude</v>
      </c>
      <c r="AW138" s="1"/>
      <c r="AX138" s="1" t="str" cm="1">
        <f t="array" ref="AX138">IF(AND(SUM(COUNTIF(AW138,{"*leaching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leached*"}))&gt;0,ISNUMBER(FIND("%",AW138))),"Include","Exclude")</f>
        <v>Exclude</v>
      </c>
      <c r="AY138" s="40">
        <f t="shared" si="15"/>
        <v>0</v>
      </c>
      <c r="AZ138" s="40" t="s">
        <v>677</v>
      </c>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c r="BY138"/>
      <c r="BZ138"/>
      <c r="CA138"/>
      <c r="CB138"/>
    </row>
    <row r="139" spans="1:80" hidden="1" x14ac:dyDescent="0.3">
      <c r="A139" s="1">
        <v>138</v>
      </c>
      <c r="B139" s="1" t="s">
        <v>1007</v>
      </c>
      <c r="C139" s="2" t="s">
        <v>1008</v>
      </c>
      <c r="D139" s="1" t="s">
        <v>395</v>
      </c>
      <c r="E139" s="1" t="b">
        <v>1</v>
      </c>
      <c r="H139" s="1" t="s">
        <v>611</v>
      </c>
      <c r="I139" s="1" t="s">
        <v>10</v>
      </c>
      <c r="J139" s="1" t="s">
        <v>612</v>
      </c>
      <c r="K139" s="1" t="s">
        <v>396</v>
      </c>
      <c r="L139" s="1" t="s">
        <v>613</v>
      </c>
      <c r="M139" s="1" t="s">
        <v>397</v>
      </c>
      <c r="N139" s="1" t="s">
        <v>614</v>
      </c>
      <c r="O139" s="1" t="s">
        <v>914</v>
      </c>
      <c r="P139" s="1" t="b">
        <v>1</v>
      </c>
      <c r="Q139" s="1">
        <v>70</v>
      </c>
      <c r="R139" s="1" t="b">
        <v>0</v>
      </c>
      <c r="S139" s="1" t="s">
        <v>2388</v>
      </c>
      <c r="T139" s="1" t="str" cm="1">
        <f t="array" ref="T139">IF(AND(SUM(COUNTIF(S139,{"*leaching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leached*"}))&gt;0,ISNUMBER(FIND("%",S139))),"Include","Exclude")</f>
        <v>Exclude</v>
      </c>
      <c r="U139" s="1" t="s">
        <v>2389</v>
      </c>
      <c r="V139" s="1" t="str" cm="1">
        <f t="array" ref="V139">IF(AND(SUM(COUNTIF(U139,{"*leaching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leached*"}))&gt;0,ISNUMBER(FIND("%",U139))),"Include","Exclude")</f>
        <v>Exclude</v>
      </c>
      <c r="W139" s="1" t="s">
        <v>2390</v>
      </c>
      <c r="X139" s="1" t="str" cm="1">
        <f t="array" ref="X139">IF(AND(SUM(COUNTIF(W139,{"*leaching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leached*"}))&gt;0,ISNUMBER(FIND("%",W139))),"Include","Exclude")</f>
        <v>Exclude</v>
      </c>
      <c r="Y139" s="1" t="s">
        <v>2391</v>
      </c>
      <c r="Z139" s="1" t="str" cm="1">
        <f t="array" ref="Z139">IF(AND(SUM(COUNTIF(Y139,{"*leaching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leached*"}))&gt;0,ISNUMBER(FIND("%",Y139))),"Include","Exclude")</f>
        <v>Exclude</v>
      </c>
      <c r="AA139" s="1" t="s">
        <v>2392</v>
      </c>
      <c r="AB139" s="1" t="str" cm="1">
        <f t="array" ref="AB139">IF(AND(SUM(COUNTIF(AA139,{"*leaching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leached*"}))&gt;0,ISNUMBER(FIND("%",AA139))),"Include","Exclude")</f>
        <v>Exclude</v>
      </c>
      <c r="AC139" s="1" t="s">
        <v>2393</v>
      </c>
      <c r="AD139" s="1" t="str" cm="1">
        <f t="array" ref="AD139">IF(AND(SUM(COUNTIF(AC139,{"*leaching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leached*"}))&gt;0,ISNUMBER(FIND("%",AC139))),"Include","Exclude")</f>
        <v>Exclude</v>
      </c>
      <c r="AE139" s="1" t="s">
        <v>2394</v>
      </c>
      <c r="AF139" s="1" t="str" cm="1">
        <f t="array" ref="AF139">IF(AND(SUM(COUNTIF(AE139,{"*leaching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leached*"}))&gt;0,ISNUMBER(FIND("%",AE139))),"Include","Exclude")</f>
        <v>Exclude</v>
      </c>
      <c r="AG139" s="1"/>
      <c r="AH139" s="1" t="str" cm="1">
        <f t="array" ref="AH139">IF(AND(SUM(COUNTIF(AG139,{"*leaching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leached*"}))&gt;0,ISNUMBER(FIND("%",AG139))),"Include","Exclude")</f>
        <v>Exclude</v>
      </c>
      <c r="AI139" s="1"/>
      <c r="AJ139" s="1" t="str" cm="1">
        <f t="array" ref="AJ139">IF(AND(SUM(COUNTIF(AI139,{"*leaching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leached*"}))&gt;0,ISNUMBER(FIND("%",AI139))),"Include","Exclude")</f>
        <v>Exclude</v>
      </c>
      <c r="AK139" s="1"/>
      <c r="AL139" s="1" t="str" cm="1">
        <f t="array" ref="AL139">IF(AND(SUM(COUNTIF(AK139,{"*leaching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leached*"}))&gt;0,ISNUMBER(FIND("%",AK139))),"Include","Exclude")</f>
        <v>Exclude</v>
      </c>
      <c r="AM139" s="1"/>
      <c r="AN139" s="1" t="str" cm="1">
        <f t="array" ref="AN139">IF(AND(SUM(COUNTIF(AM139,{"*leaching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leached*"}))&gt;0,ISNUMBER(FIND("%",AM139))),"Include","Exclude")</f>
        <v>Exclude</v>
      </c>
      <c r="AO139" s="1"/>
      <c r="AP139" s="1" t="str" cm="1">
        <f t="array" ref="AP139">IF(AND(SUM(COUNTIF(AO139,{"*leaching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leached*"}))&gt;0,ISNUMBER(FIND("%",AO139))),"Include","Exclude")</f>
        <v>Exclude</v>
      </c>
      <c r="AQ139" s="1"/>
      <c r="AR139" s="1" t="str" cm="1">
        <f t="array" ref="AR139">IF(AND(SUM(COUNTIF(AQ139,{"*leaching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leached*"}))&gt;0,ISNUMBER(FIND("%",AQ139))),"Include","Exclude")</f>
        <v>Exclude</v>
      </c>
      <c r="AS139" s="1"/>
      <c r="AT139" s="1" t="str" cm="1">
        <f t="array" ref="AT139">IF(AND(SUM(COUNTIF(AS139,{"*leaching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leached*"}))&gt;0,ISNUMBER(FIND("%",AS139))),"Include","Exclude")</f>
        <v>Exclude</v>
      </c>
      <c r="AU139" s="1"/>
      <c r="AV139" s="1" t="str" cm="1">
        <f t="array" ref="AV139">IF(AND(SUM(COUNTIF(AU139,{"*leaching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leached*"}))&gt;0,ISNUMBER(FIND("%",AU139))),"Include","Exclude")</f>
        <v>Exclude</v>
      </c>
      <c r="AW139" s="1"/>
      <c r="AX139" s="1" t="str" cm="1">
        <f t="array" ref="AX139">IF(AND(SUM(COUNTIF(AW139,{"*leaching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leached*"}))&gt;0,ISNUMBER(FIND("%",AW139))),"Include","Exclude")</f>
        <v>Exclude</v>
      </c>
      <c r="AY139" s="1">
        <f t="shared" si="15"/>
        <v>0</v>
      </c>
      <c r="AZ139" s="1" t="s">
        <v>677</v>
      </c>
      <c r="BF139" s="1"/>
      <c r="BG139" s="1"/>
      <c r="BK139" s="1"/>
      <c r="BL139" s="1"/>
      <c r="BQ139" s="1"/>
      <c r="BV139" s="1"/>
      <c r="BX139"/>
      <c r="BY139"/>
      <c r="BZ139"/>
      <c r="CA139"/>
      <c r="CB139"/>
    </row>
    <row r="140" spans="1:80" hidden="1" x14ac:dyDescent="0.3">
      <c r="A140" s="1">
        <v>139</v>
      </c>
      <c r="B140" s="1" t="s">
        <v>1009</v>
      </c>
      <c r="C140" s="2" t="s">
        <v>1010</v>
      </c>
      <c r="D140" s="1" t="s">
        <v>398</v>
      </c>
      <c r="E140" s="1" t="b">
        <v>1</v>
      </c>
      <c r="H140" s="1" t="s">
        <v>611</v>
      </c>
      <c r="I140" s="1" t="s">
        <v>10</v>
      </c>
      <c r="J140" s="1" t="s">
        <v>612</v>
      </c>
      <c r="K140" s="1" t="s">
        <v>399</v>
      </c>
      <c r="L140" s="1" t="s">
        <v>613</v>
      </c>
      <c r="M140" s="1" t="s">
        <v>400</v>
      </c>
      <c r="N140" s="1" t="s">
        <v>614</v>
      </c>
      <c r="O140" s="1" t="s">
        <v>1011</v>
      </c>
      <c r="P140" s="1" t="b">
        <v>1</v>
      </c>
      <c r="Q140" s="1">
        <v>100</v>
      </c>
      <c r="R140" s="1" t="b">
        <v>0</v>
      </c>
      <c r="S140" s="1" t="s">
        <v>2395</v>
      </c>
      <c r="T140" s="1" t="str" cm="1">
        <f t="array" ref="T140">IF(AND(SUM(COUNTIF(S140,{"*leaching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leached*"}))&gt;0,ISNUMBER(FIND("%",S140))),"Include","Exclude")</f>
        <v>Exclude</v>
      </c>
      <c r="U140" s="1" t="s">
        <v>2396</v>
      </c>
      <c r="V140" s="1" t="str" cm="1">
        <f t="array" ref="V140">IF(AND(SUM(COUNTIF(U140,{"*leaching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leached*"}))&gt;0,ISNUMBER(FIND("%",U140))),"Include","Exclude")</f>
        <v>Exclude</v>
      </c>
      <c r="W140" s="1" t="s">
        <v>2397</v>
      </c>
      <c r="X140" s="1" t="str" cm="1">
        <f t="array" ref="X140">IF(AND(SUM(COUNTIF(W140,{"*leaching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leached*"}))&gt;0,ISNUMBER(FIND("%",W140))),"Include","Exclude")</f>
        <v>Exclude</v>
      </c>
      <c r="Y140" s="1" t="s">
        <v>2398</v>
      </c>
      <c r="Z140" s="1" t="str" cm="1">
        <f t="array" ref="Z140">IF(AND(SUM(COUNTIF(Y140,{"*leaching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leached*"}))&gt;0,ISNUMBER(FIND("%",Y140))),"Include","Exclude")</f>
        <v>Exclude</v>
      </c>
      <c r="AA140" s="1" t="s">
        <v>2399</v>
      </c>
      <c r="AB140" s="1" t="str" cm="1">
        <f t="array" ref="AB140">IF(AND(SUM(COUNTIF(AA140,{"*leaching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leached*"}))&gt;0,ISNUMBER(FIND("%",AA140))),"Include","Exclude")</f>
        <v>Exclude</v>
      </c>
      <c r="AC140" s="1" t="s">
        <v>2400</v>
      </c>
      <c r="AD140" s="1" t="str" cm="1">
        <f t="array" ref="AD140">IF(AND(SUM(COUNTIF(AC140,{"*leaching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leached*"}))&gt;0,ISNUMBER(FIND("%",AC140))),"Include","Exclude")</f>
        <v>Exclude</v>
      </c>
      <c r="AE140" s="1" t="s">
        <v>2401</v>
      </c>
      <c r="AF140" s="1" t="str" cm="1">
        <f t="array" ref="AF140">IF(AND(SUM(COUNTIF(AE140,{"*leaching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leached*"}))&gt;0,ISNUMBER(FIND("%",AE140))),"Include","Exclude")</f>
        <v>Exclude</v>
      </c>
      <c r="AG140" s="1"/>
      <c r="AH140" s="1" t="str" cm="1">
        <f t="array" ref="AH140">IF(AND(SUM(COUNTIF(AG140,{"*leaching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leached*"}))&gt;0,ISNUMBER(FIND("%",AG140))),"Include","Exclude")</f>
        <v>Exclude</v>
      </c>
      <c r="AI140" s="1"/>
      <c r="AJ140" s="1" t="str" cm="1">
        <f t="array" ref="AJ140">IF(AND(SUM(COUNTIF(AI140,{"*leaching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leached*"}))&gt;0,ISNUMBER(FIND("%",AI140))),"Include","Exclude")</f>
        <v>Exclude</v>
      </c>
      <c r="AK140" s="1"/>
      <c r="AL140" s="1" t="str" cm="1">
        <f t="array" ref="AL140">IF(AND(SUM(COUNTIF(AK140,{"*leaching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leached*"}))&gt;0,ISNUMBER(FIND("%",AK140))),"Include","Exclude")</f>
        <v>Exclude</v>
      </c>
      <c r="AM140" s="1"/>
      <c r="AN140" s="1" t="str" cm="1">
        <f t="array" ref="AN140">IF(AND(SUM(COUNTIF(AM140,{"*leaching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leached*"}))&gt;0,ISNUMBER(FIND("%",AM140))),"Include","Exclude")</f>
        <v>Exclude</v>
      </c>
      <c r="AO140" s="1"/>
      <c r="AP140" s="1" t="str" cm="1">
        <f t="array" ref="AP140">IF(AND(SUM(COUNTIF(AO140,{"*leaching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leached*"}))&gt;0,ISNUMBER(FIND("%",AO140))),"Include","Exclude")</f>
        <v>Exclude</v>
      </c>
      <c r="AQ140" s="1"/>
      <c r="AR140" s="1" t="str" cm="1">
        <f t="array" ref="AR140">IF(AND(SUM(COUNTIF(AQ140,{"*leaching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leached*"}))&gt;0,ISNUMBER(FIND("%",AQ140))),"Include","Exclude")</f>
        <v>Exclude</v>
      </c>
      <c r="AS140" s="1"/>
      <c r="AT140" s="1" t="str" cm="1">
        <f t="array" ref="AT140">IF(AND(SUM(COUNTIF(AS140,{"*leaching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leached*"}))&gt;0,ISNUMBER(FIND("%",AS140))),"Include","Exclude")</f>
        <v>Exclude</v>
      </c>
      <c r="AU140" s="1"/>
      <c r="AV140" s="1" t="str" cm="1">
        <f t="array" ref="AV140">IF(AND(SUM(COUNTIF(AU140,{"*leaching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leached*"}))&gt;0,ISNUMBER(FIND("%",AU140))),"Include","Exclude")</f>
        <v>Exclude</v>
      </c>
      <c r="AW140" s="1"/>
      <c r="AX140" s="1" t="str" cm="1">
        <f t="array" ref="AX140">IF(AND(SUM(COUNTIF(AW140,{"*leaching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leached*"}))&gt;0,ISNUMBER(FIND("%",AW140))),"Include","Exclude")</f>
        <v>Exclude</v>
      </c>
      <c r="AY140" s="1">
        <f t="shared" si="15"/>
        <v>0</v>
      </c>
      <c r="AZ140" s="1" t="s">
        <v>677</v>
      </c>
      <c r="BF140" s="1"/>
      <c r="BG140" s="1"/>
      <c r="BK140" s="1"/>
      <c r="BL140" s="1"/>
      <c r="BQ140" s="1"/>
      <c r="BV140" s="1"/>
      <c r="BX140"/>
      <c r="BY140"/>
      <c r="BZ140"/>
      <c r="CA140"/>
      <c r="CB140"/>
    </row>
    <row r="141" spans="1:80" s="23" customFormat="1" x14ac:dyDescent="0.3">
      <c r="A141" s="21">
        <v>63</v>
      </c>
      <c r="B141" s="21" t="s">
        <v>804</v>
      </c>
      <c r="C141" s="21" t="s">
        <v>805</v>
      </c>
      <c r="D141" s="21" t="s">
        <v>187</v>
      </c>
      <c r="E141" s="21" t="b">
        <v>1</v>
      </c>
      <c r="F141" s="21"/>
      <c r="G141" s="21"/>
      <c r="H141" s="21" t="s">
        <v>611</v>
      </c>
      <c r="I141" s="21" t="s">
        <v>10</v>
      </c>
      <c r="J141" s="21" t="s">
        <v>612</v>
      </c>
      <c r="K141" s="21" t="s">
        <v>173</v>
      </c>
      <c r="L141" s="21" t="s">
        <v>613</v>
      </c>
      <c r="M141" s="21" t="s">
        <v>188</v>
      </c>
      <c r="N141" s="21" t="s">
        <v>614</v>
      </c>
      <c r="O141" s="21" t="s">
        <v>718</v>
      </c>
      <c r="P141" s="21" t="b">
        <v>1</v>
      </c>
      <c r="Q141" s="21">
        <v>450</v>
      </c>
      <c r="R141" s="39" t="b">
        <v>0</v>
      </c>
      <c r="S141" s="6" t="s">
        <v>1779</v>
      </c>
      <c r="T141" s="1" t="str" cm="1">
        <f t="array" ref="T141">IF(AND(SUM(COUNTIF(S141,{"*leaching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leached*"}))&gt;0,ISNUMBER(FIND("%",S141))),"Include","Exclude")</f>
        <v>Exclude</v>
      </c>
      <c r="U141" s="1" t="s">
        <v>1780</v>
      </c>
      <c r="V141" s="1" t="str" cm="1">
        <f t="array" ref="V141">IF(AND(SUM(COUNTIF(U141,{"*leaching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leached*"}))&gt;0,ISNUMBER(FIND("%",U141))),"Include","Exclude")</f>
        <v>Exclude</v>
      </c>
      <c r="W141" s="1" t="s">
        <v>1781</v>
      </c>
      <c r="X141" s="1" t="str" cm="1">
        <f t="array" ref="X141">IF(AND(SUM(COUNTIF(W141,{"*leaching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leached*"}))&gt;0,ISNUMBER(FIND("%",W141))),"Include","Exclude")</f>
        <v>Exclude</v>
      </c>
      <c r="Y141" s="1" t="s">
        <v>1782</v>
      </c>
      <c r="Z141" s="1" t="str" cm="1">
        <f t="array" ref="Z141">IF(AND(SUM(COUNTIF(Y141,{"*leaching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leached*"}))&gt;0,ISNUMBER(FIND("%",Y141))),"Include","Exclude")</f>
        <v>Exclude</v>
      </c>
      <c r="AA141" s="1" t="s">
        <v>1783</v>
      </c>
      <c r="AB141" s="1" t="str" cm="1">
        <f t="array" ref="AB141">IF(AND(SUM(COUNTIF(AA141,{"*leaching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leached*"}))&gt;0,ISNUMBER(FIND("%",AA141))),"Include","Exclude")</f>
        <v>Include</v>
      </c>
      <c r="AC141" s="1" t="s">
        <v>1784</v>
      </c>
      <c r="AD141" s="1" t="str" cm="1">
        <f t="array" ref="AD141">IF(AND(SUM(COUNTIF(AC141,{"*leaching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leached*"}))&gt;0,ISNUMBER(FIND("%",AC141))),"Include","Exclude")</f>
        <v>Exclude</v>
      </c>
      <c r="AE141" s="1" t="s">
        <v>1785</v>
      </c>
      <c r="AF141" s="1" t="str" cm="1">
        <f t="array" ref="AF141">IF(AND(SUM(COUNTIF(AE141,{"*leaching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leached*"}))&gt;0,ISNUMBER(FIND("%",AE141))),"Include","Exclude")</f>
        <v>Exclude</v>
      </c>
      <c r="AG141" s="1" t="s">
        <v>1786</v>
      </c>
      <c r="AH141" s="1" t="str" cm="1">
        <f t="array" ref="AH141">IF(AND(SUM(COUNTIF(AG141,{"*leaching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leached*"}))&gt;0,ISNUMBER(FIND("%",AG141))),"Include","Exclude")</f>
        <v>Exclude</v>
      </c>
      <c r="AI141" s="1"/>
      <c r="AJ141" s="1" t="str" cm="1">
        <f t="array" ref="AJ141">IF(AND(SUM(COUNTIF(AI141,{"*leaching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leached*"}))&gt;0,ISNUMBER(FIND("%",AI141))),"Include","Exclude")</f>
        <v>Exclude</v>
      </c>
      <c r="AK141" s="1"/>
      <c r="AL141" s="1" t="str" cm="1">
        <f t="array" ref="AL141">IF(AND(SUM(COUNTIF(AK141,{"*leaching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leached*"}))&gt;0,ISNUMBER(FIND("%",AK141))),"Include","Exclude")</f>
        <v>Exclude</v>
      </c>
      <c r="AM141" s="1"/>
      <c r="AN141" s="1" t="str" cm="1">
        <f t="array" ref="AN141">IF(AND(SUM(COUNTIF(AM141,{"*leaching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leached*"}))&gt;0,ISNUMBER(FIND("%",AM141))),"Include","Exclude")</f>
        <v>Exclude</v>
      </c>
      <c r="AO141" s="1"/>
      <c r="AP141" s="1" t="str" cm="1">
        <f t="array" ref="AP141">IF(AND(SUM(COUNTIF(AO141,{"*leaching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leached*"}))&gt;0,ISNUMBER(FIND("%",AO141))),"Include","Exclude")</f>
        <v>Exclude</v>
      </c>
      <c r="AQ141" s="1"/>
      <c r="AR141" s="1" t="str" cm="1">
        <f t="array" ref="AR141">IF(AND(SUM(COUNTIF(AQ141,{"*leaching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leached*"}))&gt;0,ISNUMBER(FIND("%",AQ141))),"Include","Exclude")</f>
        <v>Exclude</v>
      </c>
      <c r="AS141" s="1"/>
      <c r="AT141" s="1" t="str" cm="1">
        <f t="array" ref="AT141">IF(AND(SUM(COUNTIF(AS141,{"*leaching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leached*"}))&gt;0,ISNUMBER(FIND("%",AS141))),"Include","Exclude")</f>
        <v>Exclude</v>
      </c>
      <c r="AU141" s="1"/>
      <c r="AV141" s="1" t="str" cm="1">
        <f t="array" ref="AV141">IF(AND(SUM(COUNTIF(AU141,{"*leaching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leached*"}))&gt;0,ISNUMBER(FIND("%",AU141))),"Include","Exclude")</f>
        <v>Exclude</v>
      </c>
      <c r="AW141" s="1"/>
      <c r="AX141" s="36" t="str" cm="1">
        <f t="array" ref="AX141">IF(AND(SUM(COUNTIF(AW141,{"*leaching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leached*"}))&gt;0,ISNUMBER(FIND("%",AW141))),"Include","Exclude")</f>
        <v>Exclude</v>
      </c>
      <c r="AY141" s="21">
        <f t="shared" si="15"/>
        <v>1</v>
      </c>
      <c r="AZ141" s="21" t="s">
        <v>1783</v>
      </c>
      <c r="BA141" s="21">
        <f>LEN(AZ141) - LEN(SUBSTITUTE(AZ141, "%", ""))</f>
        <v>2</v>
      </c>
      <c r="BB141" s="21" t="s">
        <v>3048</v>
      </c>
      <c r="BC141" s="21" t="s">
        <v>3011</v>
      </c>
      <c r="BD141" s="24">
        <v>0.81</v>
      </c>
      <c r="BE141" s="22">
        <v>0.2</v>
      </c>
      <c r="BF141" s="44">
        <f>VLOOKUP(BC141,'To do list'!$A$2:$B$18,2,FALSE)</f>
        <v>13.9</v>
      </c>
      <c r="BG141" s="59">
        <f>BE141*(1-BD141)*BF141*100</f>
        <v>52.819999999999986</v>
      </c>
      <c r="BH141" s="21"/>
      <c r="BI141" s="21"/>
      <c r="BJ141" s="21"/>
      <c r="BK141" s="44"/>
      <c r="BL141" s="49"/>
      <c r="BM141" s="21"/>
      <c r="BN141" s="21"/>
      <c r="BO141" s="22"/>
      <c r="BP141" s="21"/>
      <c r="BQ141" s="51"/>
      <c r="BR141" s="21"/>
      <c r="BS141" s="21"/>
      <c r="BT141" s="22"/>
      <c r="BU141" s="21"/>
      <c r="BV141" s="51"/>
      <c r="BW141" s="21"/>
      <c r="BX141" s="21"/>
      <c r="BY141" s="21"/>
      <c r="BZ141" s="21"/>
      <c r="CA141" s="51"/>
      <c r="CB141" s="63">
        <f>SUM(BG141,BL141,BQ141,BV141,CA141)/SUM(BE141,BJ141,BO141,BT141,BY141)</f>
        <v>264.09999999999991</v>
      </c>
    </row>
    <row r="142" spans="1:80" s="23" customFormat="1" x14ac:dyDescent="0.3">
      <c r="A142" s="21">
        <v>73</v>
      </c>
      <c r="B142" s="21" t="s">
        <v>832</v>
      </c>
      <c r="C142" s="21" t="s">
        <v>833</v>
      </c>
      <c r="D142" s="21" t="s">
        <v>215</v>
      </c>
      <c r="E142" s="21" t="b">
        <v>1</v>
      </c>
      <c r="F142" s="21"/>
      <c r="G142" s="21"/>
      <c r="H142" s="21" t="s">
        <v>611</v>
      </c>
      <c r="I142" s="21" t="s">
        <v>10</v>
      </c>
      <c r="J142" s="21" t="s">
        <v>612</v>
      </c>
      <c r="K142" s="21" t="s">
        <v>216</v>
      </c>
      <c r="L142" s="21" t="s">
        <v>613</v>
      </c>
      <c r="M142" s="21" t="s">
        <v>217</v>
      </c>
      <c r="N142" s="21" t="s">
        <v>614</v>
      </c>
      <c r="O142" s="21" t="s">
        <v>834</v>
      </c>
      <c r="P142" s="21" t="b">
        <v>1</v>
      </c>
      <c r="Q142" s="21">
        <v>130</v>
      </c>
      <c r="R142" s="39" t="b">
        <v>0</v>
      </c>
      <c r="S142" s="6" t="s">
        <v>1863</v>
      </c>
      <c r="T142" s="1" t="str" cm="1">
        <f t="array" ref="T142">IF(AND(SUM(COUNTIF(S142,{"*leaching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leached*"}))&gt;0,ISNUMBER(FIND("%",S142))),"Include","Exclude")</f>
        <v>Exclude</v>
      </c>
      <c r="U142" s="1" t="s">
        <v>1864</v>
      </c>
      <c r="V142" s="1" t="str" cm="1">
        <f t="array" ref="V142">IF(AND(SUM(COUNTIF(U142,{"*leaching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leached*"}))&gt;0,ISNUMBER(FIND("%",U142))),"Include","Exclude")</f>
        <v>Exclude</v>
      </c>
      <c r="W142" s="1" t="s">
        <v>1865</v>
      </c>
      <c r="X142" s="1" t="str" cm="1">
        <f t="array" ref="X142">IF(AND(SUM(COUNTIF(W142,{"*leaching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leached*"}))&gt;0,ISNUMBER(FIND("%",W142))),"Include","Exclude")</f>
        <v>Include</v>
      </c>
      <c r="Y142" s="1" t="s">
        <v>1866</v>
      </c>
      <c r="Z142" s="1" t="str" cm="1">
        <f t="array" ref="Z142">IF(AND(SUM(COUNTIF(Y142,{"*leaching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leached*"}))&gt;0,ISNUMBER(FIND("%",Y142))),"Include","Exclude")</f>
        <v>Exclude</v>
      </c>
      <c r="AA142" s="1" t="s">
        <v>1867</v>
      </c>
      <c r="AB142" s="1" t="str" cm="1">
        <f t="array" ref="AB142">IF(AND(SUM(COUNTIF(AA142,{"*leaching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leached*"}))&gt;0,ISNUMBER(FIND("%",AA142))),"Include","Exclude")</f>
        <v>Include</v>
      </c>
      <c r="AC142" s="1" t="s">
        <v>1868</v>
      </c>
      <c r="AD142" s="1" t="str" cm="1">
        <f t="array" ref="AD142">IF(AND(SUM(COUNTIF(AC142,{"*leaching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leached*"}))&gt;0,ISNUMBER(FIND("%",AC142))),"Include","Exclude")</f>
        <v>Exclude</v>
      </c>
      <c r="AE142" s="1"/>
      <c r="AF142" s="1" t="str" cm="1">
        <f t="array" ref="AF142">IF(AND(SUM(COUNTIF(AE142,{"*leaching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leached*"}))&gt;0,ISNUMBER(FIND("%",AE142))),"Include","Exclude")</f>
        <v>Exclude</v>
      </c>
      <c r="AG142" s="1"/>
      <c r="AH142" s="1" t="str" cm="1">
        <f t="array" ref="AH142">IF(AND(SUM(COUNTIF(AG142,{"*leaching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leached*"}))&gt;0,ISNUMBER(FIND("%",AG142))),"Include","Exclude")</f>
        <v>Exclude</v>
      </c>
      <c r="AI142" s="1"/>
      <c r="AJ142" s="1" t="str" cm="1">
        <f t="array" ref="AJ142">IF(AND(SUM(COUNTIF(AI142,{"*leaching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leached*"}))&gt;0,ISNUMBER(FIND("%",AI142))),"Include","Exclude")</f>
        <v>Exclude</v>
      </c>
      <c r="AK142" s="1"/>
      <c r="AL142" s="1" t="str" cm="1">
        <f t="array" ref="AL142">IF(AND(SUM(COUNTIF(AK142,{"*leaching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leached*"}))&gt;0,ISNUMBER(FIND("%",AK142))),"Include","Exclude")</f>
        <v>Exclude</v>
      </c>
      <c r="AM142" s="1"/>
      <c r="AN142" s="1" t="str" cm="1">
        <f t="array" ref="AN142">IF(AND(SUM(COUNTIF(AM142,{"*leaching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leached*"}))&gt;0,ISNUMBER(FIND("%",AM142))),"Include","Exclude")</f>
        <v>Exclude</v>
      </c>
      <c r="AO142" s="1"/>
      <c r="AP142" s="1" t="str" cm="1">
        <f t="array" ref="AP142">IF(AND(SUM(COUNTIF(AO142,{"*leaching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leached*"}))&gt;0,ISNUMBER(FIND("%",AO142))),"Include","Exclude")</f>
        <v>Exclude</v>
      </c>
      <c r="AQ142" s="1"/>
      <c r="AR142" s="1" t="str" cm="1">
        <f t="array" ref="AR142">IF(AND(SUM(COUNTIF(AQ142,{"*leaching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leached*"}))&gt;0,ISNUMBER(FIND("%",AQ142))),"Include","Exclude")</f>
        <v>Exclude</v>
      </c>
      <c r="AS142" s="1"/>
      <c r="AT142" s="1" t="str" cm="1">
        <f t="array" ref="AT142">IF(AND(SUM(COUNTIF(AS142,{"*leaching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leached*"}))&gt;0,ISNUMBER(FIND("%",AS142))),"Include","Exclude")</f>
        <v>Exclude</v>
      </c>
      <c r="AU142" s="1"/>
      <c r="AV142" s="1" t="str" cm="1">
        <f t="array" ref="AV142">IF(AND(SUM(COUNTIF(AU142,{"*leaching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leached*"}))&gt;0,ISNUMBER(FIND("%",AU142))),"Include","Exclude")</f>
        <v>Exclude</v>
      </c>
      <c r="AW142" s="1"/>
      <c r="AX142" s="36" t="str" cm="1">
        <f t="array" ref="AX142">IF(AND(SUM(COUNTIF(AW142,{"*leaching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leached*"}))&gt;0,ISNUMBER(FIND("%",AW142))),"Include","Exclude")</f>
        <v>Exclude</v>
      </c>
      <c r="AY142" s="21">
        <f t="shared" si="15"/>
        <v>2</v>
      </c>
      <c r="AZ142" s="21" t="s">
        <v>1869</v>
      </c>
      <c r="BA142" s="21">
        <f>LEN(AZ142) - LEN(SUBSTITUTE(AZ142, "%", ""))</f>
        <v>4</v>
      </c>
      <c r="BB142" s="21" t="s">
        <v>3047</v>
      </c>
      <c r="BC142" s="21" t="s">
        <v>3013</v>
      </c>
      <c r="BD142" s="22">
        <v>0.86929999999999996</v>
      </c>
      <c r="BE142" s="22">
        <v>0.1</v>
      </c>
      <c r="BF142" s="44">
        <f>VLOOKUP(BC142,'To do list'!$A$2:$B$18,2,FALSE)</f>
        <v>83.5</v>
      </c>
      <c r="BG142" s="59">
        <f>BE142*(1-BD142)*BF142*100</f>
        <v>109.13450000000005</v>
      </c>
      <c r="BH142" s="21"/>
      <c r="BI142" s="21"/>
      <c r="BJ142" s="21"/>
      <c r="BK142" s="44"/>
      <c r="BL142" s="49"/>
      <c r="BM142" s="21"/>
      <c r="BN142" s="21"/>
      <c r="BO142" s="22"/>
      <c r="BP142" s="21"/>
      <c r="BQ142" s="51"/>
      <c r="BR142" s="21"/>
      <c r="BS142" s="21"/>
      <c r="BT142" s="22"/>
      <c r="BU142" s="21"/>
      <c r="BV142" s="51"/>
      <c r="BW142" s="21"/>
      <c r="BX142" s="21"/>
      <c r="BY142" s="21"/>
      <c r="BZ142" s="21"/>
      <c r="CA142" s="51"/>
      <c r="CB142" s="63">
        <f>SUM(BG142,BL142,BQ142,BV142,CA142)/SUM(BE142,BJ142,BO142,BT142,BY142)</f>
        <v>1091.3450000000005</v>
      </c>
    </row>
    <row r="143" spans="1:80" hidden="1" x14ac:dyDescent="0.3">
      <c r="A143" s="40">
        <v>142</v>
      </c>
      <c r="B143" s="40" t="s">
        <v>1018</v>
      </c>
      <c r="C143" s="61" t="s">
        <v>1019</v>
      </c>
      <c r="D143" s="40" t="s">
        <v>406</v>
      </c>
      <c r="E143" s="40" t="b">
        <v>1</v>
      </c>
      <c r="F143" s="40"/>
      <c r="G143" s="40"/>
      <c r="H143" s="40" t="s">
        <v>611</v>
      </c>
      <c r="I143" s="40" t="s">
        <v>10</v>
      </c>
      <c r="J143" s="40" t="s">
        <v>612</v>
      </c>
      <c r="K143" s="40" t="s">
        <v>24</v>
      </c>
      <c r="L143" s="40" t="s">
        <v>613</v>
      </c>
      <c r="M143" s="40" t="s">
        <v>407</v>
      </c>
      <c r="N143" s="40" t="s">
        <v>614</v>
      </c>
      <c r="O143" s="40" t="s">
        <v>1020</v>
      </c>
      <c r="P143" s="40" t="b">
        <v>1</v>
      </c>
      <c r="Q143" s="40">
        <v>100</v>
      </c>
      <c r="R143" s="1" t="b">
        <v>1</v>
      </c>
      <c r="S143" s="1" t="s">
        <v>2416</v>
      </c>
      <c r="T143" s="1" t="str" cm="1">
        <f t="array" ref="T143">IF(AND(SUM(COUNTIF(S143,{"*leaching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leached*"}))&gt;0,ISNUMBER(FIND("%",S143))),"Include","Exclude")</f>
        <v>Exclude</v>
      </c>
      <c r="U143" s="1" t="s">
        <v>2417</v>
      </c>
      <c r="V143" s="1" t="str" cm="1">
        <f t="array" ref="V143">IF(AND(SUM(COUNTIF(U143,{"*leaching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leached*"}))&gt;0,ISNUMBER(FIND("%",U143))),"Include","Exclude")</f>
        <v>Exclude</v>
      </c>
      <c r="W143" s="1" t="s">
        <v>2418</v>
      </c>
      <c r="X143" s="1" t="str" cm="1">
        <f t="array" ref="X143">IF(AND(SUM(COUNTIF(W143,{"*leaching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leached*"}))&gt;0,ISNUMBER(FIND("%",W143))),"Include","Exclude")</f>
        <v>Exclude</v>
      </c>
      <c r="Y143" s="1" t="s">
        <v>2419</v>
      </c>
      <c r="Z143" s="1" t="str" cm="1">
        <f t="array" ref="Z143">IF(AND(SUM(COUNTIF(Y143,{"*leaching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leached*"}))&gt;0,ISNUMBER(FIND("%",Y143))),"Include","Exclude")</f>
        <v>Exclude</v>
      </c>
      <c r="AA143" s="1" t="s">
        <v>2420</v>
      </c>
      <c r="AB143" s="1" t="str" cm="1">
        <f t="array" ref="AB143">IF(AND(SUM(COUNTIF(AA143,{"*leaching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leached*"}))&gt;0,ISNUMBER(FIND("%",AA143))),"Include","Exclude")</f>
        <v>Exclude</v>
      </c>
      <c r="AC143" s="1" t="s">
        <v>2421</v>
      </c>
      <c r="AD143" s="1" t="str" cm="1">
        <f t="array" ref="AD143">IF(AND(SUM(COUNTIF(AC143,{"*leaching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leached*"}))&gt;0,ISNUMBER(FIND("%",AC143))),"Include","Exclude")</f>
        <v>Exclude</v>
      </c>
      <c r="AE143" s="1" t="s">
        <v>2422</v>
      </c>
      <c r="AF143" s="1" t="str" cm="1">
        <f t="array" ref="AF143">IF(AND(SUM(COUNTIF(AE143,{"*leaching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leached*"}))&gt;0,ISNUMBER(FIND("%",AE143))),"Include","Exclude")</f>
        <v>Exclude</v>
      </c>
      <c r="AG143" s="1"/>
      <c r="AH143" s="1" t="str" cm="1">
        <f t="array" ref="AH143">IF(AND(SUM(COUNTIF(AG143,{"*leaching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leached*"}))&gt;0,ISNUMBER(FIND("%",AG143))),"Include","Exclude")</f>
        <v>Exclude</v>
      </c>
      <c r="AI143" s="1"/>
      <c r="AJ143" s="1" t="str" cm="1">
        <f t="array" ref="AJ143">IF(AND(SUM(COUNTIF(AI143,{"*leaching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leached*"}))&gt;0,ISNUMBER(FIND("%",AI143))),"Include","Exclude")</f>
        <v>Exclude</v>
      </c>
      <c r="AK143" s="1"/>
      <c r="AL143" s="1" t="str" cm="1">
        <f t="array" ref="AL143">IF(AND(SUM(COUNTIF(AK143,{"*leaching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leached*"}))&gt;0,ISNUMBER(FIND("%",AK143))),"Include","Exclude")</f>
        <v>Exclude</v>
      </c>
      <c r="AM143" s="1"/>
      <c r="AN143" s="1" t="str" cm="1">
        <f t="array" ref="AN143">IF(AND(SUM(COUNTIF(AM143,{"*leaching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leached*"}))&gt;0,ISNUMBER(FIND("%",AM143))),"Include","Exclude")</f>
        <v>Exclude</v>
      </c>
      <c r="AO143" s="1"/>
      <c r="AP143" s="1" t="str" cm="1">
        <f t="array" ref="AP143">IF(AND(SUM(COUNTIF(AO143,{"*leaching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leached*"}))&gt;0,ISNUMBER(FIND("%",AO143))),"Include","Exclude")</f>
        <v>Exclude</v>
      </c>
      <c r="AQ143" s="1"/>
      <c r="AR143" s="1" t="str" cm="1">
        <f t="array" ref="AR143">IF(AND(SUM(COUNTIF(AQ143,{"*leaching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leached*"}))&gt;0,ISNUMBER(FIND("%",AQ143))),"Include","Exclude")</f>
        <v>Exclude</v>
      </c>
      <c r="AS143" s="1"/>
      <c r="AT143" s="1" t="str" cm="1">
        <f t="array" ref="AT143">IF(AND(SUM(COUNTIF(AS143,{"*leaching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leached*"}))&gt;0,ISNUMBER(FIND("%",AS143))),"Include","Exclude")</f>
        <v>Exclude</v>
      </c>
      <c r="AU143" s="1"/>
      <c r="AV143" s="1" t="str" cm="1">
        <f t="array" ref="AV143">IF(AND(SUM(COUNTIF(AU143,{"*leaching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leached*"}))&gt;0,ISNUMBER(FIND("%",AU143))),"Include","Exclude")</f>
        <v>Exclude</v>
      </c>
      <c r="AW143" s="1"/>
      <c r="AX143" s="1" t="str" cm="1">
        <f t="array" ref="AX143">IF(AND(SUM(COUNTIF(AW143,{"*leaching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leached*"}))&gt;0,ISNUMBER(FIND("%",AW143))),"Include","Exclude")</f>
        <v>Exclude</v>
      </c>
      <c r="AY143" s="40">
        <f t="shared" si="15"/>
        <v>0</v>
      </c>
      <c r="AZ143" s="40" t="s">
        <v>677</v>
      </c>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c r="BY143"/>
      <c r="BZ143"/>
      <c r="CA143"/>
      <c r="CB143"/>
    </row>
    <row r="144" spans="1:80" hidden="1" x14ac:dyDescent="0.3">
      <c r="A144" s="1">
        <v>143</v>
      </c>
      <c r="B144" s="1" t="s">
        <v>1021</v>
      </c>
      <c r="C144" s="2" t="s">
        <v>1022</v>
      </c>
      <c r="D144" s="1" t="s">
        <v>408</v>
      </c>
      <c r="E144" s="1" t="b">
        <v>1</v>
      </c>
      <c r="H144" s="1" t="s">
        <v>611</v>
      </c>
      <c r="I144" s="1" t="s">
        <v>10</v>
      </c>
      <c r="J144" s="1" t="s">
        <v>612</v>
      </c>
      <c r="K144" s="1" t="s">
        <v>24</v>
      </c>
      <c r="L144" s="1" t="s">
        <v>613</v>
      </c>
      <c r="M144" s="1" t="s">
        <v>409</v>
      </c>
      <c r="N144" s="1" t="s">
        <v>614</v>
      </c>
      <c r="O144" s="1" t="s">
        <v>777</v>
      </c>
      <c r="P144" s="1" t="b">
        <v>1</v>
      </c>
      <c r="Q144" s="1">
        <v>80</v>
      </c>
      <c r="R144" s="1" t="b">
        <v>1</v>
      </c>
      <c r="S144" s="1" t="s">
        <v>2423</v>
      </c>
      <c r="T144" s="1" t="str" cm="1">
        <f t="array" ref="T144">IF(AND(SUM(COUNTIF(S144,{"*leaching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leached*"}))&gt;0,ISNUMBER(FIND("%",S144))),"Include","Exclude")</f>
        <v>Exclude</v>
      </c>
      <c r="U144" s="1" t="s">
        <v>2424</v>
      </c>
      <c r="V144" s="1" t="str" cm="1">
        <f t="array" ref="V144">IF(AND(SUM(COUNTIF(U144,{"*leaching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leached*"}))&gt;0,ISNUMBER(FIND("%",U144))),"Include","Exclude")</f>
        <v>Exclude</v>
      </c>
      <c r="W144" s="1" t="s">
        <v>2425</v>
      </c>
      <c r="X144" s="1" t="str" cm="1">
        <f t="array" ref="X144">IF(AND(SUM(COUNTIF(W144,{"*leaching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leached*"}))&gt;0,ISNUMBER(FIND("%",W144))),"Include","Exclude")</f>
        <v>Exclude</v>
      </c>
      <c r="Y144" s="1" t="s">
        <v>2426</v>
      </c>
      <c r="Z144" s="1" t="str" cm="1">
        <f t="array" ref="Z144">IF(AND(SUM(COUNTIF(Y144,{"*leaching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leached*"}))&gt;0,ISNUMBER(FIND("%",Y144))),"Include","Exclude")</f>
        <v>Exclude</v>
      </c>
      <c r="AA144" s="1" t="s">
        <v>2427</v>
      </c>
      <c r="AB144" s="1" t="str" cm="1">
        <f t="array" ref="AB144">IF(AND(SUM(COUNTIF(AA144,{"*leaching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leached*"}))&gt;0,ISNUMBER(FIND("%",AA144))),"Include","Exclude")</f>
        <v>Exclude</v>
      </c>
      <c r="AC144" s="1" t="s">
        <v>2428</v>
      </c>
      <c r="AD144" s="1" t="str" cm="1">
        <f t="array" ref="AD144">IF(AND(SUM(COUNTIF(AC144,{"*leaching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leached*"}))&gt;0,ISNUMBER(FIND("%",AC144))),"Include","Exclude")</f>
        <v>Exclude</v>
      </c>
      <c r="AE144" s="1" t="s">
        <v>2429</v>
      </c>
      <c r="AF144" s="1" t="str" cm="1">
        <f t="array" ref="AF144">IF(AND(SUM(COUNTIF(AE144,{"*leaching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leached*"}))&gt;0,ISNUMBER(FIND("%",AE144))),"Include","Exclude")</f>
        <v>Exclude</v>
      </c>
      <c r="AG144" s="1" t="s">
        <v>2430</v>
      </c>
      <c r="AH144" s="1" t="str" cm="1">
        <f t="array" ref="AH144">IF(AND(SUM(COUNTIF(AG144,{"*leaching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leached*"}))&gt;0,ISNUMBER(FIND("%",AG144))),"Include","Exclude")</f>
        <v>Include</v>
      </c>
      <c r="AI144" s="1" t="s">
        <v>2431</v>
      </c>
      <c r="AJ144" s="1" t="str" cm="1">
        <f t="array" ref="AJ144">IF(AND(SUM(COUNTIF(AI144,{"*leaching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leached*"}))&gt;0,ISNUMBER(FIND("%",AI144))),"Include","Exclude")</f>
        <v>Include</v>
      </c>
      <c r="AK144" s="1" t="s">
        <v>2432</v>
      </c>
      <c r="AL144" s="1" t="str" cm="1">
        <f t="array" ref="AL144">IF(AND(SUM(COUNTIF(AK144,{"*leaching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leached*"}))&gt;0,ISNUMBER(FIND("%",AK144))),"Include","Exclude")</f>
        <v>Exclude</v>
      </c>
      <c r="AM144" s="1"/>
      <c r="AN144" s="1" t="str" cm="1">
        <f t="array" ref="AN144">IF(AND(SUM(COUNTIF(AM144,{"*leaching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leached*"}))&gt;0,ISNUMBER(FIND("%",AM144))),"Include","Exclude")</f>
        <v>Exclude</v>
      </c>
      <c r="AO144" s="1"/>
      <c r="AP144" s="1" t="str" cm="1">
        <f t="array" ref="AP144">IF(AND(SUM(COUNTIF(AO144,{"*leaching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leached*"}))&gt;0,ISNUMBER(FIND("%",AO144))),"Include","Exclude")</f>
        <v>Exclude</v>
      </c>
      <c r="AQ144" s="1"/>
      <c r="AR144" s="1" t="str" cm="1">
        <f t="array" ref="AR144">IF(AND(SUM(COUNTIF(AQ144,{"*leaching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leached*"}))&gt;0,ISNUMBER(FIND("%",AQ144))),"Include","Exclude")</f>
        <v>Exclude</v>
      </c>
      <c r="AS144" s="1"/>
      <c r="AT144" s="1" t="str" cm="1">
        <f t="array" ref="AT144">IF(AND(SUM(COUNTIF(AS144,{"*leaching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leached*"}))&gt;0,ISNUMBER(FIND("%",AS144))),"Include","Exclude")</f>
        <v>Exclude</v>
      </c>
      <c r="AU144" s="1"/>
      <c r="AV144" s="1" t="str" cm="1">
        <f t="array" ref="AV144">IF(AND(SUM(COUNTIF(AU144,{"*leaching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leached*"}))&gt;0,ISNUMBER(FIND("%",AU144))),"Include","Exclude")</f>
        <v>Exclude</v>
      </c>
      <c r="AW144" s="1"/>
      <c r="AX144" s="1" t="str" cm="1">
        <f t="array" ref="AX144">IF(AND(SUM(COUNTIF(AW144,{"*leaching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leached*"}))&gt;0,ISNUMBER(FIND("%",AW144))),"Include","Exclude")</f>
        <v>Exclude</v>
      </c>
      <c r="AY144" s="1">
        <f t="shared" si="15"/>
        <v>2</v>
      </c>
      <c r="AZ144" s="1" t="s">
        <v>2433</v>
      </c>
      <c r="BA144" s="1">
        <f>LEN(AZ144) - LEN(SUBSTITUTE(AZ144, "%", ""))</f>
        <v>2</v>
      </c>
      <c r="BB144" s="1" t="s">
        <v>2996</v>
      </c>
      <c r="BF144" s="1"/>
      <c r="BG144" s="1"/>
      <c r="BK144" s="1"/>
      <c r="BL144" s="1"/>
      <c r="BQ144" s="1"/>
      <c r="BV144" s="1"/>
      <c r="BX144"/>
      <c r="BY144"/>
      <c r="BZ144"/>
      <c r="CA144"/>
      <c r="CB144"/>
    </row>
    <row r="145" spans="1:80" s="23" customFormat="1" x14ac:dyDescent="0.3">
      <c r="A145" s="21">
        <v>79</v>
      </c>
      <c r="B145" s="21" t="s">
        <v>848</v>
      </c>
      <c r="C145" s="21" t="s">
        <v>849</v>
      </c>
      <c r="D145" s="21" t="s">
        <v>232</v>
      </c>
      <c r="E145" s="21" t="b">
        <v>1</v>
      </c>
      <c r="F145" s="21"/>
      <c r="G145" s="21"/>
      <c r="H145" s="21" t="s">
        <v>611</v>
      </c>
      <c r="I145" s="21" t="s">
        <v>10</v>
      </c>
      <c r="J145" s="21" t="s">
        <v>612</v>
      </c>
      <c r="K145" s="21" t="s">
        <v>91</v>
      </c>
      <c r="L145" s="21" t="s">
        <v>613</v>
      </c>
      <c r="M145" s="21" t="s">
        <v>233</v>
      </c>
      <c r="N145" s="21" t="s">
        <v>614</v>
      </c>
      <c r="O145" s="21" t="s">
        <v>777</v>
      </c>
      <c r="P145" s="21" t="b">
        <v>1</v>
      </c>
      <c r="Q145" s="21">
        <v>25</v>
      </c>
      <c r="R145" s="39" t="b">
        <v>1</v>
      </c>
      <c r="S145" s="6" t="s">
        <v>1911</v>
      </c>
      <c r="T145" s="1" t="str" cm="1">
        <f t="array" ref="T145">IF(AND(SUM(COUNTIF(S145,{"*leaching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leached*"}))&gt;0,ISNUMBER(FIND("%",S145))),"Include","Exclude")</f>
        <v>Exclude</v>
      </c>
      <c r="U145" s="1" t="s">
        <v>1912</v>
      </c>
      <c r="V145" s="1" t="str" cm="1">
        <f t="array" ref="V145">IF(AND(SUM(COUNTIF(U145,{"*leaching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leached*"}))&gt;0,ISNUMBER(FIND("%",U145))),"Include","Exclude")</f>
        <v>Exclude</v>
      </c>
      <c r="W145" s="1" t="s">
        <v>1913</v>
      </c>
      <c r="X145" s="1" t="str" cm="1">
        <f t="array" ref="X145">IF(AND(SUM(COUNTIF(W145,{"*leaching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leached*"}))&gt;0,ISNUMBER(FIND("%",W145))),"Include","Exclude")</f>
        <v>Exclude</v>
      </c>
      <c r="Y145" s="1" t="s">
        <v>1914</v>
      </c>
      <c r="Z145" s="1" t="str" cm="1">
        <f t="array" ref="Z145">IF(AND(SUM(COUNTIF(Y145,{"*leaching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leached*"}))&gt;0,ISNUMBER(FIND("%",Y145))),"Include","Exclude")</f>
        <v>Exclude</v>
      </c>
      <c r="AA145" s="1" t="s">
        <v>1915</v>
      </c>
      <c r="AB145" s="1" t="str" cm="1">
        <f t="array" ref="AB145">IF(AND(SUM(COUNTIF(AA145,{"*leaching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leached*"}))&gt;0,ISNUMBER(FIND("%",AA145))),"Include","Exclude")</f>
        <v>Exclude</v>
      </c>
      <c r="AC145" s="1" t="s">
        <v>1916</v>
      </c>
      <c r="AD145" s="1" t="str" cm="1">
        <f t="array" ref="AD145">IF(AND(SUM(COUNTIF(AC145,{"*leaching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leached*"}))&gt;0,ISNUMBER(FIND("%",AC145))),"Include","Exclude")</f>
        <v>Include</v>
      </c>
      <c r="AE145" s="1" t="s">
        <v>1917</v>
      </c>
      <c r="AF145" s="1" t="str" cm="1">
        <f t="array" ref="AF145">IF(AND(SUM(COUNTIF(AE145,{"*leaching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leached*"}))&gt;0,ISNUMBER(FIND("%",AE145))),"Include","Exclude")</f>
        <v>Exclude</v>
      </c>
      <c r="AG145" s="1"/>
      <c r="AH145" s="1" t="str" cm="1">
        <f t="array" ref="AH145">IF(AND(SUM(COUNTIF(AG145,{"*leaching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leached*"}))&gt;0,ISNUMBER(FIND("%",AG145))),"Include","Exclude")</f>
        <v>Exclude</v>
      </c>
      <c r="AI145" s="1"/>
      <c r="AJ145" s="1" t="str" cm="1">
        <f t="array" ref="AJ145">IF(AND(SUM(COUNTIF(AI145,{"*leaching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leached*"}))&gt;0,ISNUMBER(FIND("%",AI145))),"Include","Exclude")</f>
        <v>Exclude</v>
      </c>
      <c r="AK145" s="1"/>
      <c r="AL145" s="1" t="str" cm="1">
        <f t="array" ref="AL145">IF(AND(SUM(COUNTIF(AK145,{"*leaching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leached*"}))&gt;0,ISNUMBER(FIND("%",AK145))),"Include","Exclude")</f>
        <v>Exclude</v>
      </c>
      <c r="AM145" s="1"/>
      <c r="AN145" s="1" t="str" cm="1">
        <f t="array" ref="AN145">IF(AND(SUM(COUNTIF(AM145,{"*leaching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leached*"}))&gt;0,ISNUMBER(FIND("%",AM145))),"Include","Exclude")</f>
        <v>Exclude</v>
      </c>
      <c r="AO145" s="1"/>
      <c r="AP145" s="1" t="str" cm="1">
        <f t="array" ref="AP145">IF(AND(SUM(COUNTIF(AO145,{"*leaching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leached*"}))&gt;0,ISNUMBER(FIND("%",AO145))),"Include","Exclude")</f>
        <v>Exclude</v>
      </c>
      <c r="AQ145" s="1"/>
      <c r="AR145" s="1" t="str" cm="1">
        <f t="array" ref="AR145">IF(AND(SUM(COUNTIF(AQ145,{"*leaching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leached*"}))&gt;0,ISNUMBER(FIND("%",AQ145))),"Include","Exclude")</f>
        <v>Exclude</v>
      </c>
      <c r="AS145" s="1"/>
      <c r="AT145" s="1" t="str" cm="1">
        <f t="array" ref="AT145">IF(AND(SUM(COUNTIF(AS145,{"*leaching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leached*"}))&gt;0,ISNUMBER(FIND("%",AS145))),"Include","Exclude")</f>
        <v>Exclude</v>
      </c>
      <c r="AU145" s="1"/>
      <c r="AV145" s="1" t="str" cm="1">
        <f t="array" ref="AV145">IF(AND(SUM(COUNTIF(AU145,{"*leaching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leached*"}))&gt;0,ISNUMBER(FIND("%",AU145))),"Include","Exclude")</f>
        <v>Exclude</v>
      </c>
      <c r="AW145" s="1"/>
      <c r="AX145" s="36" t="str" cm="1">
        <f t="array" ref="AX145">IF(AND(SUM(COUNTIF(AW145,{"*leaching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leached*"}))&gt;0,ISNUMBER(FIND("%",AW145))),"Include","Exclude")</f>
        <v>Exclude</v>
      </c>
      <c r="AY145" s="21">
        <f t="shared" si="15"/>
        <v>1</v>
      </c>
      <c r="AZ145" s="21" t="s">
        <v>1916</v>
      </c>
      <c r="BA145" s="21">
        <f>LEN(AZ145) - LEN(SUBSTITUTE(AZ145, "%", ""))</f>
        <v>2</v>
      </c>
      <c r="BB145" s="21" t="s">
        <v>3052</v>
      </c>
      <c r="BC145" s="33" t="s">
        <v>709</v>
      </c>
      <c r="BD145" s="34">
        <v>0.88429999999999997</v>
      </c>
      <c r="BE145" s="22">
        <v>0.2</v>
      </c>
      <c r="BF145" s="44">
        <f>VLOOKUP(BC145,'To do list'!$A$2:$B$18,2,FALSE)</f>
        <v>32.799999999999997</v>
      </c>
      <c r="BG145" s="59">
        <f>BE145*(1-BD145)*BF145*100</f>
        <v>75.899200000000022</v>
      </c>
      <c r="BH145" s="21"/>
      <c r="BI145" s="22"/>
      <c r="BJ145" s="22"/>
      <c r="BK145" s="44"/>
      <c r="BL145" s="49"/>
      <c r="BM145" s="21"/>
      <c r="BN145" s="21"/>
      <c r="BO145" s="22"/>
      <c r="BP145" s="21"/>
      <c r="BQ145" s="51"/>
      <c r="BR145" s="21"/>
      <c r="BS145" s="21"/>
      <c r="BT145" s="22"/>
      <c r="BU145" s="21"/>
      <c r="BV145" s="51"/>
      <c r="BW145" s="21"/>
      <c r="BX145" s="21"/>
      <c r="BY145" s="21"/>
      <c r="BZ145" s="21"/>
      <c r="CA145" s="51"/>
      <c r="CB145" s="63">
        <f>SUM(BG145,BL145,BQ145,BV145,CA145)/SUM(BE145,BJ145,BO145,BT145,BY145)</f>
        <v>379.49600000000009</v>
      </c>
    </row>
    <row r="146" spans="1:80" hidden="1" x14ac:dyDescent="0.3">
      <c r="A146" s="40">
        <v>145</v>
      </c>
      <c r="B146" s="40" t="s">
        <v>1026</v>
      </c>
      <c r="C146" s="61" t="s">
        <v>1027</v>
      </c>
      <c r="D146" s="40" t="s">
        <v>413</v>
      </c>
      <c r="E146" s="40" t="b">
        <v>1</v>
      </c>
      <c r="F146" s="40"/>
      <c r="G146" s="40"/>
      <c r="H146" s="40" t="s">
        <v>611</v>
      </c>
      <c r="I146" s="40" t="s">
        <v>10</v>
      </c>
      <c r="J146" s="40" t="s">
        <v>612</v>
      </c>
      <c r="K146" s="40" t="s">
        <v>414</v>
      </c>
      <c r="L146" s="40" t="s">
        <v>613</v>
      </c>
      <c r="M146" s="40" t="s">
        <v>415</v>
      </c>
      <c r="N146" s="40" t="s">
        <v>614</v>
      </c>
      <c r="O146" s="40" t="s">
        <v>792</v>
      </c>
      <c r="P146" s="40" t="b">
        <v>1</v>
      </c>
      <c r="Q146" s="40">
        <v>70</v>
      </c>
      <c r="R146" s="1" t="b">
        <v>1</v>
      </c>
      <c r="S146" s="1" t="s">
        <v>2445</v>
      </c>
      <c r="T146" s="1" t="str" cm="1">
        <f t="array" ref="T146">IF(AND(SUM(COUNTIF(S146,{"*leaching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leached*"}))&gt;0,ISNUMBER(FIND("%",S146))),"Include","Exclude")</f>
        <v>Exclude</v>
      </c>
      <c r="U146" s="1" t="s">
        <v>2446</v>
      </c>
      <c r="V146" s="1" t="str" cm="1">
        <f t="array" ref="V146">IF(AND(SUM(COUNTIF(U146,{"*leaching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leached*"}))&gt;0,ISNUMBER(FIND("%",U146))),"Include","Exclude")</f>
        <v>Exclude</v>
      </c>
      <c r="W146" s="1" t="s">
        <v>2447</v>
      </c>
      <c r="X146" s="1" t="str" cm="1">
        <f t="array" ref="X146">IF(AND(SUM(COUNTIF(W146,{"*leaching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leached*"}))&gt;0,ISNUMBER(FIND("%",W146))),"Include","Exclude")</f>
        <v>Exclude</v>
      </c>
      <c r="Y146" s="1" t="s">
        <v>2448</v>
      </c>
      <c r="Z146" s="1" t="str" cm="1">
        <f t="array" ref="Z146">IF(AND(SUM(COUNTIF(Y146,{"*leaching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leached*"}))&gt;0,ISNUMBER(FIND("%",Y146))),"Include","Exclude")</f>
        <v>Exclude</v>
      </c>
      <c r="AA146" s="1" t="s">
        <v>2449</v>
      </c>
      <c r="AB146" s="1" t="str" cm="1">
        <f t="array" ref="AB146">IF(AND(SUM(COUNTIF(AA146,{"*leaching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leached*"}))&gt;0,ISNUMBER(FIND("%",AA146))),"Include","Exclude")</f>
        <v>Exclude</v>
      </c>
      <c r="AC146" s="1" t="s">
        <v>2450</v>
      </c>
      <c r="AD146" s="1" t="str" cm="1">
        <f t="array" ref="AD146">IF(AND(SUM(COUNTIF(AC146,{"*leaching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leached*"}))&gt;0,ISNUMBER(FIND("%",AC146))),"Include","Exclude")</f>
        <v>Exclude</v>
      </c>
      <c r="AE146" s="1" t="s">
        <v>2451</v>
      </c>
      <c r="AF146" s="1" t="str" cm="1">
        <f t="array" ref="AF146">IF(AND(SUM(COUNTIF(AE146,{"*leaching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leached*"}))&gt;0,ISNUMBER(FIND("%",AE146))),"Include","Exclude")</f>
        <v>Exclude</v>
      </c>
      <c r="AG146" s="1" t="s">
        <v>2452</v>
      </c>
      <c r="AH146" s="1" t="str" cm="1">
        <f t="array" ref="AH146">IF(AND(SUM(COUNTIF(AG146,{"*leaching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leached*"}))&gt;0,ISNUMBER(FIND("%",AG146))),"Include","Exclude")</f>
        <v>Exclude</v>
      </c>
      <c r="AI146" s="1"/>
      <c r="AJ146" s="1" t="str" cm="1">
        <f t="array" ref="AJ146">IF(AND(SUM(COUNTIF(AI146,{"*leaching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leached*"}))&gt;0,ISNUMBER(FIND("%",AI146))),"Include","Exclude")</f>
        <v>Exclude</v>
      </c>
      <c r="AK146" s="1"/>
      <c r="AL146" s="1" t="str" cm="1">
        <f t="array" ref="AL146">IF(AND(SUM(COUNTIF(AK146,{"*leaching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leached*"}))&gt;0,ISNUMBER(FIND("%",AK146))),"Include","Exclude")</f>
        <v>Exclude</v>
      </c>
      <c r="AM146" s="1"/>
      <c r="AN146" s="1" t="str" cm="1">
        <f t="array" ref="AN146">IF(AND(SUM(COUNTIF(AM146,{"*leaching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leached*"}))&gt;0,ISNUMBER(FIND("%",AM146))),"Include","Exclude")</f>
        <v>Exclude</v>
      </c>
      <c r="AO146" s="1"/>
      <c r="AP146" s="1" t="str" cm="1">
        <f t="array" ref="AP146">IF(AND(SUM(COUNTIF(AO146,{"*leaching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leached*"}))&gt;0,ISNUMBER(FIND("%",AO146))),"Include","Exclude")</f>
        <v>Exclude</v>
      </c>
      <c r="AQ146" s="1"/>
      <c r="AR146" s="1" t="str" cm="1">
        <f t="array" ref="AR146">IF(AND(SUM(COUNTIF(AQ146,{"*leaching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leached*"}))&gt;0,ISNUMBER(FIND("%",AQ146))),"Include","Exclude")</f>
        <v>Exclude</v>
      </c>
      <c r="AS146" s="1"/>
      <c r="AT146" s="1" t="str" cm="1">
        <f t="array" ref="AT146">IF(AND(SUM(COUNTIF(AS146,{"*leaching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leached*"}))&gt;0,ISNUMBER(FIND("%",AS146))),"Include","Exclude")</f>
        <v>Exclude</v>
      </c>
      <c r="AU146" s="1"/>
      <c r="AV146" s="1" t="str" cm="1">
        <f t="array" ref="AV146">IF(AND(SUM(COUNTIF(AU146,{"*leaching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leached*"}))&gt;0,ISNUMBER(FIND("%",AU146))),"Include","Exclude")</f>
        <v>Exclude</v>
      </c>
      <c r="AW146" s="1"/>
      <c r="AX146" s="1" t="str" cm="1">
        <f t="array" ref="AX146">IF(AND(SUM(COUNTIF(AW146,{"*leaching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leached*"}))&gt;0,ISNUMBER(FIND("%",AW146))),"Include","Exclude")</f>
        <v>Exclude</v>
      </c>
      <c r="AY146" s="40">
        <f t="shared" si="15"/>
        <v>0</v>
      </c>
      <c r="AZ146" s="40" t="s">
        <v>677</v>
      </c>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c r="BY146"/>
      <c r="BZ146"/>
      <c r="CA146"/>
      <c r="CB146"/>
    </row>
    <row r="147" spans="1:80" hidden="1" x14ac:dyDescent="0.3">
      <c r="A147" s="1">
        <v>146</v>
      </c>
      <c r="B147" s="1" t="s">
        <v>1028</v>
      </c>
      <c r="C147" s="2" t="s">
        <v>1029</v>
      </c>
      <c r="D147" s="1" t="s">
        <v>416</v>
      </c>
      <c r="E147" s="1" t="b">
        <v>1</v>
      </c>
      <c r="H147" s="1" t="s">
        <v>611</v>
      </c>
      <c r="I147" s="1" t="s">
        <v>10</v>
      </c>
      <c r="J147" s="1" t="s">
        <v>612</v>
      </c>
      <c r="K147" s="1" t="s">
        <v>417</v>
      </c>
      <c r="L147" s="1" t="s">
        <v>613</v>
      </c>
      <c r="M147" s="1" t="s">
        <v>418</v>
      </c>
      <c r="N147" s="1" t="s">
        <v>614</v>
      </c>
      <c r="O147" s="1" t="s">
        <v>1030</v>
      </c>
      <c r="P147" s="1" t="b">
        <v>1</v>
      </c>
      <c r="Q147" s="1">
        <v>50</v>
      </c>
      <c r="R147" s="1" t="b">
        <v>1</v>
      </c>
      <c r="S147" s="1" t="s">
        <v>2453</v>
      </c>
      <c r="T147" s="1" t="str" cm="1">
        <f t="array" ref="T147">IF(AND(SUM(COUNTIF(S147,{"*leaching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leached*"}))&gt;0,ISNUMBER(FIND("%",S147))),"Include","Exclude")</f>
        <v>Exclude</v>
      </c>
      <c r="U147" s="1" t="s">
        <v>2454</v>
      </c>
      <c r="V147" s="1" t="str" cm="1">
        <f t="array" ref="V147">IF(AND(SUM(COUNTIF(U147,{"*leaching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leached*"}))&gt;0,ISNUMBER(FIND("%",U147))),"Include","Exclude")</f>
        <v>Exclude</v>
      </c>
      <c r="W147" s="1" t="s">
        <v>2455</v>
      </c>
      <c r="X147" s="1" t="str" cm="1">
        <f t="array" ref="X147">IF(AND(SUM(COUNTIF(W147,{"*leaching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leached*"}))&gt;0,ISNUMBER(FIND("%",W147))),"Include","Exclude")</f>
        <v>Exclude</v>
      </c>
      <c r="Y147" s="1" t="s">
        <v>2456</v>
      </c>
      <c r="Z147" s="1" t="str" cm="1">
        <f t="array" ref="Z147">IF(AND(SUM(COUNTIF(Y147,{"*leaching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leached*"}))&gt;0,ISNUMBER(FIND("%",Y147))),"Include","Exclude")</f>
        <v>Exclude</v>
      </c>
      <c r="AA147" s="1" t="s">
        <v>2457</v>
      </c>
      <c r="AB147" s="1" t="str" cm="1">
        <f t="array" ref="AB147">IF(AND(SUM(COUNTIF(AA147,{"*leaching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leached*"}))&gt;0,ISNUMBER(FIND("%",AA147))),"Include","Exclude")</f>
        <v>Exclude</v>
      </c>
      <c r="AC147" s="1" t="s">
        <v>2458</v>
      </c>
      <c r="AD147" s="1" t="str" cm="1">
        <f t="array" ref="AD147">IF(AND(SUM(COUNTIF(AC147,{"*leaching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leached*"}))&gt;0,ISNUMBER(FIND("%",AC147))),"Include","Exclude")</f>
        <v>Exclude</v>
      </c>
      <c r="AE147" s="1"/>
      <c r="AF147" s="1" t="str" cm="1">
        <f t="array" ref="AF147">IF(AND(SUM(COUNTIF(AE147,{"*leaching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leached*"}))&gt;0,ISNUMBER(FIND("%",AE147))),"Include","Exclude")</f>
        <v>Exclude</v>
      </c>
      <c r="AG147" s="1"/>
      <c r="AH147" s="1" t="str" cm="1">
        <f t="array" ref="AH147">IF(AND(SUM(COUNTIF(AG147,{"*leaching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leached*"}))&gt;0,ISNUMBER(FIND("%",AG147))),"Include","Exclude")</f>
        <v>Exclude</v>
      </c>
      <c r="AI147" s="1"/>
      <c r="AJ147" s="1" t="str" cm="1">
        <f t="array" ref="AJ147">IF(AND(SUM(COUNTIF(AI147,{"*leaching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leached*"}))&gt;0,ISNUMBER(FIND("%",AI147))),"Include","Exclude")</f>
        <v>Exclude</v>
      </c>
      <c r="AK147" s="1"/>
      <c r="AL147" s="1" t="str" cm="1">
        <f t="array" ref="AL147">IF(AND(SUM(COUNTIF(AK147,{"*leaching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leached*"}))&gt;0,ISNUMBER(FIND("%",AK147))),"Include","Exclude")</f>
        <v>Exclude</v>
      </c>
      <c r="AM147" s="1"/>
      <c r="AN147" s="1" t="str" cm="1">
        <f t="array" ref="AN147">IF(AND(SUM(COUNTIF(AM147,{"*leaching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leached*"}))&gt;0,ISNUMBER(FIND("%",AM147))),"Include","Exclude")</f>
        <v>Exclude</v>
      </c>
      <c r="AO147" s="1"/>
      <c r="AP147" s="1" t="str" cm="1">
        <f t="array" ref="AP147">IF(AND(SUM(COUNTIF(AO147,{"*leaching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leached*"}))&gt;0,ISNUMBER(FIND("%",AO147))),"Include","Exclude")</f>
        <v>Exclude</v>
      </c>
      <c r="AQ147" s="1"/>
      <c r="AR147" s="1" t="str" cm="1">
        <f t="array" ref="AR147">IF(AND(SUM(COUNTIF(AQ147,{"*leaching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leached*"}))&gt;0,ISNUMBER(FIND("%",AQ147))),"Include","Exclude")</f>
        <v>Exclude</v>
      </c>
      <c r="AS147" s="1"/>
      <c r="AT147" s="1" t="str" cm="1">
        <f t="array" ref="AT147">IF(AND(SUM(COUNTIF(AS147,{"*leaching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leached*"}))&gt;0,ISNUMBER(FIND("%",AS147))),"Include","Exclude")</f>
        <v>Exclude</v>
      </c>
      <c r="AU147" s="1"/>
      <c r="AV147" s="1" t="str" cm="1">
        <f t="array" ref="AV147">IF(AND(SUM(COUNTIF(AU147,{"*leaching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leached*"}))&gt;0,ISNUMBER(FIND("%",AU147))),"Include","Exclude")</f>
        <v>Exclude</v>
      </c>
      <c r="AW147" s="1"/>
      <c r="AX147" s="1" t="str" cm="1">
        <f t="array" ref="AX147">IF(AND(SUM(COUNTIF(AW147,{"*leaching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leached*"}))&gt;0,ISNUMBER(FIND("%",AW147))),"Include","Exclude")</f>
        <v>Exclude</v>
      </c>
      <c r="AY147" s="1">
        <f t="shared" si="15"/>
        <v>0</v>
      </c>
      <c r="AZ147" s="1" t="s">
        <v>677</v>
      </c>
      <c r="BF147" s="1"/>
      <c r="BG147" s="1"/>
      <c r="BK147" s="1"/>
      <c r="BL147" s="1"/>
      <c r="BQ147" s="1"/>
      <c r="BV147" s="1"/>
      <c r="BX147"/>
      <c r="BY147"/>
      <c r="BZ147"/>
      <c r="CA147"/>
      <c r="CB147"/>
    </row>
    <row r="148" spans="1:80" hidden="1" x14ac:dyDescent="0.3">
      <c r="A148" s="1">
        <v>147</v>
      </c>
      <c r="B148" s="1" t="s">
        <v>1031</v>
      </c>
      <c r="C148" s="2" t="s">
        <v>1032</v>
      </c>
      <c r="D148" s="1" t="s">
        <v>419</v>
      </c>
      <c r="E148" s="1" t="b">
        <v>1</v>
      </c>
      <c r="H148" s="1" t="s">
        <v>611</v>
      </c>
      <c r="I148" s="1" t="s">
        <v>10</v>
      </c>
      <c r="J148" s="1" t="s">
        <v>612</v>
      </c>
      <c r="K148" s="1" t="s">
        <v>420</v>
      </c>
      <c r="L148" s="1" t="s">
        <v>613</v>
      </c>
      <c r="M148" s="1" t="s">
        <v>421</v>
      </c>
      <c r="N148" s="1" t="s">
        <v>614</v>
      </c>
      <c r="O148" s="1" t="s">
        <v>1033</v>
      </c>
      <c r="P148" s="1" t="b">
        <v>1</v>
      </c>
      <c r="Q148" s="1">
        <v>120</v>
      </c>
      <c r="R148" s="1" t="b">
        <v>0</v>
      </c>
      <c r="S148" s="1" t="s">
        <v>2459</v>
      </c>
      <c r="T148" s="1" t="str" cm="1">
        <f t="array" ref="T148">IF(AND(SUM(COUNTIF(S148,{"*leaching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leached*"}))&gt;0,ISNUMBER(FIND("%",S148))),"Include","Exclude")</f>
        <v>Exclude</v>
      </c>
      <c r="U148" s="1" t="s">
        <v>2460</v>
      </c>
      <c r="V148" s="1" t="str" cm="1">
        <f t="array" ref="V148">IF(AND(SUM(COUNTIF(U148,{"*leaching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leached*"}))&gt;0,ISNUMBER(FIND("%",U148))),"Include","Exclude")</f>
        <v>Exclude</v>
      </c>
      <c r="W148" s="1" t="s">
        <v>2461</v>
      </c>
      <c r="X148" s="1" t="str" cm="1">
        <f t="array" ref="X148">IF(AND(SUM(COUNTIF(W148,{"*leaching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leached*"}))&gt;0,ISNUMBER(FIND("%",W148))),"Include","Exclude")</f>
        <v>Exclude</v>
      </c>
      <c r="Y148" s="1" t="s">
        <v>2462</v>
      </c>
      <c r="Z148" s="1" t="str" cm="1">
        <f t="array" ref="Z148">IF(AND(SUM(COUNTIF(Y148,{"*leaching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leached*"}))&gt;0,ISNUMBER(FIND("%",Y148))),"Include","Exclude")</f>
        <v>Exclude</v>
      </c>
      <c r="AA148" s="1" t="s">
        <v>2463</v>
      </c>
      <c r="AB148" s="1" t="str" cm="1">
        <f t="array" ref="AB148">IF(AND(SUM(COUNTIF(AA148,{"*leaching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leached*"}))&gt;0,ISNUMBER(FIND("%",AA148))),"Include","Exclude")</f>
        <v>Include</v>
      </c>
      <c r="AC148" s="1" t="s">
        <v>2464</v>
      </c>
      <c r="AD148" s="1" t="str" cm="1">
        <f t="array" ref="AD148">IF(AND(SUM(COUNTIF(AC148,{"*leaching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leached*"}))&gt;0,ISNUMBER(FIND("%",AC148))),"Include","Exclude")</f>
        <v>Exclude</v>
      </c>
      <c r="AE148" s="1" t="s">
        <v>2465</v>
      </c>
      <c r="AF148" s="1" t="str" cm="1">
        <f t="array" ref="AF148">IF(AND(SUM(COUNTIF(AE148,{"*leaching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leached*"}))&gt;0,ISNUMBER(FIND("%",AE148))),"Include","Exclude")</f>
        <v>Exclude</v>
      </c>
      <c r="AG148" s="1" t="s">
        <v>2466</v>
      </c>
      <c r="AH148" s="1" t="str" cm="1">
        <f t="array" ref="AH148">IF(AND(SUM(COUNTIF(AG148,{"*leaching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leached*"}))&gt;0,ISNUMBER(FIND("%",AG148))),"Include","Exclude")</f>
        <v>Exclude</v>
      </c>
      <c r="AI148" s="1"/>
      <c r="AJ148" s="1" t="str" cm="1">
        <f t="array" ref="AJ148">IF(AND(SUM(COUNTIF(AI148,{"*leaching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leached*"}))&gt;0,ISNUMBER(FIND("%",AI148))),"Include","Exclude")</f>
        <v>Exclude</v>
      </c>
      <c r="AK148" s="1"/>
      <c r="AL148" s="1" t="str" cm="1">
        <f t="array" ref="AL148">IF(AND(SUM(COUNTIF(AK148,{"*leaching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leached*"}))&gt;0,ISNUMBER(FIND("%",AK148))),"Include","Exclude")</f>
        <v>Exclude</v>
      </c>
      <c r="AM148" s="1"/>
      <c r="AN148" s="1" t="str" cm="1">
        <f t="array" ref="AN148">IF(AND(SUM(COUNTIF(AM148,{"*leaching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leached*"}))&gt;0,ISNUMBER(FIND("%",AM148))),"Include","Exclude")</f>
        <v>Exclude</v>
      </c>
      <c r="AO148" s="1"/>
      <c r="AP148" s="1" t="str" cm="1">
        <f t="array" ref="AP148">IF(AND(SUM(COUNTIF(AO148,{"*leaching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leached*"}))&gt;0,ISNUMBER(FIND("%",AO148))),"Include","Exclude")</f>
        <v>Exclude</v>
      </c>
      <c r="AQ148" s="1"/>
      <c r="AR148" s="1" t="str" cm="1">
        <f t="array" ref="AR148">IF(AND(SUM(COUNTIF(AQ148,{"*leaching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leached*"}))&gt;0,ISNUMBER(FIND("%",AQ148))),"Include","Exclude")</f>
        <v>Exclude</v>
      </c>
      <c r="AS148" s="1"/>
      <c r="AT148" s="1" t="str" cm="1">
        <f t="array" ref="AT148">IF(AND(SUM(COUNTIF(AS148,{"*leaching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leached*"}))&gt;0,ISNUMBER(FIND("%",AS148))),"Include","Exclude")</f>
        <v>Exclude</v>
      </c>
      <c r="AU148" s="1"/>
      <c r="AV148" s="1" t="str" cm="1">
        <f t="array" ref="AV148">IF(AND(SUM(COUNTIF(AU148,{"*leaching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leached*"}))&gt;0,ISNUMBER(FIND("%",AU148))),"Include","Exclude")</f>
        <v>Exclude</v>
      </c>
      <c r="AW148" s="1"/>
      <c r="AX148" s="1" t="str" cm="1">
        <f t="array" ref="AX148">IF(AND(SUM(COUNTIF(AW148,{"*leaching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leached*"}))&gt;0,ISNUMBER(FIND("%",AW148))),"Include","Exclude")</f>
        <v>Exclude</v>
      </c>
      <c r="AY148" s="1">
        <f t="shared" si="15"/>
        <v>1</v>
      </c>
      <c r="AZ148" s="1" t="s">
        <v>2463</v>
      </c>
      <c r="BA148" s="1">
        <f t="shared" ref="BA148:BA155" si="16">LEN(AZ148) - LEN(SUBSTITUTE(AZ148, "%", ""))</f>
        <v>1</v>
      </c>
      <c r="BB148" s="1" t="s">
        <v>2992</v>
      </c>
      <c r="BF148" s="1"/>
      <c r="BG148" s="1"/>
      <c r="BK148" s="1"/>
      <c r="BL148" s="1"/>
      <c r="BQ148" s="1"/>
      <c r="BV148" s="1"/>
      <c r="BX148"/>
      <c r="BY148"/>
      <c r="BZ148"/>
      <c r="CA148"/>
      <c r="CB148"/>
    </row>
    <row r="149" spans="1:80" s="23" customFormat="1" x14ac:dyDescent="0.3">
      <c r="A149" s="21">
        <v>85</v>
      </c>
      <c r="B149" s="21" t="s">
        <v>865</v>
      </c>
      <c r="C149" s="21" t="s">
        <v>866</v>
      </c>
      <c r="D149" s="21" t="s">
        <v>249</v>
      </c>
      <c r="E149" s="21" t="b">
        <v>1</v>
      </c>
      <c r="F149" s="21"/>
      <c r="G149" s="21"/>
      <c r="H149" s="21" t="s">
        <v>611</v>
      </c>
      <c r="I149" s="21" t="s">
        <v>10</v>
      </c>
      <c r="J149" s="21" t="s">
        <v>612</v>
      </c>
      <c r="K149" s="21" t="s">
        <v>160</v>
      </c>
      <c r="L149" s="21" t="s">
        <v>613</v>
      </c>
      <c r="M149" s="21" t="s">
        <v>250</v>
      </c>
      <c r="N149" s="21" t="s">
        <v>614</v>
      </c>
      <c r="O149" s="21" t="s">
        <v>867</v>
      </c>
      <c r="P149" s="21" t="b">
        <v>1</v>
      </c>
      <c r="Q149" s="21">
        <v>500</v>
      </c>
      <c r="R149" s="39" t="b">
        <v>0</v>
      </c>
      <c r="S149" s="6" t="s">
        <v>1953</v>
      </c>
      <c r="T149" s="1" t="str" cm="1">
        <f t="array" ref="T149">IF(AND(SUM(COUNTIF(S149,{"*leaching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leached*"}))&gt;0,ISNUMBER(FIND("%",S149))),"Include","Exclude")</f>
        <v>Exclude</v>
      </c>
      <c r="U149" s="1" t="s">
        <v>1954</v>
      </c>
      <c r="V149" s="1" t="str" cm="1">
        <f t="array" ref="V149">IF(AND(SUM(COUNTIF(U149,{"*leaching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leached*"}))&gt;0,ISNUMBER(FIND("%",U149))),"Include","Exclude")</f>
        <v>Exclude</v>
      </c>
      <c r="W149" s="1" t="s">
        <v>1955</v>
      </c>
      <c r="X149" s="1" t="str" cm="1">
        <f t="array" ref="X149">IF(AND(SUM(COUNTIF(W149,{"*leaching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leached*"}))&gt;0,ISNUMBER(FIND("%",W149))),"Include","Exclude")</f>
        <v>Exclude</v>
      </c>
      <c r="Y149" s="1" t="s">
        <v>1956</v>
      </c>
      <c r="Z149" s="1" t="str" cm="1">
        <f t="array" ref="Z149">IF(AND(SUM(COUNTIF(Y149,{"*leaching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leached*"}))&gt;0,ISNUMBER(FIND("%",Y149))),"Include","Exclude")</f>
        <v>Exclude</v>
      </c>
      <c r="AA149" s="1" t="s">
        <v>1957</v>
      </c>
      <c r="AB149" s="1" t="str" cm="1">
        <f t="array" ref="AB149">IF(AND(SUM(COUNTIF(AA149,{"*leaching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leached*"}))&gt;0,ISNUMBER(FIND("%",AA149))),"Include","Exclude")</f>
        <v>Include</v>
      </c>
      <c r="AC149" s="1" t="s">
        <v>1958</v>
      </c>
      <c r="AD149" s="1" t="str" cm="1">
        <f t="array" ref="AD149">IF(AND(SUM(COUNTIF(AC149,{"*leaching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leached*"}))&gt;0,ISNUMBER(FIND("%",AC149))),"Include","Exclude")</f>
        <v>Exclude</v>
      </c>
      <c r="AE149" s="1" t="s">
        <v>1959</v>
      </c>
      <c r="AF149" s="1" t="str" cm="1">
        <f t="array" ref="AF149">IF(AND(SUM(COUNTIF(AE149,{"*leaching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leached*"}))&gt;0,ISNUMBER(FIND("%",AE149))),"Include","Exclude")</f>
        <v>Exclude</v>
      </c>
      <c r="AG149" s="1"/>
      <c r="AH149" s="1" t="str" cm="1">
        <f t="array" ref="AH149">IF(AND(SUM(COUNTIF(AG149,{"*leaching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leached*"}))&gt;0,ISNUMBER(FIND("%",AG149))),"Include","Exclude")</f>
        <v>Exclude</v>
      </c>
      <c r="AI149" s="1"/>
      <c r="AJ149" s="1" t="str" cm="1">
        <f t="array" ref="AJ149">IF(AND(SUM(COUNTIF(AI149,{"*leaching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leached*"}))&gt;0,ISNUMBER(FIND("%",AI149))),"Include","Exclude")</f>
        <v>Exclude</v>
      </c>
      <c r="AK149" s="1"/>
      <c r="AL149" s="1" t="str" cm="1">
        <f t="array" ref="AL149">IF(AND(SUM(COUNTIF(AK149,{"*leaching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leached*"}))&gt;0,ISNUMBER(FIND("%",AK149))),"Include","Exclude")</f>
        <v>Exclude</v>
      </c>
      <c r="AM149" s="1"/>
      <c r="AN149" s="1" t="str" cm="1">
        <f t="array" ref="AN149">IF(AND(SUM(COUNTIF(AM149,{"*leaching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leached*"}))&gt;0,ISNUMBER(FIND("%",AM149))),"Include","Exclude")</f>
        <v>Exclude</v>
      </c>
      <c r="AO149" s="1"/>
      <c r="AP149" s="1" t="str" cm="1">
        <f t="array" ref="AP149">IF(AND(SUM(COUNTIF(AO149,{"*leaching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leached*"}))&gt;0,ISNUMBER(FIND("%",AO149))),"Include","Exclude")</f>
        <v>Exclude</v>
      </c>
      <c r="AQ149" s="1"/>
      <c r="AR149" s="1" t="str" cm="1">
        <f t="array" ref="AR149">IF(AND(SUM(COUNTIF(AQ149,{"*leaching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leached*"}))&gt;0,ISNUMBER(FIND("%",AQ149))),"Include","Exclude")</f>
        <v>Exclude</v>
      </c>
      <c r="AS149" s="1"/>
      <c r="AT149" s="1" t="str" cm="1">
        <f t="array" ref="AT149">IF(AND(SUM(COUNTIF(AS149,{"*leaching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leached*"}))&gt;0,ISNUMBER(FIND("%",AS149))),"Include","Exclude")</f>
        <v>Exclude</v>
      </c>
      <c r="AU149" s="1"/>
      <c r="AV149" s="1" t="str" cm="1">
        <f t="array" ref="AV149">IF(AND(SUM(COUNTIF(AU149,{"*leaching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leached*"}))&gt;0,ISNUMBER(FIND("%",AU149))),"Include","Exclude")</f>
        <v>Exclude</v>
      </c>
      <c r="AW149" s="1"/>
      <c r="AX149" s="36" t="str" cm="1">
        <f t="array" ref="AX149">IF(AND(SUM(COUNTIF(AW149,{"*leaching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leached*"}))&gt;0,ISNUMBER(FIND("%",AW149))),"Include","Exclude")</f>
        <v>Exclude</v>
      </c>
      <c r="AY149" s="21">
        <f t="shared" si="15"/>
        <v>1</v>
      </c>
      <c r="AZ149" s="21" t="s">
        <v>1957</v>
      </c>
      <c r="BA149" s="21">
        <f t="shared" si="16"/>
        <v>1</v>
      </c>
      <c r="BB149" s="21" t="s">
        <v>2996</v>
      </c>
      <c r="BC149" s="21" t="s">
        <v>3013</v>
      </c>
      <c r="BD149" s="22">
        <v>0.98499999999999999</v>
      </c>
      <c r="BE149" s="22">
        <v>0.1</v>
      </c>
      <c r="BF149" s="44">
        <f>VLOOKUP(BC149,'To do list'!$A$2:$B$18,2,FALSE)</f>
        <v>83.5</v>
      </c>
      <c r="BG149" s="59">
        <f t="shared" ref="BG149:BG155" si="17">BE149*(1-BD149)*BF149*100</f>
        <v>12.525000000000011</v>
      </c>
      <c r="BH149" s="21"/>
      <c r="BI149" s="21"/>
      <c r="BJ149" s="21"/>
      <c r="BK149" s="44"/>
      <c r="BL149" s="49"/>
      <c r="BM149" s="21"/>
      <c r="BN149" s="21"/>
      <c r="BO149" s="22"/>
      <c r="BP149" s="21"/>
      <c r="BQ149" s="51"/>
      <c r="BR149" s="21"/>
      <c r="BS149" s="21"/>
      <c r="BT149" s="22"/>
      <c r="BU149" s="21"/>
      <c r="BV149" s="51"/>
      <c r="BW149" s="21"/>
      <c r="BX149" s="21"/>
      <c r="BY149" s="21"/>
      <c r="BZ149" s="21"/>
      <c r="CA149" s="51"/>
      <c r="CB149" s="63">
        <f t="shared" ref="CB149:CB155" si="18">SUM(BG149,BL149,BQ149,BV149,CA149)/SUM(BE149,BJ149,BO149,BT149,BY149)</f>
        <v>125.2500000000001</v>
      </c>
    </row>
    <row r="150" spans="1:80" s="23" customFormat="1" x14ac:dyDescent="0.3">
      <c r="A150" s="21">
        <v>88</v>
      </c>
      <c r="B150" s="21" t="s">
        <v>873</v>
      </c>
      <c r="C150" s="21" t="s">
        <v>874</v>
      </c>
      <c r="D150" s="21" t="s">
        <v>256</v>
      </c>
      <c r="E150" s="21" t="b">
        <v>1</v>
      </c>
      <c r="F150" s="21"/>
      <c r="G150" s="21"/>
      <c r="H150" s="21" t="s">
        <v>611</v>
      </c>
      <c r="I150" s="21" t="s">
        <v>10</v>
      </c>
      <c r="J150" s="21" t="s">
        <v>612</v>
      </c>
      <c r="K150" s="21" t="s">
        <v>257</v>
      </c>
      <c r="L150" s="21" t="s">
        <v>613</v>
      </c>
      <c r="M150" s="21" t="s">
        <v>258</v>
      </c>
      <c r="N150" s="21" t="s">
        <v>614</v>
      </c>
      <c r="O150" s="21" t="s">
        <v>875</v>
      </c>
      <c r="P150" s="21" t="b">
        <v>1</v>
      </c>
      <c r="Q150" s="21">
        <v>150</v>
      </c>
      <c r="R150" s="39" t="b">
        <v>0</v>
      </c>
      <c r="S150" s="6" t="s">
        <v>1975</v>
      </c>
      <c r="T150" s="1" t="str" cm="1">
        <f t="array" ref="T150">IF(AND(SUM(COUNTIF(S150,{"*leaching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leached*"}))&gt;0,ISNUMBER(FIND("%",S150))),"Include","Exclude")</f>
        <v>Exclude</v>
      </c>
      <c r="U150" s="1" t="s">
        <v>1976</v>
      </c>
      <c r="V150" s="1" t="str" cm="1">
        <f t="array" ref="V150">IF(AND(SUM(COUNTIF(U150,{"*leaching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leached*"}))&gt;0,ISNUMBER(FIND("%",U150))),"Include","Exclude")</f>
        <v>Exclude</v>
      </c>
      <c r="W150" s="1" t="s">
        <v>1977</v>
      </c>
      <c r="X150" s="1" t="str" cm="1">
        <f t="array" ref="X150">IF(AND(SUM(COUNTIF(W150,{"*leaching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leached*"}))&gt;0,ISNUMBER(FIND("%",W150))),"Include","Exclude")</f>
        <v>Exclude</v>
      </c>
      <c r="Y150" s="1" t="s">
        <v>1978</v>
      </c>
      <c r="Z150" s="1" t="str" cm="1">
        <f t="array" ref="Z150">IF(AND(SUM(COUNTIF(Y150,{"*leaching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leached*"}))&gt;0,ISNUMBER(FIND("%",Y150))),"Include","Exclude")</f>
        <v>Include</v>
      </c>
      <c r="AA150" s="1" t="s">
        <v>1979</v>
      </c>
      <c r="AB150" s="1" t="str" cm="1">
        <f t="array" ref="AB150">IF(AND(SUM(COUNTIF(AA150,{"*leaching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leached*"}))&gt;0,ISNUMBER(FIND("%",AA150))),"Include","Exclude")</f>
        <v>Exclude</v>
      </c>
      <c r="AC150" s="1" t="s">
        <v>1980</v>
      </c>
      <c r="AD150" s="1" t="str" cm="1">
        <f t="array" ref="AD150">IF(AND(SUM(COUNTIF(AC150,{"*leaching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leached*"}))&gt;0,ISNUMBER(FIND("%",AC150))),"Include","Exclude")</f>
        <v>Exclude</v>
      </c>
      <c r="AE150" s="1"/>
      <c r="AF150" s="1" t="str" cm="1">
        <f t="array" ref="AF150">IF(AND(SUM(COUNTIF(AE150,{"*leaching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leached*"}))&gt;0,ISNUMBER(FIND("%",AE150))),"Include","Exclude")</f>
        <v>Exclude</v>
      </c>
      <c r="AG150" s="1"/>
      <c r="AH150" s="1" t="str" cm="1">
        <f t="array" ref="AH150">IF(AND(SUM(COUNTIF(AG150,{"*leaching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leached*"}))&gt;0,ISNUMBER(FIND("%",AG150))),"Include","Exclude")</f>
        <v>Exclude</v>
      </c>
      <c r="AI150" s="1"/>
      <c r="AJ150" s="1" t="str" cm="1">
        <f t="array" ref="AJ150">IF(AND(SUM(COUNTIF(AI150,{"*leaching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leached*"}))&gt;0,ISNUMBER(FIND("%",AI150))),"Include","Exclude")</f>
        <v>Exclude</v>
      </c>
      <c r="AK150" s="1"/>
      <c r="AL150" s="1" t="str" cm="1">
        <f t="array" ref="AL150">IF(AND(SUM(COUNTIF(AK150,{"*leaching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leached*"}))&gt;0,ISNUMBER(FIND("%",AK150))),"Include","Exclude")</f>
        <v>Exclude</v>
      </c>
      <c r="AM150" s="1"/>
      <c r="AN150" s="1" t="str" cm="1">
        <f t="array" ref="AN150">IF(AND(SUM(COUNTIF(AM150,{"*leaching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leached*"}))&gt;0,ISNUMBER(FIND("%",AM150))),"Include","Exclude")</f>
        <v>Exclude</v>
      </c>
      <c r="AO150" s="1"/>
      <c r="AP150" s="1" t="str" cm="1">
        <f t="array" ref="AP150">IF(AND(SUM(COUNTIF(AO150,{"*leaching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leached*"}))&gt;0,ISNUMBER(FIND("%",AO150))),"Include","Exclude")</f>
        <v>Exclude</v>
      </c>
      <c r="AQ150" s="1"/>
      <c r="AR150" s="1" t="str" cm="1">
        <f t="array" ref="AR150">IF(AND(SUM(COUNTIF(AQ150,{"*leaching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leached*"}))&gt;0,ISNUMBER(FIND("%",AQ150))),"Include","Exclude")</f>
        <v>Exclude</v>
      </c>
      <c r="AS150" s="1"/>
      <c r="AT150" s="1" t="str" cm="1">
        <f t="array" ref="AT150">IF(AND(SUM(COUNTIF(AS150,{"*leaching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leached*"}))&gt;0,ISNUMBER(FIND("%",AS150))),"Include","Exclude")</f>
        <v>Exclude</v>
      </c>
      <c r="AU150" s="1"/>
      <c r="AV150" s="1" t="str" cm="1">
        <f t="array" ref="AV150">IF(AND(SUM(COUNTIF(AU150,{"*leaching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leached*"}))&gt;0,ISNUMBER(FIND("%",AU150))),"Include","Exclude")</f>
        <v>Exclude</v>
      </c>
      <c r="AW150" s="1"/>
      <c r="AX150" s="36" t="str" cm="1">
        <f t="array" ref="AX150">IF(AND(SUM(COUNTIF(AW150,{"*leaching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leached*"}))&gt;0,ISNUMBER(FIND("%",AW150))),"Include","Exclude")</f>
        <v>Exclude</v>
      </c>
      <c r="AY150" s="21">
        <f t="shared" si="15"/>
        <v>1</v>
      </c>
      <c r="AZ150" s="21" t="s">
        <v>1978</v>
      </c>
      <c r="BA150" s="21">
        <f t="shared" si="16"/>
        <v>2</v>
      </c>
      <c r="BB150" s="21" t="s">
        <v>3047</v>
      </c>
      <c r="BC150" s="21" t="s">
        <v>3013</v>
      </c>
      <c r="BD150" s="22">
        <v>0.96699999999999997</v>
      </c>
      <c r="BE150" s="22">
        <v>0.1</v>
      </c>
      <c r="BF150" s="44">
        <f>VLOOKUP(BC150,'To do list'!$A$2:$B$18,2,FALSE)</f>
        <v>83.5</v>
      </c>
      <c r="BG150" s="59">
        <f t="shared" si="17"/>
        <v>27.555000000000025</v>
      </c>
      <c r="BH150" s="21"/>
      <c r="BI150" s="21"/>
      <c r="BJ150" s="21"/>
      <c r="BK150" s="44"/>
      <c r="BL150" s="49"/>
      <c r="BM150" s="21"/>
      <c r="BN150" s="21"/>
      <c r="BO150" s="22"/>
      <c r="BP150" s="21"/>
      <c r="BQ150" s="51"/>
      <c r="BR150" s="21"/>
      <c r="BS150" s="21"/>
      <c r="BT150" s="22"/>
      <c r="BU150" s="21"/>
      <c r="BV150" s="51"/>
      <c r="BW150" s="21"/>
      <c r="BX150" s="21"/>
      <c r="BY150" s="21"/>
      <c r="BZ150" s="21"/>
      <c r="CA150" s="51"/>
      <c r="CB150" s="63">
        <f t="shared" si="18"/>
        <v>275.55000000000024</v>
      </c>
    </row>
    <row r="151" spans="1:80" s="23" customFormat="1" x14ac:dyDescent="0.3">
      <c r="A151" s="21">
        <v>90</v>
      </c>
      <c r="B151" s="21" t="s">
        <v>879</v>
      </c>
      <c r="C151" s="21" t="s">
        <v>880</v>
      </c>
      <c r="D151" s="21" t="s">
        <v>261</v>
      </c>
      <c r="E151" s="21" t="b">
        <v>1</v>
      </c>
      <c r="F151" s="21"/>
      <c r="G151" s="21"/>
      <c r="H151" s="21" t="s">
        <v>611</v>
      </c>
      <c r="I151" s="21" t="s">
        <v>10</v>
      </c>
      <c r="J151" s="21" t="s">
        <v>612</v>
      </c>
      <c r="K151" s="21" t="s">
        <v>262</v>
      </c>
      <c r="L151" s="21" t="s">
        <v>613</v>
      </c>
      <c r="M151" s="21" t="s">
        <v>263</v>
      </c>
      <c r="N151" s="21" t="s">
        <v>614</v>
      </c>
      <c r="O151" s="21" t="s">
        <v>881</v>
      </c>
      <c r="P151" s="21" t="b">
        <v>1</v>
      </c>
      <c r="Q151" s="21">
        <v>50</v>
      </c>
      <c r="R151" s="39" t="b">
        <v>0</v>
      </c>
      <c r="S151" s="6" t="s">
        <v>1988</v>
      </c>
      <c r="T151" s="1" t="str" cm="1">
        <f t="array" ref="T151">IF(AND(SUM(COUNTIF(S151,{"*leaching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leached*"}))&gt;0,ISNUMBER(FIND("%",S151))),"Include","Exclude")</f>
        <v>Exclude</v>
      </c>
      <c r="U151" s="1" t="s">
        <v>1989</v>
      </c>
      <c r="V151" s="1" t="str" cm="1">
        <f t="array" ref="V151">IF(AND(SUM(COUNTIF(U151,{"*leaching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leached*"}))&gt;0,ISNUMBER(FIND("%",U151))),"Include","Exclude")</f>
        <v>Include</v>
      </c>
      <c r="W151" s="1" t="s">
        <v>1990</v>
      </c>
      <c r="X151" s="1" t="str" cm="1">
        <f t="array" ref="X151">IF(AND(SUM(COUNTIF(W151,{"*leaching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leached*"}))&gt;0,ISNUMBER(FIND("%",W151))),"Include","Exclude")</f>
        <v>Exclude</v>
      </c>
      <c r="Y151" s="1" t="s">
        <v>1991</v>
      </c>
      <c r="Z151" s="1" t="str" cm="1">
        <f t="array" ref="Z151">IF(AND(SUM(COUNTIF(Y151,{"*leaching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leached*"}))&gt;0,ISNUMBER(FIND("%",Y151))),"Include","Exclude")</f>
        <v>Include</v>
      </c>
      <c r="AA151" s="1" t="s">
        <v>1992</v>
      </c>
      <c r="AB151" s="1" t="str" cm="1">
        <f t="array" ref="AB151">IF(AND(SUM(COUNTIF(AA151,{"*leaching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leached*"}))&gt;0,ISNUMBER(FIND("%",AA151))),"Include","Exclude")</f>
        <v>Exclude</v>
      </c>
      <c r="AC151" s="1" t="s">
        <v>1993</v>
      </c>
      <c r="AD151" s="1" t="str" cm="1">
        <f t="array" ref="AD151">IF(AND(SUM(COUNTIF(AC151,{"*leaching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leached*"}))&gt;0,ISNUMBER(FIND("%",AC151))),"Include","Exclude")</f>
        <v>Exclude</v>
      </c>
      <c r="AE151" s="1" t="s">
        <v>1994</v>
      </c>
      <c r="AF151" s="1" t="str" cm="1">
        <f t="array" ref="AF151">IF(AND(SUM(COUNTIF(AE151,{"*leaching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leached*"}))&gt;0,ISNUMBER(FIND("%",AE151))),"Include","Exclude")</f>
        <v>Exclude</v>
      </c>
      <c r="AG151" s="1"/>
      <c r="AH151" s="1" t="str" cm="1">
        <f t="array" ref="AH151">IF(AND(SUM(COUNTIF(AG151,{"*leaching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leached*"}))&gt;0,ISNUMBER(FIND("%",AG151))),"Include","Exclude")</f>
        <v>Exclude</v>
      </c>
      <c r="AI151" s="1"/>
      <c r="AJ151" s="1" t="str" cm="1">
        <f t="array" ref="AJ151">IF(AND(SUM(COUNTIF(AI151,{"*leaching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leached*"}))&gt;0,ISNUMBER(FIND("%",AI151))),"Include","Exclude")</f>
        <v>Exclude</v>
      </c>
      <c r="AK151" s="1"/>
      <c r="AL151" s="1" t="str" cm="1">
        <f t="array" ref="AL151">IF(AND(SUM(COUNTIF(AK151,{"*leaching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leached*"}))&gt;0,ISNUMBER(FIND("%",AK151))),"Include","Exclude")</f>
        <v>Exclude</v>
      </c>
      <c r="AM151" s="1"/>
      <c r="AN151" s="1" t="str" cm="1">
        <f t="array" ref="AN151">IF(AND(SUM(COUNTIF(AM151,{"*leaching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leached*"}))&gt;0,ISNUMBER(FIND("%",AM151))),"Include","Exclude")</f>
        <v>Exclude</v>
      </c>
      <c r="AO151" s="1"/>
      <c r="AP151" s="1" t="str" cm="1">
        <f t="array" ref="AP151">IF(AND(SUM(COUNTIF(AO151,{"*leaching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leached*"}))&gt;0,ISNUMBER(FIND("%",AO151))),"Include","Exclude")</f>
        <v>Exclude</v>
      </c>
      <c r="AQ151" s="1"/>
      <c r="AR151" s="1" t="str" cm="1">
        <f t="array" ref="AR151">IF(AND(SUM(COUNTIF(AQ151,{"*leaching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leached*"}))&gt;0,ISNUMBER(FIND("%",AQ151))),"Include","Exclude")</f>
        <v>Exclude</v>
      </c>
      <c r="AS151" s="1"/>
      <c r="AT151" s="1" t="str" cm="1">
        <f t="array" ref="AT151">IF(AND(SUM(COUNTIF(AS151,{"*leaching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leached*"}))&gt;0,ISNUMBER(FIND("%",AS151))),"Include","Exclude")</f>
        <v>Exclude</v>
      </c>
      <c r="AU151" s="1"/>
      <c r="AV151" s="1" t="str" cm="1">
        <f t="array" ref="AV151">IF(AND(SUM(COUNTIF(AU151,{"*leaching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leached*"}))&gt;0,ISNUMBER(FIND("%",AU151))),"Include","Exclude")</f>
        <v>Exclude</v>
      </c>
      <c r="AW151" s="1"/>
      <c r="AX151" s="36" t="str" cm="1">
        <f t="array" ref="AX151">IF(AND(SUM(COUNTIF(AW151,{"*leaching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leached*"}))&gt;0,ISNUMBER(FIND("%",AW151))),"Include","Exclude")</f>
        <v>Exclude</v>
      </c>
      <c r="AY151" s="21">
        <f t="shared" si="15"/>
        <v>2</v>
      </c>
      <c r="AZ151" s="21" t="s">
        <v>1995</v>
      </c>
      <c r="BA151" s="21">
        <f t="shared" si="16"/>
        <v>3</v>
      </c>
      <c r="BB151" s="21" t="s">
        <v>3047</v>
      </c>
      <c r="BC151" s="21" t="s">
        <v>709</v>
      </c>
      <c r="BD151" s="24">
        <v>0.99</v>
      </c>
      <c r="BE151" s="22">
        <v>0.2</v>
      </c>
      <c r="BF151" s="44">
        <f>VLOOKUP(BC151,'To do list'!$A$2:$B$18,2,FALSE)</f>
        <v>32.799999999999997</v>
      </c>
      <c r="BG151" s="59">
        <f t="shared" si="17"/>
        <v>6.5600000000000049</v>
      </c>
      <c r="BH151" s="21"/>
      <c r="BI151" s="21"/>
      <c r="BJ151" s="21"/>
      <c r="BK151" s="44"/>
      <c r="BL151" s="49"/>
      <c r="BM151" s="21"/>
      <c r="BN151" s="21"/>
      <c r="BO151" s="22"/>
      <c r="BP151" s="21"/>
      <c r="BQ151" s="51"/>
      <c r="BR151" s="21"/>
      <c r="BS151" s="21"/>
      <c r="BT151" s="22"/>
      <c r="BU151" s="21"/>
      <c r="BV151" s="51"/>
      <c r="BW151" s="21"/>
      <c r="BX151" s="21"/>
      <c r="BY151" s="21"/>
      <c r="BZ151" s="21"/>
      <c r="CA151" s="51"/>
      <c r="CB151" s="63">
        <f t="shared" si="18"/>
        <v>32.800000000000026</v>
      </c>
    </row>
    <row r="152" spans="1:80" s="23" customFormat="1" x14ac:dyDescent="0.3">
      <c r="A152" s="21">
        <v>98</v>
      </c>
      <c r="B152" s="21" t="s">
        <v>902</v>
      </c>
      <c r="C152" s="21" t="s">
        <v>903</v>
      </c>
      <c r="D152" s="21" t="s">
        <v>283</v>
      </c>
      <c r="E152" s="21" t="b">
        <v>1</v>
      </c>
      <c r="F152" s="21"/>
      <c r="G152" s="21"/>
      <c r="H152" s="21" t="s">
        <v>611</v>
      </c>
      <c r="I152" s="21" t="s">
        <v>10</v>
      </c>
      <c r="J152" s="21" t="s">
        <v>612</v>
      </c>
      <c r="K152" s="21" t="s">
        <v>116</v>
      </c>
      <c r="L152" s="21" t="s">
        <v>613</v>
      </c>
      <c r="M152" s="21" t="s">
        <v>284</v>
      </c>
      <c r="N152" s="21" t="s">
        <v>614</v>
      </c>
      <c r="O152" s="21" t="s">
        <v>904</v>
      </c>
      <c r="P152" s="21" t="b">
        <v>1</v>
      </c>
      <c r="Q152" s="21">
        <v>500</v>
      </c>
      <c r="R152" s="39" t="b">
        <v>0</v>
      </c>
      <c r="S152" s="6" t="s">
        <v>2060</v>
      </c>
      <c r="T152" s="1" t="str" cm="1">
        <f t="array" ref="T152">IF(AND(SUM(COUNTIF(S152,{"*leaching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leached*"}))&gt;0,ISNUMBER(FIND("%",S152))),"Include","Exclude")</f>
        <v>Exclude</v>
      </c>
      <c r="U152" s="1" t="s">
        <v>2061</v>
      </c>
      <c r="V152" s="1" t="str" cm="1">
        <f t="array" ref="V152">IF(AND(SUM(COUNTIF(U152,{"*leaching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leached*"}))&gt;0,ISNUMBER(FIND("%",U152))),"Include","Exclude")</f>
        <v>Exclude</v>
      </c>
      <c r="W152" s="1" t="s">
        <v>2062</v>
      </c>
      <c r="X152" s="1" t="str" cm="1">
        <f t="array" ref="X152">IF(AND(SUM(COUNTIF(W152,{"*leaching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leached*"}))&gt;0,ISNUMBER(FIND("%",W152))),"Include","Exclude")</f>
        <v>Exclude</v>
      </c>
      <c r="Y152" s="1" t="s">
        <v>2063</v>
      </c>
      <c r="Z152" s="1" t="str" cm="1">
        <f t="array" ref="Z152">IF(AND(SUM(COUNTIF(Y152,{"*leaching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leached*"}))&gt;0,ISNUMBER(FIND("%",Y152))),"Include","Exclude")</f>
        <v>Include</v>
      </c>
      <c r="AA152" s="1" t="s">
        <v>2064</v>
      </c>
      <c r="AB152" s="1" t="str" cm="1">
        <f t="array" ref="AB152">IF(AND(SUM(COUNTIF(AA152,{"*leaching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leached*"}))&gt;0,ISNUMBER(FIND("%",AA152))),"Include","Exclude")</f>
        <v>Exclude</v>
      </c>
      <c r="AC152" s="1" t="s">
        <v>2065</v>
      </c>
      <c r="AD152" s="1" t="str" cm="1">
        <f t="array" ref="AD152">IF(AND(SUM(COUNTIF(AC152,{"*leaching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leached*"}))&gt;0,ISNUMBER(FIND("%",AC152))),"Include","Exclude")</f>
        <v>Exclude</v>
      </c>
      <c r="AE152" s="1" t="s">
        <v>2066</v>
      </c>
      <c r="AF152" s="1" t="str" cm="1">
        <f t="array" ref="AF152">IF(AND(SUM(COUNTIF(AE152,{"*leaching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leached*"}))&gt;0,ISNUMBER(FIND("%",AE152))),"Include","Exclude")</f>
        <v>Exclude</v>
      </c>
      <c r="AG152" s="1" t="s">
        <v>2067</v>
      </c>
      <c r="AH152" s="1" t="str" cm="1">
        <f t="array" ref="AH152">IF(AND(SUM(COUNTIF(AG152,{"*leaching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leached*"}))&gt;0,ISNUMBER(FIND("%",AG152))),"Include","Exclude")</f>
        <v>Exclude</v>
      </c>
      <c r="AI152" s="1"/>
      <c r="AJ152" s="1" t="str" cm="1">
        <f t="array" ref="AJ152">IF(AND(SUM(COUNTIF(AI152,{"*leaching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leached*"}))&gt;0,ISNUMBER(FIND("%",AI152))),"Include","Exclude")</f>
        <v>Exclude</v>
      </c>
      <c r="AK152" s="1"/>
      <c r="AL152" s="1" t="str" cm="1">
        <f t="array" ref="AL152">IF(AND(SUM(COUNTIF(AK152,{"*leaching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leached*"}))&gt;0,ISNUMBER(FIND("%",AK152))),"Include","Exclude")</f>
        <v>Exclude</v>
      </c>
      <c r="AM152" s="1"/>
      <c r="AN152" s="1" t="str" cm="1">
        <f t="array" ref="AN152">IF(AND(SUM(COUNTIF(AM152,{"*leaching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leached*"}))&gt;0,ISNUMBER(FIND("%",AM152))),"Include","Exclude")</f>
        <v>Exclude</v>
      </c>
      <c r="AO152" s="1"/>
      <c r="AP152" s="1" t="str" cm="1">
        <f t="array" ref="AP152">IF(AND(SUM(COUNTIF(AO152,{"*leaching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leached*"}))&gt;0,ISNUMBER(FIND("%",AO152))),"Include","Exclude")</f>
        <v>Exclude</v>
      </c>
      <c r="AQ152" s="1"/>
      <c r="AR152" s="1" t="str" cm="1">
        <f t="array" ref="AR152">IF(AND(SUM(COUNTIF(AQ152,{"*leaching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leached*"}))&gt;0,ISNUMBER(FIND("%",AQ152))),"Include","Exclude")</f>
        <v>Exclude</v>
      </c>
      <c r="AS152" s="1"/>
      <c r="AT152" s="1" t="str" cm="1">
        <f t="array" ref="AT152">IF(AND(SUM(COUNTIF(AS152,{"*leaching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leached*"}))&gt;0,ISNUMBER(FIND("%",AS152))),"Include","Exclude")</f>
        <v>Exclude</v>
      </c>
      <c r="AU152" s="1"/>
      <c r="AV152" s="1" t="str" cm="1">
        <f t="array" ref="AV152">IF(AND(SUM(COUNTIF(AU152,{"*leaching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leached*"}))&gt;0,ISNUMBER(FIND("%",AU152))),"Include","Exclude")</f>
        <v>Exclude</v>
      </c>
      <c r="AW152" s="1"/>
      <c r="AX152" s="36" t="str" cm="1">
        <f t="array" ref="AX152">IF(AND(SUM(COUNTIF(AW152,{"*leaching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leached*"}))&gt;0,ISNUMBER(FIND("%",AW152))),"Include","Exclude")</f>
        <v>Exclude</v>
      </c>
      <c r="AY152" s="21">
        <f t="shared" si="15"/>
        <v>1</v>
      </c>
      <c r="AZ152" s="21" t="s">
        <v>2063</v>
      </c>
      <c r="BA152" s="21">
        <f t="shared" si="16"/>
        <v>3</v>
      </c>
      <c r="BB152" s="21" t="s">
        <v>3048</v>
      </c>
      <c r="BC152" s="21" t="s">
        <v>3013</v>
      </c>
      <c r="BD152" s="22">
        <v>0.93200000000000005</v>
      </c>
      <c r="BE152" s="22">
        <v>0.1</v>
      </c>
      <c r="BF152" s="44">
        <f>VLOOKUP(BC152,'To do list'!$A$2:$B$18,2,FALSE)</f>
        <v>83.5</v>
      </c>
      <c r="BG152" s="59">
        <f t="shared" si="17"/>
        <v>56.779999999999966</v>
      </c>
      <c r="BH152" s="21"/>
      <c r="BI152" s="21"/>
      <c r="BJ152" s="21"/>
      <c r="BK152" s="44"/>
      <c r="BL152" s="49"/>
      <c r="BM152" s="21"/>
      <c r="BN152" s="21"/>
      <c r="BO152" s="22"/>
      <c r="BP152" s="21"/>
      <c r="BQ152" s="51"/>
      <c r="BR152" s="21"/>
      <c r="BS152" s="21"/>
      <c r="BT152" s="22"/>
      <c r="BU152" s="21"/>
      <c r="BV152" s="51"/>
      <c r="BW152" s="21"/>
      <c r="BX152" s="21"/>
      <c r="BY152" s="21"/>
      <c r="BZ152" s="21"/>
      <c r="CA152" s="51"/>
      <c r="CB152" s="63">
        <f t="shared" si="18"/>
        <v>567.79999999999961</v>
      </c>
    </row>
    <row r="153" spans="1:80" s="23" customFormat="1" x14ac:dyDescent="0.3">
      <c r="A153" s="21">
        <v>100</v>
      </c>
      <c r="B153" s="21" t="s">
        <v>907</v>
      </c>
      <c r="C153" s="21" t="s">
        <v>908</v>
      </c>
      <c r="D153" s="21" t="s">
        <v>288</v>
      </c>
      <c r="E153" s="21" t="b">
        <v>1</v>
      </c>
      <c r="F153" s="21"/>
      <c r="G153" s="21"/>
      <c r="H153" s="21" t="s">
        <v>611</v>
      </c>
      <c r="I153" s="21" t="s">
        <v>10</v>
      </c>
      <c r="J153" s="21" t="s">
        <v>612</v>
      </c>
      <c r="K153" s="21" t="s">
        <v>170</v>
      </c>
      <c r="L153" s="21" t="s">
        <v>613</v>
      </c>
      <c r="M153" s="21" t="s">
        <v>289</v>
      </c>
      <c r="N153" s="21" t="s">
        <v>614</v>
      </c>
      <c r="O153" s="21" t="s">
        <v>909</v>
      </c>
      <c r="P153" s="21" t="b">
        <v>1</v>
      </c>
      <c r="Q153" s="21">
        <v>80</v>
      </c>
      <c r="R153" s="39" t="b">
        <v>1</v>
      </c>
      <c r="S153" s="6" t="s">
        <v>2077</v>
      </c>
      <c r="T153" s="1" t="str" cm="1">
        <f t="array" ref="T153">IF(AND(SUM(COUNTIF(S153,{"*leaching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leached*"}))&gt;0,ISNUMBER(FIND("%",S153))),"Include","Exclude")</f>
        <v>Exclude</v>
      </c>
      <c r="U153" s="1" t="s">
        <v>2078</v>
      </c>
      <c r="V153" s="1" t="str" cm="1">
        <f t="array" ref="V153">IF(AND(SUM(COUNTIF(U153,{"*leaching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leached*"}))&gt;0,ISNUMBER(FIND("%",U153))),"Include","Exclude")</f>
        <v>Exclude</v>
      </c>
      <c r="W153" s="1" t="s">
        <v>2079</v>
      </c>
      <c r="X153" s="1" t="str" cm="1">
        <f t="array" ref="X153">IF(AND(SUM(COUNTIF(W153,{"*leaching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leached*"}))&gt;0,ISNUMBER(FIND("%",W153))),"Include","Exclude")</f>
        <v>Exclude</v>
      </c>
      <c r="Y153" s="1" t="s">
        <v>2080</v>
      </c>
      <c r="Z153" s="1" t="str" cm="1">
        <f t="array" ref="Z153">IF(AND(SUM(COUNTIF(Y153,{"*leaching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leached*"}))&gt;0,ISNUMBER(FIND("%",Y153))),"Include","Exclude")</f>
        <v>Exclude</v>
      </c>
      <c r="AA153" s="1" t="s">
        <v>2081</v>
      </c>
      <c r="AB153" s="1" t="str" cm="1">
        <f t="array" ref="AB153">IF(AND(SUM(COUNTIF(AA153,{"*leaching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leached*"}))&gt;0,ISNUMBER(FIND("%",AA153))),"Include","Exclude")</f>
        <v>Exclude</v>
      </c>
      <c r="AC153" s="1" t="s">
        <v>2082</v>
      </c>
      <c r="AD153" s="1" t="str" cm="1">
        <f t="array" ref="AD153">IF(AND(SUM(COUNTIF(AC153,{"*leaching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leached*"}))&gt;0,ISNUMBER(FIND("%",AC153))),"Include","Exclude")</f>
        <v>Exclude</v>
      </c>
      <c r="AE153" s="1" t="s">
        <v>2083</v>
      </c>
      <c r="AF153" s="1" t="str" cm="1">
        <f t="array" ref="AF153">IF(AND(SUM(COUNTIF(AE153,{"*leaching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leached*"}))&gt;0,ISNUMBER(FIND("%",AE153))),"Include","Exclude")</f>
        <v>Exclude</v>
      </c>
      <c r="AG153" s="1" t="s">
        <v>2084</v>
      </c>
      <c r="AH153" s="1" t="str" cm="1">
        <f t="array" ref="AH153">IF(AND(SUM(COUNTIF(AG153,{"*leaching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leached*"}))&gt;0,ISNUMBER(FIND("%",AG153))),"Include","Exclude")</f>
        <v>Exclude</v>
      </c>
      <c r="AI153" s="1" t="s">
        <v>2085</v>
      </c>
      <c r="AJ153" s="1" t="str" cm="1">
        <f t="array" ref="AJ153">IF(AND(SUM(COUNTIF(AI153,{"*leaching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leached*"}))&gt;0,ISNUMBER(FIND("%",AI153))),"Include","Exclude")</f>
        <v>Exclude</v>
      </c>
      <c r="AK153" s="1" t="s">
        <v>2086</v>
      </c>
      <c r="AL153" s="1" t="str" cm="1">
        <f t="array" ref="AL153">IF(AND(SUM(COUNTIF(AK153,{"*leaching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leached*"}))&gt;0,ISNUMBER(FIND("%",AK153))),"Include","Exclude")</f>
        <v>Exclude</v>
      </c>
      <c r="AM153" s="1" t="s">
        <v>2087</v>
      </c>
      <c r="AN153" s="1" t="str" cm="1">
        <f t="array" ref="AN153">IF(AND(SUM(COUNTIF(AM153,{"*leaching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leached*"}))&gt;0,ISNUMBER(FIND("%",AM153))),"Include","Exclude")</f>
        <v>Exclude</v>
      </c>
      <c r="AO153" s="1" t="s">
        <v>2088</v>
      </c>
      <c r="AP153" s="1" t="str" cm="1">
        <f t="array" ref="AP153">IF(AND(SUM(COUNTIF(AO153,{"*leaching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leached*"}))&gt;0,ISNUMBER(FIND("%",AO153))),"Include","Exclude")</f>
        <v>Exclude</v>
      </c>
      <c r="AQ153" s="1" t="s">
        <v>2089</v>
      </c>
      <c r="AR153" s="1" t="str" cm="1">
        <f t="array" ref="AR153">IF(AND(SUM(COUNTIF(AQ153,{"*leaching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leached*"}))&gt;0,ISNUMBER(FIND("%",AQ153))),"Include","Exclude")</f>
        <v>Exclude</v>
      </c>
      <c r="AS153" s="1" t="s">
        <v>2090</v>
      </c>
      <c r="AT153" s="1" t="str" cm="1">
        <f t="array" ref="AT153">IF(AND(SUM(COUNTIF(AS153,{"*leaching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leached*"}))&gt;0,ISNUMBER(FIND("%",AS153))),"Include","Exclude")</f>
        <v>Include</v>
      </c>
      <c r="AU153" s="1" t="s">
        <v>2091</v>
      </c>
      <c r="AV153" s="1" t="str" cm="1">
        <f t="array" ref="AV153">IF(AND(SUM(COUNTIF(AU153,{"*leaching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leached*"}))&gt;0,ISNUMBER(FIND("%",AU153))),"Include","Exclude")</f>
        <v>Exclude</v>
      </c>
      <c r="AW153" s="1"/>
      <c r="AX153" s="36" t="str" cm="1">
        <f t="array" ref="AX153">IF(AND(SUM(COUNTIF(AW153,{"*leaching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leached*"}))&gt;0,ISNUMBER(FIND("%",AW153))),"Include","Exclude")</f>
        <v>Exclude</v>
      </c>
      <c r="AY153" s="21">
        <f t="shared" si="15"/>
        <v>1</v>
      </c>
      <c r="AZ153" s="21" t="s">
        <v>2090</v>
      </c>
      <c r="BA153" s="21">
        <f t="shared" si="16"/>
        <v>1</v>
      </c>
      <c r="BB153" s="21" t="s">
        <v>2996</v>
      </c>
      <c r="BC153" s="21" t="s">
        <v>3027</v>
      </c>
      <c r="BD153" s="24">
        <v>0.8</v>
      </c>
      <c r="BE153" s="22">
        <v>0</v>
      </c>
      <c r="BF153" s="44">
        <f>VLOOKUP(BC153,'To do list'!$A$2:$B$18,2,FALSE)</f>
        <v>167</v>
      </c>
      <c r="BG153" s="59">
        <f t="shared" si="17"/>
        <v>0</v>
      </c>
      <c r="BH153" s="21"/>
      <c r="BI153" s="21"/>
      <c r="BJ153" s="21"/>
      <c r="BK153" s="44"/>
      <c r="BL153" s="49"/>
      <c r="BM153" s="21"/>
      <c r="BN153" s="21"/>
      <c r="BO153" s="22"/>
      <c r="BP153" s="21"/>
      <c r="BQ153" s="51"/>
      <c r="BR153" s="21"/>
      <c r="BS153" s="21"/>
      <c r="BT153" s="22"/>
      <c r="BU153" s="21"/>
      <c r="BV153" s="51"/>
      <c r="BW153" s="21"/>
      <c r="BX153" s="21"/>
      <c r="BY153" s="21"/>
      <c r="BZ153" s="21"/>
      <c r="CA153" s="51"/>
      <c r="CB153" s="63" t="e">
        <f t="shared" si="18"/>
        <v>#DIV/0!</v>
      </c>
    </row>
    <row r="154" spans="1:80" s="23" customFormat="1" x14ac:dyDescent="0.3">
      <c r="A154" s="21">
        <v>106</v>
      </c>
      <c r="B154" s="21" t="s">
        <v>922</v>
      </c>
      <c r="C154" s="21" t="s">
        <v>923</v>
      </c>
      <c r="D154" s="21" t="s">
        <v>304</v>
      </c>
      <c r="E154" s="21" t="b">
        <v>1</v>
      </c>
      <c r="F154" s="21"/>
      <c r="G154" s="21"/>
      <c r="H154" s="21" t="s">
        <v>611</v>
      </c>
      <c r="I154" s="21" t="s">
        <v>10</v>
      </c>
      <c r="J154" s="21" t="s">
        <v>612</v>
      </c>
      <c r="K154" s="21" t="s">
        <v>305</v>
      </c>
      <c r="L154" s="21" t="s">
        <v>613</v>
      </c>
      <c r="M154" s="21" t="s">
        <v>250</v>
      </c>
      <c r="N154" s="21" t="s">
        <v>614</v>
      </c>
      <c r="O154" s="21" t="s">
        <v>924</v>
      </c>
      <c r="P154" s="21" t="b">
        <v>1</v>
      </c>
      <c r="Q154" s="21">
        <v>500</v>
      </c>
      <c r="R154" s="39" t="b">
        <v>0</v>
      </c>
      <c r="S154" s="6" t="s">
        <v>2131</v>
      </c>
      <c r="T154" s="1" t="str" cm="1">
        <f t="array" ref="T154">IF(AND(SUM(COUNTIF(S154,{"*leaching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leached*"}))&gt;0,ISNUMBER(FIND("%",S154))),"Include","Exclude")</f>
        <v>Exclude</v>
      </c>
      <c r="U154" s="1" t="s">
        <v>2132</v>
      </c>
      <c r="V154" s="1" t="str" cm="1">
        <f t="array" ref="V154">IF(AND(SUM(COUNTIF(U154,{"*leaching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leached*"}))&gt;0,ISNUMBER(FIND("%",U154))),"Include","Exclude")</f>
        <v>Exclude</v>
      </c>
      <c r="W154" s="1" t="s">
        <v>2133</v>
      </c>
      <c r="X154" s="1" t="str" cm="1">
        <f t="array" ref="X154">IF(AND(SUM(COUNTIF(W154,{"*leaching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leached*"}))&gt;0,ISNUMBER(FIND("%",W154))),"Include","Exclude")</f>
        <v>Include</v>
      </c>
      <c r="Y154" s="1" t="s">
        <v>2134</v>
      </c>
      <c r="Z154" s="1" t="str" cm="1">
        <f t="array" ref="Z154">IF(AND(SUM(COUNTIF(Y154,{"*leaching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leached*"}))&gt;0,ISNUMBER(FIND("%",Y154))),"Include","Exclude")</f>
        <v>Exclude</v>
      </c>
      <c r="AA154" s="1" t="s">
        <v>2135</v>
      </c>
      <c r="AB154" s="1" t="str" cm="1">
        <f t="array" ref="AB154">IF(AND(SUM(COUNTIF(AA154,{"*leaching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leached*"}))&gt;0,ISNUMBER(FIND("%",AA154))),"Include","Exclude")</f>
        <v>Exclude</v>
      </c>
      <c r="AC154" s="1" t="s">
        <v>2136</v>
      </c>
      <c r="AD154" s="1" t="str" cm="1">
        <f t="array" ref="AD154">IF(AND(SUM(COUNTIF(AC154,{"*leaching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leached*"}))&gt;0,ISNUMBER(FIND("%",AC154))),"Include","Exclude")</f>
        <v>Exclude</v>
      </c>
      <c r="AE154" s="1" t="s">
        <v>2137</v>
      </c>
      <c r="AF154" s="1" t="str" cm="1">
        <f t="array" ref="AF154">IF(AND(SUM(COUNTIF(AE154,{"*leaching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leached*"}))&gt;0,ISNUMBER(FIND("%",AE154))),"Include","Exclude")</f>
        <v>Exclude</v>
      </c>
      <c r="AG154" s="1"/>
      <c r="AH154" s="1" t="str" cm="1">
        <f t="array" ref="AH154">IF(AND(SUM(COUNTIF(AG154,{"*leaching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leached*"}))&gt;0,ISNUMBER(FIND("%",AG154))),"Include","Exclude")</f>
        <v>Exclude</v>
      </c>
      <c r="AI154" s="1"/>
      <c r="AJ154" s="1" t="str" cm="1">
        <f t="array" ref="AJ154">IF(AND(SUM(COUNTIF(AI154,{"*leaching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leached*"}))&gt;0,ISNUMBER(FIND("%",AI154))),"Include","Exclude")</f>
        <v>Exclude</v>
      </c>
      <c r="AK154" s="1"/>
      <c r="AL154" s="1" t="str" cm="1">
        <f t="array" ref="AL154">IF(AND(SUM(COUNTIF(AK154,{"*leaching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leached*"}))&gt;0,ISNUMBER(FIND("%",AK154))),"Include","Exclude")</f>
        <v>Exclude</v>
      </c>
      <c r="AM154" s="1"/>
      <c r="AN154" s="1" t="str" cm="1">
        <f t="array" ref="AN154">IF(AND(SUM(COUNTIF(AM154,{"*leaching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leached*"}))&gt;0,ISNUMBER(FIND("%",AM154))),"Include","Exclude")</f>
        <v>Exclude</v>
      </c>
      <c r="AO154" s="1"/>
      <c r="AP154" s="1" t="str" cm="1">
        <f t="array" ref="AP154">IF(AND(SUM(COUNTIF(AO154,{"*leaching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leached*"}))&gt;0,ISNUMBER(FIND("%",AO154))),"Include","Exclude")</f>
        <v>Exclude</v>
      </c>
      <c r="AQ154" s="1"/>
      <c r="AR154" s="1" t="str" cm="1">
        <f t="array" ref="AR154">IF(AND(SUM(COUNTIF(AQ154,{"*leaching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leached*"}))&gt;0,ISNUMBER(FIND("%",AQ154))),"Include","Exclude")</f>
        <v>Exclude</v>
      </c>
      <c r="AS154" s="1"/>
      <c r="AT154" s="1" t="str" cm="1">
        <f t="array" ref="AT154">IF(AND(SUM(COUNTIF(AS154,{"*leaching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leached*"}))&gt;0,ISNUMBER(FIND("%",AS154))),"Include","Exclude")</f>
        <v>Exclude</v>
      </c>
      <c r="AU154" s="1"/>
      <c r="AV154" s="1" t="str" cm="1">
        <f t="array" ref="AV154">IF(AND(SUM(COUNTIF(AU154,{"*leaching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leached*"}))&gt;0,ISNUMBER(FIND("%",AU154))),"Include","Exclude")</f>
        <v>Exclude</v>
      </c>
      <c r="AW154" s="1"/>
      <c r="AX154" s="36" t="str" cm="1">
        <f t="array" ref="AX154">IF(AND(SUM(COUNTIF(AW154,{"*leaching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leached*"}))&gt;0,ISNUMBER(FIND("%",AW154))),"Include","Exclude")</f>
        <v>Exclude</v>
      </c>
      <c r="AY154" s="21">
        <f t="shared" si="15"/>
        <v>1</v>
      </c>
      <c r="AZ154" s="21" t="s">
        <v>2133</v>
      </c>
      <c r="BA154" s="21">
        <f t="shared" si="16"/>
        <v>2</v>
      </c>
      <c r="BB154" s="21" t="s">
        <v>3047</v>
      </c>
      <c r="BC154" s="21" t="s">
        <v>3013</v>
      </c>
      <c r="BD154" s="22">
        <v>0.99990000000000001</v>
      </c>
      <c r="BE154" s="22">
        <v>0.1</v>
      </c>
      <c r="BF154" s="44">
        <f>VLOOKUP(BC154,'To do list'!$A$2:$B$18,2,FALSE)</f>
        <v>83.5</v>
      </c>
      <c r="BG154" s="59">
        <f t="shared" si="17"/>
        <v>8.3499999999990804E-2</v>
      </c>
      <c r="BH154" s="21"/>
      <c r="BI154" s="21"/>
      <c r="BJ154" s="21"/>
      <c r="BK154" s="44"/>
      <c r="BL154" s="49"/>
      <c r="BM154" s="21"/>
      <c r="BN154" s="21"/>
      <c r="BO154" s="22"/>
      <c r="BP154" s="21"/>
      <c r="BQ154" s="51"/>
      <c r="BR154" s="21"/>
      <c r="BS154" s="21"/>
      <c r="BT154" s="22"/>
      <c r="BU154" s="21"/>
      <c r="BV154" s="51"/>
      <c r="BW154" s="21"/>
      <c r="BX154" s="21"/>
      <c r="BY154" s="21"/>
      <c r="BZ154" s="21"/>
      <c r="CA154" s="51"/>
      <c r="CB154" s="63">
        <f t="shared" si="18"/>
        <v>0.83499999999990804</v>
      </c>
    </row>
    <row r="155" spans="1:80" s="23" customFormat="1" x14ac:dyDescent="0.3">
      <c r="A155" s="21">
        <v>110</v>
      </c>
      <c r="B155" s="21" t="s">
        <v>933</v>
      </c>
      <c r="C155" s="21" t="s">
        <v>934</v>
      </c>
      <c r="D155" s="21" t="s">
        <v>315</v>
      </c>
      <c r="E155" s="21" t="b">
        <v>1</v>
      </c>
      <c r="F155" s="21"/>
      <c r="G155" s="21"/>
      <c r="H155" s="21" t="s">
        <v>611</v>
      </c>
      <c r="I155" s="21" t="s">
        <v>10</v>
      </c>
      <c r="J155" s="21" t="s">
        <v>612</v>
      </c>
      <c r="K155" s="21" t="s">
        <v>316</v>
      </c>
      <c r="L155" s="21" t="s">
        <v>613</v>
      </c>
      <c r="M155" s="21" t="s">
        <v>317</v>
      </c>
      <c r="N155" s="21" t="s">
        <v>614</v>
      </c>
      <c r="O155" s="21" t="s">
        <v>935</v>
      </c>
      <c r="P155" s="21" t="b">
        <v>1</v>
      </c>
      <c r="Q155" s="21">
        <v>600</v>
      </c>
      <c r="R155" s="39" t="b">
        <v>0</v>
      </c>
      <c r="S155" s="6" t="s">
        <v>2164</v>
      </c>
      <c r="T155" s="1" t="str" cm="1">
        <f t="array" ref="T155">IF(AND(SUM(COUNTIF(S155,{"*leaching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leached*"}))&gt;0,ISNUMBER(FIND("%",S155))),"Include","Exclude")</f>
        <v>Exclude</v>
      </c>
      <c r="U155" s="1" t="s">
        <v>2165</v>
      </c>
      <c r="V155" s="1" t="str" cm="1">
        <f t="array" ref="V155">IF(AND(SUM(COUNTIF(U155,{"*leaching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leached*"}))&gt;0,ISNUMBER(FIND("%",U155))),"Include","Exclude")</f>
        <v>Exclude</v>
      </c>
      <c r="W155" s="1" t="s">
        <v>2166</v>
      </c>
      <c r="X155" s="1" t="str" cm="1">
        <f t="array" ref="X155">IF(AND(SUM(COUNTIF(W155,{"*leaching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leached*"}))&gt;0,ISNUMBER(FIND("%",W155))),"Include","Exclude")</f>
        <v>Exclude</v>
      </c>
      <c r="Y155" s="1" t="s">
        <v>2167</v>
      </c>
      <c r="Z155" s="1" t="str" cm="1">
        <f t="array" ref="Z155">IF(AND(SUM(COUNTIF(Y155,{"*leaching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leached*"}))&gt;0,ISNUMBER(FIND("%",Y155))),"Include","Exclude")</f>
        <v>Exclude</v>
      </c>
      <c r="AA155" s="1" t="s">
        <v>2168</v>
      </c>
      <c r="AB155" s="1" t="str" cm="1">
        <f t="array" ref="AB155">IF(AND(SUM(COUNTIF(AA155,{"*leaching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leached*"}))&gt;0,ISNUMBER(FIND("%",AA155))),"Include","Exclude")</f>
        <v>Exclude</v>
      </c>
      <c r="AC155" s="1" t="s">
        <v>2169</v>
      </c>
      <c r="AD155" s="1" t="str" cm="1">
        <f t="array" ref="AD155">IF(AND(SUM(COUNTIF(AC155,{"*leaching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leached*"}))&gt;0,ISNUMBER(FIND("%",AC155))),"Include","Exclude")</f>
        <v>Exclude</v>
      </c>
      <c r="AE155" s="1" t="s">
        <v>2170</v>
      </c>
      <c r="AF155" s="1" t="str" cm="1">
        <f t="array" ref="AF155">IF(AND(SUM(COUNTIF(AE155,{"*leaching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leached*"}))&gt;0,ISNUMBER(FIND("%",AE155))),"Include","Exclude")</f>
        <v>Include</v>
      </c>
      <c r="AG155" s="1" t="s">
        <v>2171</v>
      </c>
      <c r="AH155" s="1" t="str" cm="1">
        <f t="array" ref="AH155">IF(AND(SUM(COUNTIF(AG155,{"*leaching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leached*"}))&gt;0,ISNUMBER(FIND("%",AG155))),"Include","Exclude")</f>
        <v>Exclude</v>
      </c>
      <c r="AI155" s="1"/>
      <c r="AJ155" s="1" t="str" cm="1">
        <f t="array" ref="AJ155">IF(AND(SUM(COUNTIF(AI155,{"*leaching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leached*"}))&gt;0,ISNUMBER(FIND("%",AI155))),"Include","Exclude")</f>
        <v>Exclude</v>
      </c>
      <c r="AK155" s="1"/>
      <c r="AL155" s="1" t="str" cm="1">
        <f t="array" ref="AL155">IF(AND(SUM(COUNTIF(AK155,{"*leaching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leached*"}))&gt;0,ISNUMBER(FIND("%",AK155))),"Include","Exclude")</f>
        <v>Exclude</v>
      </c>
      <c r="AM155" s="1"/>
      <c r="AN155" s="1" t="str" cm="1">
        <f t="array" ref="AN155">IF(AND(SUM(COUNTIF(AM155,{"*leaching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leached*"}))&gt;0,ISNUMBER(FIND("%",AM155))),"Include","Exclude")</f>
        <v>Exclude</v>
      </c>
      <c r="AO155" s="1"/>
      <c r="AP155" s="1" t="str" cm="1">
        <f t="array" ref="AP155">IF(AND(SUM(COUNTIF(AO155,{"*leaching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leached*"}))&gt;0,ISNUMBER(FIND("%",AO155))),"Include","Exclude")</f>
        <v>Exclude</v>
      </c>
      <c r="AQ155" s="1"/>
      <c r="AR155" s="1" t="str" cm="1">
        <f t="array" ref="AR155">IF(AND(SUM(COUNTIF(AQ155,{"*leaching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leached*"}))&gt;0,ISNUMBER(FIND("%",AQ155))),"Include","Exclude")</f>
        <v>Exclude</v>
      </c>
      <c r="AS155" s="1"/>
      <c r="AT155" s="1" t="str" cm="1">
        <f t="array" ref="AT155">IF(AND(SUM(COUNTIF(AS155,{"*leaching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leached*"}))&gt;0,ISNUMBER(FIND("%",AS155))),"Include","Exclude")</f>
        <v>Exclude</v>
      </c>
      <c r="AU155" s="1"/>
      <c r="AV155" s="1" t="str" cm="1">
        <f t="array" ref="AV155">IF(AND(SUM(COUNTIF(AU155,{"*leaching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leached*"}))&gt;0,ISNUMBER(FIND("%",AU155))),"Include","Exclude")</f>
        <v>Exclude</v>
      </c>
      <c r="AW155" s="1"/>
      <c r="AX155" s="36" t="str" cm="1">
        <f t="array" ref="AX155">IF(AND(SUM(COUNTIF(AW155,{"*leaching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leached*"}))&gt;0,ISNUMBER(FIND("%",AW155))),"Include","Exclude")</f>
        <v>Exclude</v>
      </c>
      <c r="AY155" s="21">
        <f t="shared" si="15"/>
        <v>1</v>
      </c>
      <c r="AZ155" s="21" t="s">
        <v>2170</v>
      </c>
      <c r="BA155" s="21">
        <f t="shared" si="16"/>
        <v>2</v>
      </c>
      <c r="BB155" s="21" t="s">
        <v>3047</v>
      </c>
      <c r="BC155" s="21" t="s">
        <v>3013</v>
      </c>
      <c r="BD155" s="22">
        <v>0.92169999999999996</v>
      </c>
      <c r="BE155" s="22">
        <v>0.1</v>
      </c>
      <c r="BF155" s="44">
        <f>VLOOKUP(BC155,'To do list'!$A$2:$B$18,2,FALSE)</f>
        <v>83.5</v>
      </c>
      <c r="BG155" s="59">
        <f t="shared" si="17"/>
        <v>65.380500000000026</v>
      </c>
      <c r="BH155" s="21"/>
      <c r="BI155" s="21"/>
      <c r="BJ155" s="21"/>
      <c r="BK155" s="44"/>
      <c r="BL155" s="49"/>
      <c r="BM155" s="21"/>
      <c r="BN155" s="21"/>
      <c r="BO155" s="22"/>
      <c r="BP155" s="21"/>
      <c r="BQ155" s="51"/>
      <c r="BR155" s="21"/>
      <c r="BS155" s="21"/>
      <c r="BT155" s="22"/>
      <c r="BU155" s="21"/>
      <c r="BV155" s="51"/>
      <c r="BW155" s="21"/>
      <c r="BX155" s="21"/>
      <c r="BY155" s="21"/>
      <c r="BZ155" s="21"/>
      <c r="CA155" s="51"/>
      <c r="CB155" s="63">
        <f t="shared" si="18"/>
        <v>653.80500000000018</v>
      </c>
    </row>
    <row r="156" spans="1:80" hidden="1" x14ac:dyDescent="0.3">
      <c r="A156" s="40">
        <v>155</v>
      </c>
      <c r="B156" s="40" t="s">
        <v>1052</v>
      </c>
      <c r="C156" s="61" t="s">
        <v>1053</v>
      </c>
      <c r="D156" s="40" t="s">
        <v>441</v>
      </c>
      <c r="E156" s="40" t="b">
        <v>1</v>
      </c>
      <c r="F156" s="40"/>
      <c r="G156" s="40"/>
      <c r="H156" s="40" t="s">
        <v>611</v>
      </c>
      <c r="I156" s="40" t="s">
        <v>10</v>
      </c>
      <c r="J156" s="40" t="s">
        <v>612</v>
      </c>
      <c r="K156" s="40" t="s">
        <v>442</v>
      </c>
      <c r="L156" s="40" t="s">
        <v>613</v>
      </c>
      <c r="M156" s="40" t="s">
        <v>443</v>
      </c>
      <c r="N156" s="40" t="s">
        <v>614</v>
      </c>
      <c r="O156" s="40" t="s">
        <v>1054</v>
      </c>
      <c r="P156" s="40" t="b">
        <v>1</v>
      </c>
      <c r="Q156" s="40">
        <v>125</v>
      </c>
      <c r="R156" s="1" t="b">
        <v>0</v>
      </c>
      <c r="S156" s="1" t="s">
        <v>2525</v>
      </c>
      <c r="T156" s="1" t="str" cm="1">
        <f t="array" ref="T156">IF(AND(SUM(COUNTIF(S156,{"*leaching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leached*"}))&gt;0,ISNUMBER(FIND("%",S156))),"Include","Exclude")</f>
        <v>Exclude</v>
      </c>
      <c r="U156" s="1" t="s">
        <v>2526</v>
      </c>
      <c r="V156" s="1" t="str" cm="1">
        <f t="array" ref="V156">IF(AND(SUM(COUNTIF(U156,{"*leaching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leached*"}))&gt;0,ISNUMBER(FIND("%",U156))),"Include","Exclude")</f>
        <v>Exclude</v>
      </c>
      <c r="W156" s="1" t="s">
        <v>2527</v>
      </c>
      <c r="X156" s="1" t="str" cm="1">
        <f t="array" ref="X156">IF(AND(SUM(COUNTIF(W156,{"*leaching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leached*"}))&gt;0,ISNUMBER(FIND("%",W156))),"Include","Exclude")</f>
        <v>Exclude</v>
      </c>
      <c r="Y156" s="1" t="s">
        <v>2528</v>
      </c>
      <c r="Z156" s="1" t="str" cm="1">
        <f t="array" ref="Z156">IF(AND(SUM(COUNTIF(Y156,{"*leaching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leached*"}))&gt;0,ISNUMBER(FIND("%",Y156))),"Include","Exclude")</f>
        <v>Exclude</v>
      </c>
      <c r="AA156" s="1" t="s">
        <v>2529</v>
      </c>
      <c r="AB156" s="1" t="str" cm="1">
        <f t="array" ref="AB156">IF(AND(SUM(COUNTIF(AA156,{"*leaching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leached*"}))&gt;0,ISNUMBER(FIND("%",AA156))),"Include","Exclude")</f>
        <v>Exclude</v>
      </c>
      <c r="AC156" s="1" t="s">
        <v>2530</v>
      </c>
      <c r="AD156" s="1" t="str" cm="1">
        <f t="array" ref="AD156">IF(AND(SUM(COUNTIF(AC156,{"*leaching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leached*"}))&gt;0,ISNUMBER(FIND("%",AC156))),"Include","Exclude")</f>
        <v>Exclude</v>
      </c>
      <c r="AE156" s="1" t="s">
        <v>2531</v>
      </c>
      <c r="AF156" s="1" t="str" cm="1">
        <f t="array" ref="AF156">IF(AND(SUM(COUNTIF(AE156,{"*leaching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leached*"}))&gt;0,ISNUMBER(FIND("%",AE156))),"Include","Exclude")</f>
        <v>Exclude</v>
      </c>
      <c r="AG156" s="1" t="s">
        <v>2532</v>
      </c>
      <c r="AH156" s="1" t="str" cm="1">
        <f t="array" ref="AH156">IF(AND(SUM(COUNTIF(AG156,{"*leaching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leached*"}))&gt;0,ISNUMBER(FIND("%",AG156))),"Include","Exclude")</f>
        <v>Exclude</v>
      </c>
      <c r="AI156" s="1" t="s">
        <v>2533</v>
      </c>
      <c r="AJ156" s="1" t="str" cm="1">
        <f t="array" ref="AJ156">IF(AND(SUM(COUNTIF(AI156,{"*leaching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leached*"}))&gt;0,ISNUMBER(FIND("%",AI156))),"Include","Exclude")</f>
        <v>Exclude</v>
      </c>
      <c r="AK156" s="1"/>
      <c r="AL156" s="1" t="str" cm="1">
        <f t="array" ref="AL156">IF(AND(SUM(COUNTIF(AK156,{"*leaching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leached*"}))&gt;0,ISNUMBER(FIND("%",AK156))),"Include","Exclude")</f>
        <v>Exclude</v>
      </c>
      <c r="AM156" s="1"/>
      <c r="AN156" s="1" t="str" cm="1">
        <f t="array" ref="AN156">IF(AND(SUM(COUNTIF(AM156,{"*leaching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leached*"}))&gt;0,ISNUMBER(FIND("%",AM156))),"Include","Exclude")</f>
        <v>Exclude</v>
      </c>
      <c r="AO156" s="1"/>
      <c r="AP156" s="1" t="str" cm="1">
        <f t="array" ref="AP156">IF(AND(SUM(COUNTIF(AO156,{"*leaching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leached*"}))&gt;0,ISNUMBER(FIND("%",AO156))),"Include","Exclude")</f>
        <v>Exclude</v>
      </c>
      <c r="AQ156" s="1"/>
      <c r="AR156" s="1" t="str" cm="1">
        <f t="array" ref="AR156">IF(AND(SUM(COUNTIF(AQ156,{"*leaching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leached*"}))&gt;0,ISNUMBER(FIND("%",AQ156))),"Include","Exclude")</f>
        <v>Exclude</v>
      </c>
      <c r="AS156" s="1"/>
      <c r="AT156" s="1" t="str" cm="1">
        <f t="array" ref="AT156">IF(AND(SUM(COUNTIF(AS156,{"*leaching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leached*"}))&gt;0,ISNUMBER(FIND("%",AS156))),"Include","Exclude")</f>
        <v>Exclude</v>
      </c>
      <c r="AU156" s="1"/>
      <c r="AV156" s="1" t="str" cm="1">
        <f t="array" ref="AV156">IF(AND(SUM(COUNTIF(AU156,{"*leaching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leached*"}))&gt;0,ISNUMBER(FIND("%",AU156))),"Include","Exclude")</f>
        <v>Exclude</v>
      </c>
      <c r="AW156" s="1"/>
      <c r="AX156" s="1" t="str" cm="1">
        <f t="array" ref="AX156">IF(AND(SUM(COUNTIF(AW156,{"*leaching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leached*"}))&gt;0,ISNUMBER(FIND("%",AW156))),"Include","Exclude")</f>
        <v>Exclude</v>
      </c>
      <c r="AY156" s="40">
        <f t="shared" si="15"/>
        <v>0</v>
      </c>
      <c r="AZ156" s="40" t="s">
        <v>677</v>
      </c>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c r="BY156"/>
      <c r="BZ156"/>
      <c r="CA156"/>
      <c r="CB156"/>
    </row>
    <row r="157" spans="1:80" hidden="1" x14ac:dyDescent="0.3">
      <c r="A157" s="1">
        <v>156</v>
      </c>
      <c r="B157" s="1" t="s">
        <v>1055</v>
      </c>
      <c r="C157" s="2" t="s">
        <v>1056</v>
      </c>
      <c r="D157" s="1" t="s">
        <v>444</v>
      </c>
      <c r="E157" s="1" t="b">
        <v>1</v>
      </c>
      <c r="H157" s="1" t="s">
        <v>611</v>
      </c>
      <c r="I157" s="1" t="s">
        <v>10</v>
      </c>
      <c r="J157" s="1" t="s">
        <v>612</v>
      </c>
      <c r="K157" s="1" t="s">
        <v>353</v>
      </c>
      <c r="L157" s="1" t="s">
        <v>613</v>
      </c>
      <c r="M157" s="1" t="s">
        <v>445</v>
      </c>
      <c r="N157" s="1" t="s">
        <v>614</v>
      </c>
      <c r="O157" s="1" t="s">
        <v>1057</v>
      </c>
      <c r="P157" s="1" t="b">
        <v>1</v>
      </c>
      <c r="Q157" s="1">
        <v>100</v>
      </c>
      <c r="R157" s="1" t="b">
        <v>1</v>
      </c>
      <c r="S157" s="1" t="s">
        <v>2534</v>
      </c>
      <c r="T157" s="1" t="str" cm="1">
        <f t="array" ref="T157">IF(AND(SUM(COUNTIF(S157,{"*leaching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leached*"}))&gt;0,ISNUMBER(FIND("%",S157))),"Include","Exclude")</f>
        <v>Exclude</v>
      </c>
      <c r="U157" s="1" t="s">
        <v>2535</v>
      </c>
      <c r="V157" s="1" t="str" cm="1">
        <f t="array" ref="V157">IF(AND(SUM(COUNTIF(U157,{"*leaching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leached*"}))&gt;0,ISNUMBER(FIND("%",U157))),"Include","Exclude")</f>
        <v>Exclude</v>
      </c>
      <c r="W157" s="1" t="s">
        <v>2536</v>
      </c>
      <c r="X157" s="1" t="str" cm="1">
        <f t="array" ref="X157">IF(AND(SUM(COUNTIF(W157,{"*leaching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leached*"}))&gt;0,ISNUMBER(FIND("%",W157))),"Include","Exclude")</f>
        <v>Exclude</v>
      </c>
      <c r="Y157" s="1" t="s">
        <v>2537</v>
      </c>
      <c r="Z157" s="1" t="str" cm="1">
        <f t="array" ref="Z157">IF(AND(SUM(COUNTIF(Y157,{"*leaching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leached*"}))&gt;0,ISNUMBER(FIND("%",Y157))),"Include","Exclude")</f>
        <v>Exclude</v>
      </c>
      <c r="AA157" s="1" t="s">
        <v>2538</v>
      </c>
      <c r="AB157" s="1" t="str" cm="1">
        <f t="array" ref="AB157">IF(AND(SUM(COUNTIF(AA157,{"*leaching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leached*"}))&gt;0,ISNUMBER(FIND("%",AA157))),"Include","Exclude")</f>
        <v>Exclude</v>
      </c>
      <c r="AC157" s="1" t="s">
        <v>2539</v>
      </c>
      <c r="AD157" s="1" t="str" cm="1">
        <f t="array" ref="AD157">IF(AND(SUM(COUNTIF(AC157,{"*leaching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leached*"}))&gt;0,ISNUMBER(FIND("%",AC157))),"Include","Exclude")</f>
        <v>Exclude</v>
      </c>
      <c r="AE157" s="1" t="s">
        <v>2540</v>
      </c>
      <c r="AF157" s="1" t="str" cm="1">
        <f t="array" ref="AF157">IF(AND(SUM(COUNTIF(AE157,{"*leaching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leached*"}))&gt;0,ISNUMBER(FIND("%",AE157))),"Include","Exclude")</f>
        <v>Exclude</v>
      </c>
      <c r="AG157" s="1" t="s">
        <v>2541</v>
      </c>
      <c r="AH157" s="1" t="str" cm="1">
        <f t="array" ref="AH157">IF(AND(SUM(COUNTIF(AG157,{"*leaching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leached*"}))&gt;0,ISNUMBER(FIND("%",AG157))),"Include","Exclude")</f>
        <v>Exclude</v>
      </c>
      <c r="AI157" s="1" t="s">
        <v>2542</v>
      </c>
      <c r="AJ157" s="1" t="str" cm="1">
        <f t="array" ref="AJ157">IF(AND(SUM(COUNTIF(AI157,{"*leaching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leached*"}))&gt;0,ISNUMBER(FIND("%",AI157))),"Include","Exclude")</f>
        <v>Exclude</v>
      </c>
      <c r="AK157" s="1"/>
      <c r="AL157" s="1" t="str" cm="1">
        <f t="array" ref="AL157">IF(AND(SUM(COUNTIF(AK157,{"*leaching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leached*"}))&gt;0,ISNUMBER(FIND("%",AK157))),"Include","Exclude")</f>
        <v>Exclude</v>
      </c>
      <c r="AM157" s="1"/>
      <c r="AN157" s="1" t="str" cm="1">
        <f t="array" ref="AN157">IF(AND(SUM(COUNTIF(AM157,{"*leaching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leached*"}))&gt;0,ISNUMBER(FIND("%",AM157))),"Include","Exclude")</f>
        <v>Exclude</v>
      </c>
      <c r="AO157" s="1"/>
      <c r="AP157" s="1" t="str" cm="1">
        <f t="array" ref="AP157">IF(AND(SUM(COUNTIF(AO157,{"*leaching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leached*"}))&gt;0,ISNUMBER(FIND("%",AO157))),"Include","Exclude")</f>
        <v>Exclude</v>
      </c>
      <c r="AQ157" s="1"/>
      <c r="AR157" s="1" t="str" cm="1">
        <f t="array" ref="AR157">IF(AND(SUM(COUNTIF(AQ157,{"*leaching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leached*"}))&gt;0,ISNUMBER(FIND("%",AQ157))),"Include","Exclude")</f>
        <v>Exclude</v>
      </c>
      <c r="AS157" s="1"/>
      <c r="AT157" s="1" t="str" cm="1">
        <f t="array" ref="AT157">IF(AND(SUM(COUNTIF(AS157,{"*leaching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leached*"}))&gt;0,ISNUMBER(FIND("%",AS157))),"Include","Exclude")</f>
        <v>Exclude</v>
      </c>
      <c r="AU157" s="1"/>
      <c r="AV157" s="1" t="str" cm="1">
        <f t="array" ref="AV157">IF(AND(SUM(COUNTIF(AU157,{"*leaching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leached*"}))&gt;0,ISNUMBER(FIND("%",AU157))),"Include","Exclude")</f>
        <v>Exclude</v>
      </c>
      <c r="AW157" s="1"/>
      <c r="AX157" s="1" t="str" cm="1">
        <f t="array" ref="AX157">IF(AND(SUM(COUNTIF(AW157,{"*leaching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leached*"}))&gt;0,ISNUMBER(FIND("%",AW157))),"Include","Exclude")</f>
        <v>Exclude</v>
      </c>
      <c r="AY157" s="1">
        <f t="shared" si="15"/>
        <v>0</v>
      </c>
      <c r="AZ157" s="1" t="s">
        <v>677</v>
      </c>
      <c r="BF157" s="1"/>
      <c r="BG157" s="1"/>
      <c r="BK157" s="1"/>
      <c r="BL157" s="1"/>
      <c r="BQ157" s="1"/>
      <c r="BV157" s="1"/>
      <c r="BX157"/>
      <c r="BY157"/>
      <c r="BZ157"/>
      <c r="CA157"/>
      <c r="CB157"/>
    </row>
    <row r="158" spans="1:80" hidden="1" x14ac:dyDescent="0.3">
      <c r="A158" s="1">
        <v>157</v>
      </c>
      <c r="B158" s="1" t="s">
        <v>1058</v>
      </c>
      <c r="C158" s="2" t="s">
        <v>1059</v>
      </c>
      <c r="D158" s="1" t="s">
        <v>446</v>
      </c>
      <c r="E158" s="1" t="b">
        <v>1</v>
      </c>
      <c r="H158" s="1" t="s">
        <v>611</v>
      </c>
      <c r="I158" s="1" t="s">
        <v>10</v>
      </c>
      <c r="J158" s="1" t="s">
        <v>612</v>
      </c>
      <c r="K158" s="1" t="s">
        <v>417</v>
      </c>
      <c r="L158" s="1" t="s">
        <v>613</v>
      </c>
      <c r="M158" s="1" t="s">
        <v>447</v>
      </c>
      <c r="N158" s="1" t="s">
        <v>614</v>
      </c>
      <c r="O158" s="1" t="s">
        <v>847</v>
      </c>
      <c r="P158" s="1" t="b">
        <v>1</v>
      </c>
      <c r="Q158" s="1">
        <v>70</v>
      </c>
      <c r="R158" s="1" t="b">
        <v>0</v>
      </c>
      <c r="S158" s="1" t="s">
        <v>2543</v>
      </c>
      <c r="T158" s="1" t="str" cm="1">
        <f t="array" ref="T158">IF(AND(SUM(COUNTIF(S158,{"*leaching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leached*"}))&gt;0,ISNUMBER(FIND("%",S158))),"Include","Exclude")</f>
        <v>Exclude</v>
      </c>
      <c r="U158" s="1" t="s">
        <v>2544</v>
      </c>
      <c r="V158" s="1" t="str" cm="1">
        <f t="array" ref="V158">IF(AND(SUM(COUNTIF(U158,{"*leaching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leached*"}))&gt;0,ISNUMBER(FIND("%",U158))),"Include","Exclude")</f>
        <v>Exclude</v>
      </c>
      <c r="W158" s="1" t="s">
        <v>2545</v>
      </c>
      <c r="X158" s="1" t="str" cm="1">
        <f t="array" ref="X158">IF(AND(SUM(COUNTIF(W158,{"*leaching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leached*"}))&gt;0,ISNUMBER(FIND("%",W158))),"Include","Exclude")</f>
        <v>Exclude</v>
      </c>
      <c r="Y158" s="1" t="s">
        <v>2546</v>
      </c>
      <c r="Z158" s="1" t="str" cm="1">
        <f t="array" ref="Z158">IF(AND(SUM(COUNTIF(Y158,{"*leaching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leached*"}))&gt;0,ISNUMBER(FIND("%",Y158))),"Include","Exclude")</f>
        <v>Exclude</v>
      </c>
      <c r="AA158" s="1" t="s">
        <v>2547</v>
      </c>
      <c r="AB158" s="1" t="str" cm="1">
        <f t="array" ref="AB158">IF(AND(SUM(COUNTIF(AA158,{"*leaching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leached*"}))&gt;0,ISNUMBER(FIND("%",AA158))),"Include","Exclude")</f>
        <v>Exclude</v>
      </c>
      <c r="AC158" s="1" t="s">
        <v>2548</v>
      </c>
      <c r="AD158" s="1" t="str" cm="1">
        <f t="array" ref="AD158">IF(AND(SUM(COUNTIF(AC158,{"*leaching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leached*"}))&gt;0,ISNUMBER(FIND("%",AC158))),"Include","Exclude")</f>
        <v>Exclude</v>
      </c>
      <c r="AE158" s="1"/>
      <c r="AF158" s="1" t="str" cm="1">
        <f t="array" ref="AF158">IF(AND(SUM(COUNTIF(AE158,{"*leaching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leached*"}))&gt;0,ISNUMBER(FIND("%",AE158))),"Include","Exclude")</f>
        <v>Exclude</v>
      </c>
      <c r="AG158" s="1"/>
      <c r="AH158" s="1" t="str" cm="1">
        <f t="array" ref="AH158">IF(AND(SUM(COUNTIF(AG158,{"*leaching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leached*"}))&gt;0,ISNUMBER(FIND("%",AG158))),"Include","Exclude")</f>
        <v>Exclude</v>
      </c>
      <c r="AI158" s="1"/>
      <c r="AJ158" s="1" t="str" cm="1">
        <f t="array" ref="AJ158">IF(AND(SUM(COUNTIF(AI158,{"*leaching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leached*"}))&gt;0,ISNUMBER(FIND("%",AI158))),"Include","Exclude")</f>
        <v>Exclude</v>
      </c>
      <c r="AK158" s="1"/>
      <c r="AL158" s="1" t="str" cm="1">
        <f t="array" ref="AL158">IF(AND(SUM(COUNTIF(AK158,{"*leaching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leached*"}))&gt;0,ISNUMBER(FIND("%",AK158))),"Include","Exclude")</f>
        <v>Exclude</v>
      </c>
      <c r="AM158" s="1"/>
      <c r="AN158" s="1" t="str" cm="1">
        <f t="array" ref="AN158">IF(AND(SUM(COUNTIF(AM158,{"*leaching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leached*"}))&gt;0,ISNUMBER(FIND("%",AM158))),"Include","Exclude")</f>
        <v>Exclude</v>
      </c>
      <c r="AO158" s="1"/>
      <c r="AP158" s="1" t="str" cm="1">
        <f t="array" ref="AP158">IF(AND(SUM(COUNTIF(AO158,{"*leaching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leached*"}))&gt;0,ISNUMBER(FIND("%",AO158))),"Include","Exclude")</f>
        <v>Exclude</v>
      </c>
      <c r="AQ158" s="1"/>
      <c r="AR158" s="1" t="str" cm="1">
        <f t="array" ref="AR158">IF(AND(SUM(COUNTIF(AQ158,{"*leaching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leached*"}))&gt;0,ISNUMBER(FIND("%",AQ158))),"Include","Exclude")</f>
        <v>Exclude</v>
      </c>
      <c r="AS158" s="1"/>
      <c r="AT158" s="1" t="str" cm="1">
        <f t="array" ref="AT158">IF(AND(SUM(COUNTIF(AS158,{"*leaching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leached*"}))&gt;0,ISNUMBER(FIND("%",AS158))),"Include","Exclude")</f>
        <v>Exclude</v>
      </c>
      <c r="AU158" s="1"/>
      <c r="AV158" s="1" t="str" cm="1">
        <f t="array" ref="AV158">IF(AND(SUM(COUNTIF(AU158,{"*leaching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leached*"}))&gt;0,ISNUMBER(FIND("%",AU158))),"Include","Exclude")</f>
        <v>Exclude</v>
      </c>
      <c r="AW158" s="1"/>
      <c r="AX158" s="1" t="str" cm="1">
        <f t="array" ref="AX158">IF(AND(SUM(COUNTIF(AW158,{"*leaching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leached*"}))&gt;0,ISNUMBER(FIND("%",AW158))),"Include","Exclude")</f>
        <v>Exclude</v>
      </c>
      <c r="AY158" s="1">
        <f t="shared" si="15"/>
        <v>0</v>
      </c>
      <c r="AZ158" s="1" t="s">
        <v>677</v>
      </c>
      <c r="BF158" s="1"/>
      <c r="BG158" s="1"/>
      <c r="BK158" s="1"/>
      <c r="BL158" s="1"/>
      <c r="BQ158" s="1"/>
      <c r="BV158" s="1"/>
      <c r="BX158"/>
      <c r="BY158"/>
      <c r="BZ158"/>
      <c r="CA158"/>
      <c r="CB158"/>
    </row>
    <row r="159" spans="1:80" hidden="1" x14ac:dyDescent="0.3">
      <c r="A159" s="1">
        <v>158</v>
      </c>
      <c r="B159" s="1" t="s">
        <v>1060</v>
      </c>
      <c r="C159" s="2" t="s">
        <v>1061</v>
      </c>
      <c r="D159" s="1" t="s">
        <v>448</v>
      </c>
      <c r="E159" s="1" t="b">
        <v>1</v>
      </c>
      <c r="H159" s="1" t="s">
        <v>611</v>
      </c>
      <c r="I159" s="1" t="s">
        <v>10</v>
      </c>
      <c r="J159" s="1" t="s">
        <v>612</v>
      </c>
      <c r="K159" s="1" t="s">
        <v>449</v>
      </c>
      <c r="L159" s="1" t="s">
        <v>613</v>
      </c>
      <c r="M159" s="1" t="s">
        <v>450</v>
      </c>
      <c r="N159" s="1" t="s">
        <v>614</v>
      </c>
      <c r="O159" s="1" t="s">
        <v>1062</v>
      </c>
      <c r="P159" s="1" t="b">
        <v>1</v>
      </c>
      <c r="Q159" s="1">
        <v>80</v>
      </c>
      <c r="R159" s="1" t="b">
        <v>0</v>
      </c>
      <c r="S159" s="1" t="s">
        <v>2549</v>
      </c>
      <c r="T159" s="1" t="str" cm="1">
        <f t="array" ref="T159">IF(AND(SUM(COUNTIF(S159,{"*leaching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leached*"}))&gt;0,ISNUMBER(FIND("%",S159))),"Include","Exclude")</f>
        <v>Exclude</v>
      </c>
      <c r="U159" s="1" t="s">
        <v>2550</v>
      </c>
      <c r="V159" s="1" t="str" cm="1">
        <f t="array" ref="V159">IF(AND(SUM(COUNTIF(U159,{"*leaching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leached*"}))&gt;0,ISNUMBER(FIND("%",U159))),"Include","Exclude")</f>
        <v>Exclude</v>
      </c>
      <c r="W159" s="1" t="s">
        <v>2551</v>
      </c>
      <c r="X159" s="1" t="str" cm="1">
        <f t="array" ref="X159">IF(AND(SUM(COUNTIF(W159,{"*leaching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leached*"}))&gt;0,ISNUMBER(FIND("%",W159))),"Include","Exclude")</f>
        <v>Exclude</v>
      </c>
      <c r="Y159" s="1" t="s">
        <v>2552</v>
      </c>
      <c r="Z159" s="1" t="str" cm="1">
        <f t="array" ref="Z159">IF(AND(SUM(COUNTIF(Y159,{"*leaching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leached*"}))&gt;0,ISNUMBER(FIND("%",Y159))),"Include","Exclude")</f>
        <v>Include</v>
      </c>
      <c r="AA159" s="1" t="s">
        <v>2553</v>
      </c>
      <c r="AB159" s="1" t="str" cm="1">
        <f t="array" ref="AB159">IF(AND(SUM(COUNTIF(AA159,{"*leaching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leached*"}))&gt;0,ISNUMBER(FIND("%",AA159))),"Include","Exclude")</f>
        <v>Exclude</v>
      </c>
      <c r="AC159" s="1"/>
      <c r="AD159" s="1" t="str" cm="1">
        <f t="array" ref="AD159">IF(AND(SUM(COUNTIF(AC159,{"*leaching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leached*"}))&gt;0,ISNUMBER(FIND("%",AC159))),"Include","Exclude")</f>
        <v>Exclude</v>
      </c>
      <c r="AE159" s="1"/>
      <c r="AF159" s="1" t="str" cm="1">
        <f t="array" ref="AF159">IF(AND(SUM(COUNTIF(AE159,{"*leaching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leached*"}))&gt;0,ISNUMBER(FIND("%",AE159))),"Include","Exclude")</f>
        <v>Exclude</v>
      </c>
      <c r="AG159" s="1"/>
      <c r="AH159" s="1" t="str" cm="1">
        <f t="array" ref="AH159">IF(AND(SUM(COUNTIF(AG159,{"*leaching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leached*"}))&gt;0,ISNUMBER(FIND("%",AG159))),"Include","Exclude")</f>
        <v>Exclude</v>
      </c>
      <c r="AI159" s="1"/>
      <c r="AJ159" s="1" t="str" cm="1">
        <f t="array" ref="AJ159">IF(AND(SUM(COUNTIF(AI159,{"*leaching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leached*"}))&gt;0,ISNUMBER(FIND("%",AI159))),"Include","Exclude")</f>
        <v>Exclude</v>
      </c>
      <c r="AK159" s="1"/>
      <c r="AL159" s="1" t="str" cm="1">
        <f t="array" ref="AL159">IF(AND(SUM(COUNTIF(AK159,{"*leaching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leached*"}))&gt;0,ISNUMBER(FIND("%",AK159))),"Include","Exclude")</f>
        <v>Exclude</v>
      </c>
      <c r="AM159" s="1"/>
      <c r="AN159" s="1" t="str" cm="1">
        <f t="array" ref="AN159">IF(AND(SUM(COUNTIF(AM159,{"*leaching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leached*"}))&gt;0,ISNUMBER(FIND("%",AM159))),"Include","Exclude")</f>
        <v>Exclude</v>
      </c>
      <c r="AO159" s="1"/>
      <c r="AP159" s="1" t="str" cm="1">
        <f t="array" ref="AP159">IF(AND(SUM(COUNTIF(AO159,{"*leaching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leached*"}))&gt;0,ISNUMBER(FIND("%",AO159))),"Include","Exclude")</f>
        <v>Exclude</v>
      </c>
      <c r="AQ159" s="1"/>
      <c r="AR159" s="1" t="str" cm="1">
        <f t="array" ref="AR159">IF(AND(SUM(COUNTIF(AQ159,{"*leaching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leached*"}))&gt;0,ISNUMBER(FIND("%",AQ159))),"Include","Exclude")</f>
        <v>Exclude</v>
      </c>
      <c r="AS159" s="1"/>
      <c r="AT159" s="1" t="str" cm="1">
        <f t="array" ref="AT159">IF(AND(SUM(COUNTIF(AS159,{"*leaching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leached*"}))&gt;0,ISNUMBER(FIND("%",AS159))),"Include","Exclude")</f>
        <v>Exclude</v>
      </c>
      <c r="AU159" s="1"/>
      <c r="AV159" s="1" t="str" cm="1">
        <f t="array" ref="AV159">IF(AND(SUM(COUNTIF(AU159,{"*leaching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leached*"}))&gt;0,ISNUMBER(FIND("%",AU159))),"Include","Exclude")</f>
        <v>Exclude</v>
      </c>
      <c r="AW159" s="1"/>
      <c r="AX159" s="1" t="str" cm="1">
        <f t="array" ref="AX159">IF(AND(SUM(COUNTIF(AW159,{"*leaching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leached*"}))&gt;0,ISNUMBER(FIND("%",AW159))),"Include","Exclude")</f>
        <v>Exclude</v>
      </c>
      <c r="AY159" s="1">
        <f t="shared" si="15"/>
        <v>1</v>
      </c>
      <c r="AZ159" s="1" t="s">
        <v>2552</v>
      </c>
      <c r="BA159" s="1">
        <f>LEN(AZ159) - LEN(SUBSTITUTE(AZ159, "%", ""))</f>
        <v>1</v>
      </c>
      <c r="BB159" s="1" t="s">
        <v>3000</v>
      </c>
      <c r="BF159" s="1"/>
      <c r="BG159" s="1"/>
      <c r="BK159" s="1"/>
      <c r="BL159" s="1"/>
      <c r="BQ159" s="1"/>
      <c r="BV159" s="1"/>
      <c r="BX159"/>
      <c r="BY159"/>
      <c r="BZ159"/>
      <c r="CA159"/>
      <c r="CB159"/>
    </row>
    <row r="160" spans="1:80" s="23" customFormat="1" x14ac:dyDescent="0.3">
      <c r="A160" s="21">
        <v>117</v>
      </c>
      <c r="B160" s="21" t="s">
        <v>952</v>
      </c>
      <c r="C160" s="21" t="s">
        <v>953</v>
      </c>
      <c r="D160" s="21" t="s">
        <v>334</v>
      </c>
      <c r="E160" s="21" t="b">
        <v>1</v>
      </c>
      <c r="F160" s="21"/>
      <c r="G160" s="21"/>
      <c r="H160" s="21" t="s">
        <v>611</v>
      </c>
      <c r="I160" s="21" t="s">
        <v>10</v>
      </c>
      <c r="J160" s="21" t="s">
        <v>612</v>
      </c>
      <c r="K160" s="21" t="s">
        <v>335</v>
      </c>
      <c r="L160" s="21" t="s">
        <v>613</v>
      </c>
      <c r="M160" s="21" t="s">
        <v>336</v>
      </c>
      <c r="N160" s="21" t="s">
        <v>614</v>
      </c>
      <c r="O160" s="21" t="s">
        <v>954</v>
      </c>
      <c r="P160" s="21" t="b">
        <v>1</v>
      </c>
      <c r="Q160" s="21">
        <v>60</v>
      </c>
      <c r="R160" s="39" t="b">
        <v>0</v>
      </c>
      <c r="S160" s="6" t="s">
        <v>2225</v>
      </c>
      <c r="T160" s="1" t="str" cm="1">
        <f t="array" ref="T160">IF(AND(SUM(COUNTIF(S160,{"*leaching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leached*"}))&gt;0,ISNUMBER(FIND("%",S160))),"Include","Exclude")</f>
        <v>Exclude</v>
      </c>
      <c r="U160" s="1" t="s">
        <v>2226</v>
      </c>
      <c r="V160" s="1" t="str" cm="1">
        <f t="array" ref="V160">IF(AND(SUM(COUNTIF(U160,{"*leaching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leached*"}))&gt;0,ISNUMBER(FIND("%",U160))),"Include","Exclude")</f>
        <v>Exclude</v>
      </c>
      <c r="W160" s="1" t="s">
        <v>2227</v>
      </c>
      <c r="X160" s="1" t="str" cm="1">
        <f t="array" ref="X160">IF(AND(SUM(COUNTIF(W160,{"*leaching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leached*"}))&gt;0,ISNUMBER(FIND("%",W160))),"Include","Exclude")</f>
        <v>Include</v>
      </c>
      <c r="Y160" s="1" t="s">
        <v>2228</v>
      </c>
      <c r="Z160" s="1" t="str" cm="1">
        <f t="array" ref="Z160">IF(AND(SUM(COUNTIF(Y160,{"*leaching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leached*"}))&gt;0,ISNUMBER(FIND("%",Y160))),"Include","Exclude")</f>
        <v>Exclude</v>
      </c>
      <c r="AA160" s="1" t="s">
        <v>2229</v>
      </c>
      <c r="AB160" s="1" t="str" cm="1">
        <f t="array" ref="AB160">IF(AND(SUM(COUNTIF(AA160,{"*leaching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leached*"}))&gt;0,ISNUMBER(FIND("%",AA160))),"Include","Exclude")</f>
        <v>Exclude</v>
      </c>
      <c r="AC160" s="1" t="s">
        <v>2230</v>
      </c>
      <c r="AD160" s="1" t="str" cm="1">
        <f t="array" ref="AD160">IF(AND(SUM(COUNTIF(AC160,{"*leaching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leached*"}))&gt;0,ISNUMBER(FIND("%",AC160))),"Include","Exclude")</f>
        <v>Exclude</v>
      </c>
      <c r="AE160" s="1" t="s">
        <v>2231</v>
      </c>
      <c r="AF160" s="1" t="str" cm="1">
        <f t="array" ref="AF160">IF(AND(SUM(COUNTIF(AE160,{"*leaching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leached*"}))&gt;0,ISNUMBER(FIND("%",AE160))),"Include","Exclude")</f>
        <v>Exclude</v>
      </c>
      <c r="AG160" s="1"/>
      <c r="AH160" s="1" t="str" cm="1">
        <f t="array" ref="AH160">IF(AND(SUM(COUNTIF(AG160,{"*leaching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leached*"}))&gt;0,ISNUMBER(FIND("%",AG160))),"Include","Exclude")</f>
        <v>Exclude</v>
      </c>
      <c r="AI160" s="1"/>
      <c r="AJ160" s="1" t="str" cm="1">
        <f t="array" ref="AJ160">IF(AND(SUM(COUNTIF(AI160,{"*leaching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leached*"}))&gt;0,ISNUMBER(FIND("%",AI160))),"Include","Exclude")</f>
        <v>Exclude</v>
      </c>
      <c r="AK160" s="1"/>
      <c r="AL160" s="1" t="str" cm="1">
        <f t="array" ref="AL160">IF(AND(SUM(COUNTIF(AK160,{"*leaching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leached*"}))&gt;0,ISNUMBER(FIND("%",AK160))),"Include","Exclude")</f>
        <v>Exclude</v>
      </c>
      <c r="AM160" s="1"/>
      <c r="AN160" s="1" t="str" cm="1">
        <f t="array" ref="AN160">IF(AND(SUM(COUNTIF(AM160,{"*leaching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leached*"}))&gt;0,ISNUMBER(FIND("%",AM160))),"Include","Exclude")</f>
        <v>Exclude</v>
      </c>
      <c r="AO160" s="1"/>
      <c r="AP160" s="1" t="str" cm="1">
        <f t="array" ref="AP160">IF(AND(SUM(COUNTIF(AO160,{"*leaching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leached*"}))&gt;0,ISNUMBER(FIND("%",AO160))),"Include","Exclude")</f>
        <v>Exclude</v>
      </c>
      <c r="AQ160" s="1"/>
      <c r="AR160" s="1" t="str" cm="1">
        <f t="array" ref="AR160">IF(AND(SUM(COUNTIF(AQ160,{"*leaching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leached*"}))&gt;0,ISNUMBER(FIND("%",AQ160))),"Include","Exclude")</f>
        <v>Exclude</v>
      </c>
      <c r="AS160" s="1"/>
      <c r="AT160" s="1" t="str" cm="1">
        <f t="array" ref="AT160">IF(AND(SUM(COUNTIF(AS160,{"*leaching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leached*"}))&gt;0,ISNUMBER(FIND("%",AS160))),"Include","Exclude")</f>
        <v>Exclude</v>
      </c>
      <c r="AU160" s="1"/>
      <c r="AV160" s="1" t="str" cm="1">
        <f t="array" ref="AV160">IF(AND(SUM(COUNTIF(AU160,{"*leaching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leached*"}))&gt;0,ISNUMBER(FIND("%",AU160))),"Include","Exclude")</f>
        <v>Exclude</v>
      </c>
      <c r="AW160" s="1"/>
      <c r="AX160" s="36" t="str" cm="1">
        <f t="array" ref="AX160">IF(AND(SUM(COUNTIF(AW160,{"*leaching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leached*"}))&gt;0,ISNUMBER(FIND("%",AW160))),"Include","Exclude")</f>
        <v>Exclude</v>
      </c>
      <c r="AY160" s="21">
        <f t="shared" si="15"/>
        <v>1</v>
      </c>
      <c r="AZ160" s="21" t="s">
        <v>2227</v>
      </c>
      <c r="BA160" s="21">
        <f>LEN(AZ160) - LEN(SUBSTITUTE(AZ160, "%", ""))</f>
        <v>1</v>
      </c>
      <c r="BB160" s="21" t="s">
        <v>3051</v>
      </c>
      <c r="BC160" s="21" t="s">
        <v>3013</v>
      </c>
      <c r="BD160" s="22">
        <v>0.99980000000000002</v>
      </c>
      <c r="BE160" s="22">
        <v>0.1</v>
      </c>
      <c r="BF160" s="44">
        <f>VLOOKUP(BC160,'To do list'!$A$2:$B$18,2,FALSE)</f>
        <v>83.5</v>
      </c>
      <c r="BG160" s="59">
        <f>BE160*(1-BD160)*BF160*100</f>
        <v>0.16699999999998161</v>
      </c>
      <c r="BH160" s="21"/>
      <c r="BI160" s="21"/>
      <c r="BJ160" s="21"/>
      <c r="BK160" s="44"/>
      <c r="BL160" s="49"/>
      <c r="BM160" s="21"/>
      <c r="BN160" s="21"/>
      <c r="BO160" s="22"/>
      <c r="BP160" s="21"/>
      <c r="BQ160" s="51"/>
      <c r="BR160" s="21"/>
      <c r="BS160" s="21"/>
      <c r="BT160" s="22"/>
      <c r="BU160" s="21"/>
      <c r="BV160" s="51"/>
      <c r="BW160" s="21"/>
      <c r="BX160" s="21"/>
      <c r="BY160" s="21"/>
      <c r="BZ160" s="21"/>
      <c r="CA160" s="51"/>
      <c r="CB160" s="63">
        <f>SUM(BG160,BL160,BQ160,BV160,CA160)/SUM(BE160,BJ160,BO160,BT160,BY160)</f>
        <v>1.6699999999998161</v>
      </c>
    </row>
    <row r="161" spans="1:80" s="23" customFormat="1" x14ac:dyDescent="0.3">
      <c r="A161" s="21">
        <v>118</v>
      </c>
      <c r="B161" s="21" t="s">
        <v>955</v>
      </c>
      <c r="C161" s="21" t="s">
        <v>956</v>
      </c>
      <c r="D161" s="21" t="s">
        <v>337</v>
      </c>
      <c r="E161" s="21" t="b">
        <v>1</v>
      </c>
      <c r="F161" s="21"/>
      <c r="G161" s="21"/>
      <c r="H161" s="21" t="s">
        <v>611</v>
      </c>
      <c r="I161" s="21" t="s">
        <v>10</v>
      </c>
      <c r="J161" s="21" t="s">
        <v>612</v>
      </c>
      <c r="K161" s="21" t="s">
        <v>338</v>
      </c>
      <c r="L161" s="21" t="s">
        <v>613</v>
      </c>
      <c r="M161" s="21" t="s">
        <v>339</v>
      </c>
      <c r="N161" s="21" t="s">
        <v>614</v>
      </c>
      <c r="O161" s="21" t="s">
        <v>957</v>
      </c>
      <c r="P161" s="21" t="b">
        <v>1</v>
      </c>
      <c r="Q161" s="21">
        <v>80</v>
      </c>
      <c r="R161" s="39" t="b">
        <v>0</v>
      </c>
      <c r="S161" s="6" t="s">
        <v>2232</v>
      </c>
      <c r="T161" s="1" t="str" cm="1">
        <f t="array" ref="T161">IF(AND(SUM(COUNTIF(S161,{"*leaching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leached*"}))&gt;0,ISNUMBER(FIND("%",S161))),"Include","Exclude")</f>
        <v>Exclude</v>
      </c>
      <c r="U161" s="1" t="s">
        <v>2233</v>
      </c>
      <c r="V161" s="1" t="str" cm="1">
        <f t="array" ref="V161">IF(AND(SUM(COUNTIF(U161,{"*leaching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leached*"}))&gt;0,ISNUMBER(FIND("%",U161))),"Include","Exclude")</f>
        <v>Exclude</v>
      </c>
      <c r="W161" s="1" t="s">
        <v>2234</v>
      </c>
      <c r="X161" s="1" t="str" cm="1">
        <f t="array" ref="X161">IF(AND(SUM(COUNTIF(W161,{"*leaching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leached*"}))&gt;0,ISNUMBER(FIND("%",W161))),"Include","Exclude")</f>
        <v>Include</v>
      </c>
      <c r="Y161" s="1" t="s">
        <v>2235</v>
      </c>
      <c r="Z161" s="1" t="str" cm="1">
        <f t="array" ref="Z161">IF(AND(SUM(COUNTIF(Y161,{"*leaching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leached*"}))&gt;0,ISNUMBER(FIND("%",Y161))),"Include","Exclude")</f>
        <v>Exclude</v>
      </c>
      <c r="AA161" s="1" t="s">
        <v>2236</v>
      </c>
      <c r="AB161" s="1" t="str" cm="1">
        <f t="array" ref="AB161">IF(AND(SUM(COUNTIF(AA161,{"*leaching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leached*"}))&gt;0,ISNUMBER(FIND("%",AA161))),"Include","Exclude")</f>
        <v>Exclude</v>
      </c>
      <c r="AC161" s="1" t="s">
        <v>2237</v>
      </c>
      <c r="AD161" s="1" t="str" cm="1">
        <f t="array" ref="AD161">IF(AND(SUM(COUNTIF(AC161,{"*leaching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leached*"}))&gt;0,ISNUMBER(FIND("%",AC161))),"Include","Exclude")</f>
        <v>Exclude</v>
      </c>
      <c r="AE161" s="1" t="s">
        <v>2238</v>
      </c>
      <c r="AF161" s="1" t="str" cm="1">
        <f t="array" ref="AF161">IF(AND(SUM(COUNTIF(AE161,{"*leaching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leached*"}))&gt;0,ISNUMBER(FIND("%",AE161))),"Include","Exclude")</f>
        <v>Exclude</v>
      </c>
      <c r="AG161" s="1" t="s">
        <v>2239</v>
      </c>
      <c r="AH161" s="1" t="str" cm="1">
        <f t="array" ref="AH161">IF(AND(SUM(COUNTIF(AG161,{"*leaching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leached*"}))&gt;0,ISNUMBER(FIND("%",AG161))),"Include","Exclude")</f>
        <v>Exclude</v>
      </c>
      <c r="AI161" s="1"/>
      <c r="AJ161" s="1" t="str" cm="1">
        <f t="array" ref="AJ161">IF(AND(SUM(COUNTIF(AI161,{"*leaching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leached*"}))&gt;0,ISNUMBER(FIND("%",AI161))),"Include","Exclude")</f>
        <v>Exclude</v>
      </c>
      <c r="AK161" s="1"/>
      <c r="AL161" s="1" t="str" cm="1">
        <f t="array" ref="AL161">IF(AND(SUM(COUNTIF(AK161,{"*leaching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leached*"}))&gt;0,ISNUMBER(FIND("%",AK161))),"Include","Exclude")</f>
        <v>Exclude</v>
      </c>
      <c r="AM161" s="1"/>
      <c r="AN161" s="1" t="str" cm="1">
        <f t="array" ref="AN161">IF(AND(SUM(COUNTIF(AM161,{"*leaching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leached*"}))&gt;0,ISNUMBER(FIND("%",AM161))),"Include","Exclude")</f>
        <v>Exclude</v>
      </c>
      <c r="AO161" s="1"/>
      <c r="AP161" s="1" t="str" cm="1">
        <f t="array" ref="AP161">IF(AND(SUM(COUNTIF(AO161,{"*leaching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leached*"}))&gt;0,ISNUMBER(FIND("%",AO161))),"Include","Exclude")</f>
        <v>Exclude</v>
      </c>
      <c r="AQ161" s="1"/>
      <c r="AR161" s="1" t="str" cm="1">
        <f t="array" ref="AR161">IF(AND(SUM(COUNTIF(AQ161,{"*leaching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leached*"}))&gt;0,ISNUMBER(FIND("%",AQ161))),"Include","Exclude")</f>
        <v>Exclude</v>
      </c>
      <c r="AS161" s="1"/>
      <c r="AT161" s="1" t="str" cm="1">
        <f t="array" ref="AT161">IF(AND(SUM(COUNTIF(AS161,{"*leaching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leached*"}))&gt;0,ISNUMBER(FIND("%",AS161))),"Include","Exclude")</f>
        <v>Exclude</v>
      </c>
      <c r="AU161" s="1"/>
      <c r="AV161" s="1" t="str" cm="1">
        <f t="array" ref="AV161">IF(AND(SUM(COUNTIF(AU161,{"*leaching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leached*"}))&gt;0,ISNUMBER(FIND("%",AU161))),"Include","Exclude")</f>
        <v>Exclude</v>
      </c>
      <c r="AW161" s="1"/>
      <c r="AX161" s="36" t="str" cm="1">
        <f t="array" ref="AX161">IF(AND(SUM(COUNTIF(AW161,{"*leaching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leached*"}))&gt;0,ISNUMBER(FIND("%",AW161))),"Include","Exclude")</f>
        <v>Exclude</v>
      </c>
      <c r="AY161" s="21">
        <f t="shared" si="15"/>
        <v>1</v>
      </c>
      <c r="AZ161" s="21" t="s">
        <v>2234</v>
      </c>
      <c r="BA161" s="21">
        <f>LEN(AZ161) - LEN(SUBSTITUTE(AZ161, "%", ""))</f>
        <v>2</v>
      </c>
      <c r="BB161" s="21" t="s">
        <v>3048</v>
      </c>
      <c r="BC161" s="21" t="s">
        <v>3013</v>
      </c>
      <c r="BD161" s="22">
        <v>0.92820000000000003</v>
      </c>
      <c r="BE161" s="22">
        <v>0.1</v>
      </c>
      <c r="BF161" s="44">
        <f>VLOOKUP(BC161,'To do list'!$A$2:$B$18,2,FALSE)</f>
        <v>83.5</v>
      </c>
      <c r="BG161" s="59">
        <f>BE161*(1-BD161)*BF161*100</f>
        <v>59.952999999999982</v>
      </c>
      <c r="BH161" s="21"/>
      <c r="BI161" s="21"/>
      <c r="BJ161" s="21"/>
      <c r="BK161" s="44"/>
      <c r="BL161" s="49"/>
      <c r="BM161" s="21"/>
      <c r="BN161" s="21"/>
      <c r="BO161" s="22"/>
      <c r="BP161" s="21"/>
      <c r="BQ161" s="51"/>
      <c r="BR161" s="21"/>
      <c r="BS161" s="21"/>
      <c r="BT161" s="22"/>
      <c r="BU161" s="21"/>
      <c r="BV161" s="51"/>
      <c r="BW161" s="21"/>
      <c r="BX161" s="21"/>
      <c r="BY161" s="21"/>
      <c r="BZ161" s="21"/>
      <c r="CA161" s="51"/>
      <c r="CB161" s="63">
        <f>SUM(BG161,BL161,BQ161,BV161,CA161)/SUM(BE161,BJ161,BO161,BT161,BY161)</f>
        <v>599.52999999999975</v>
      </c>
    </row>
    <row r="162" spans="1:80" s="23" customFormat="1" x14ac:dyDescent="0.3">
      <c r="A162" s="21">
        <v>129</v>
      </c>
      <c r="B162" s="21" t="s">
        <v>983</v>
      </c>
      <c r="C162" s="21" t="s">
        <v>984</v>
      </c>
      <c r="D162" s="21" t="s">
        <v>368</v>
      </c>
      <c r="E162" s="21" t="b">
        <v>1</v>
      </c>
      <c r="F162" s="21"/>
      <c r="G162" s="21"/>
      <c r="H162" s="21" t="s">
        <v>611</v>
      </c>
      <c r="I162" s="21" t="s">
        <v>10</v>
      </c>
      <c r="J162" s="21" t="s">
        <v>612</v>
      </c>
      <c r="K162" s="21" t="s">
        <v>369</v>
      </c>
      <c r="L162" s="21" t="s">
        <v>613</v>
      </c>
      <c r="M162" s="21" t="s">
        <v>370</v>
      </c>
      <c r="N162" s="21" t="s">
        <v>614</v>
      </c>
      <c r="O162" s="21" t="s">
        <v>985</v>
      </c>
      <c r="P162" s="21" t="b">
        <v>1</v>
      </c>
      <c r="Q162" s="21">
        <v>800</v>
      </c>
      <c r="R162" s="39" t="b">
        <v>1</v>
      </c>
      <c r="S162" s="6" t="s">
        <v>2311</v>
      </c>
      <c r="T162" s="1" t="str" cm="1">
        <f t="array" ref="T162">IF(AND(SUM(COUNTIF(S162,{"*leaching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leached*"}))&gt;0,ISNUMBER(FIND("%",S162))),"Include","Exclude")</f>
        <v>Exclude</v>
      </c>
      <c r="U162" s="1" t="s">
        <v>2312</v>
      </c>
      <c r="V162" s="1" t="str" cm="1">
        <f t="array" ref="V162">IF(AND(SUM(COUNTIF(U162,{"*leaching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leached*"}))&gt;0,ISNUMBER(FIND("%",U162))),"Include","Exclude")</f>
        <v>Exclude</v>
      </c>
      <c r="W162" s="1" t="s">
        <v>2313</v>
      </c>
      <c r="X162" s="1" t="str" cm="1">
        <f t="array" ref="X162">IF(AND(SUM(COUNTIF(W162,{"*leaching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leached*"}))&gt;0,ISNUMBER(FIND("%",W162))),"Include","Exclude")</f>
        <v>Include</v>
      </c>
      <c r="Y162" s="1" t="s">
        <v>2314</v>
      </c>
      <c r="Z162" s="1" t="str" cm="1">
        <f t="array" ref="Z162">IF(AND(SUM(COUNTIF(Y162,{"*leaching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leached*"}))&gt;0,ISNUMBER(FIND("%",Y162))),"Include","Exclude")</f>
        <v>Exclude</v>
      </c>
      <c r="AA162" s="1" t="s">
        <v>2315</v>
      </c>
      <c r="AB162" s="1" t="str" cm="1">
        <f t="array" ref="AB162">IF(AND(SUM(COUNTIF(AA162,{"*leaching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leached*"}))&gt;0,ISNUMBER(FIND("%",AA162))),"Include","Exclude")</f>
        <v>Exclude</v>
      </c>
      <c r="AC162" s="1" t="s">
        <v>2316</v>
      </c>
      <c r="AD162" s="1" t="str" cm="1">
        <f t="array" ref="AD162">IF(AND(SUM(COUNTIF(AC162,{"*leaching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leached*"}))&gt;0,ISNUMBER(FIND("%",AC162))),"Include","Exclude")</f>
        <v>Exclude</v>
      </c>
      <c r="AE162" s="1" t="s">
        <v>2317</v>
      </c>
      <c r="AF162" s="1" t="str" cm="1">
        <f t="array" ref="AF162">IF(AND(SUM(COUNTIF(AE162,{"*leaching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leached*"}))&gt;0,ISNUMBER(FIND("%",AE162))),"Include","Exclude")</f>
        <v>Exclude</v>
      </c>
      <c r="AG162" s="1"/>
      <c r="AH162" s="1" t="str" cm="1">
        <f t="array" ref="AH162">IF(AND(SUM(COUNTIF(AG162,{"*leaching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leached*"}))&gt;0,ISNUMBER(FIND("%",AG162))),"Include","Exclude")</f>
        <v>Exclude</v>
      </c>
      <c r="AI162" s="1"/>
      <c r="AJ162" s="1" t="str" cm="1">
        <f t="array" ref="AJ162">IF(AND(SUM(COUNTIF(AI162,{"*leaching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leached*"}))&gt;0,ISNUMBER(FIND("%",AI162))),"Include","Exclude")</f>
        <v>Exclude</v>
      </c>
      <c r="AK162" s="1"/>
      <c r="AL162" s="1" t="str" cm="1">
        <f t="array" ref="AL162">IF(AND(SUM(COUNTIF(AK162,{"*leaching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leached*"}))&gt;0,ISNUMBER(FIND("%",AK162))),"Include","Exclude")</f>
        <v>Exclude</v>
      </c>
      <c r="AM162" s="1"/>
      <c r="AN162" s="1" t="str" cm="1">
        <f t="array" ref="AN162">IF(AND(SUM(COUNTIF(AM162,{"*leaching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leached*"}))&gt;0,ISNUMBER(FIND("%",AM162))),"Include","Exclude")</f>
        <v>Exclude</v>
      </c>
      <c r="AO162" s="1"/>
      <c r="AP162" s="1" t="str" cm="1">
        <f t="array" ref="AP162">IF(AND(SUM(COUNTIF(AO162,{"*leaching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leached*"}))&gt;0,ISNUMBER(FIND("%",AO162))),"Include","Exclude")</f>
        <v>Exclude</v>
      </c>
      <c r="AQ162" s="1"/>
      <c r="AR162" s="1" t="str" cm="1">
        <f t="array" ref="AR162">IF(AND(SUM(COUNTIF(AQ162,{"*leaching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leached*"}))&gt;0,ISNUMBER(FIND("%",AQ162))),"Include","Exclude")</f>
        <v>Exclude</v>
      </c>
      <c r="AS162" s="1"/>
      <c r="AT162" s="1" t="str" cm="1">
        <f t="array" ref="AT162">IF(AND(SUM(COUNTIF(AS162,{"*leaching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leached*"}))&gt;0,ISNUMBER(FIND("%",AS162))),"Include","Exclude")</f>
        <v>Exclude</v>
      </c>
      <c r="AU162" s="1"/>
      <c r="AV162" s="1" t="str" cm="1">
        <f t="array" ref="AV162">IF(AND(SUM(COUNTIF(AU162,{"*leaching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leached*"}))&gt;0,ISNUMBER(FIND("%",AU162))),"Include","Exclude")</f>
        <v>Exclude</v>
      </c>
      <c r="AW162" s="1"/>
      <c r="AX162" s="36" t="str" cm="1">
        <f t="array" ref="AX162">IF(AND(SUM(COUNTIF(AW162,{"*leaching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leached*"}))&gt;0,ISNUMBER(FIND("%",AW162))),"Include","Exclude")</f>
        <v>Exclude</v>
      </c>
      <c r="AY162" s="21">
        <f t="shared" si="15"/>
        <v>1</v>
      </c>
      <c r="AZ162" s="21" t="s">
        <v>2313</v>
      </c>
      <c r="BA162" s="21">
        <f>LEN(AZ162) - LEN(SUBSTITUTE(AZ162, "%", ""))</f>
        <v>1</v>
      </c>
      <c r="BB162" s="21" t="s">
        <v>2996</v>
      </c>
      <c r="BC162" s="21" t="s">
        <v>3012</v>
      </c>
      <c r="BD162" s="22">
        <v>0.99990000000000001</v>
      </c>
      <c r="BE162" s="22">
        <v>0.1</v>
      </c>
      <c r="BF162" s="44">
        <f>VLOOKUP(BC162,'To do list'!$A$2:$B$18,2,FALSE)</f>
        <v>1.82</v>
      </c>
      <c r="BG162" s="59">
        <f>BE162*(1-BD162)*BF162*100</f>
        <v>1.8199999999997999E-3</v>
      </c>
      <c r="BH162" s="21"/>
      <c r="BI162" s="21"/>
      <c r="BJ162" s="21"/>
      <c r="BK162" s="44"/>
      <c r="BL162" s="49"/>
      <c r="BM162" s="21"/>
      <c r="BN162" s="21"/>
      <c r="BO162" s="22"/>
      <c r="BP162" s="21"/>
      <c r="BQ162" s="51"/>
      <c r="BR162" s="21"/>
      <c r="BS162" s="21"/>
      <c r="BT162" s="22"/>
      <c r="BU162" s="21"/>
      <c r="BV162" s="51"/>
      <c r="BW162" s="21"/>
      <c r="BX162" s="21"/>
      <c r="BY162" s="21"/>
      <c r="BZ162" s="21"/>
      <c r="CA162" s="51"/>
      <c r="CB162" s="63">
        <f>SUM(BG162,BL162,BQ162,BV162,CA162)/SUM(BE162,BJ162,BO162,BT162,BY162)</f>
        <v>1.8199999999997999E-2</v>
      </c>
    </row>
    <row r="163" spans="1:80" hidden="1" x14ac:dyDescent="0.3">
      <c r="A163" s="40">
        <v>162</v>
      </c>
      <c r="B163" s="40" t="s">
        <v>1071</v>
      </c>
      <c r="C163" s="61" t="s">
        <v>1072</v>
      </c>
      <c r="D163" s="40" t="s">
        <v>460</v>
      </c>
      <c r="E163" s="40" t="b">
        <v>1</v>
      </c>
      <c r="F163" s="40"/>
      <c r="G163" s="40"/>
      <c r="H163" s="40" t="s">
        <v>611</v>
      </c>
      <c r="I163" s="40" t="s">
        <v>10</v>
      </c>
      <c r="J163" s="40" t="s">
        <v>612</v>
      </c>
      <c r="K163" s="40" t="s">
        <v>461</v>
      </c>
      <c r="L163" s="40" t="s">
        <v>613</v>
      </c>
      <c r="M163" s="40" t="s">
        <v>462</v>
      </c>
      <c r="N163" s="40" t="s">
        <v>614</v>
      </c>
      <c r="O163" s="40" t="s">
        <v>663</v>
      </c>
      <c r="P163" s="40" t="b">
        <v>1</v>
      </c>
      <c r="Q163" s="40">
        <v>40</v>
      </c>
      <c r="R163" s="1" t="b">
        <v>0</v>
      </c>
      <c r="S163" s="1" t="s">
        <v>2584</v>
      </c>
      <c r="T163" s="1" t="str" cm="1">
        <f t="array" ref="T163">IF(AND(SUM(COUNTIF(S163,{"*leaching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leached*"}))&gt;0,ISNUMBER(FIND("%",S163))),"Include","Exclude")</f>
        <v>Exclude</v>
      </c>
      <c r="U163" s="1" t="s">
        <v>2585</v>
      </c>
      <c r="V163" s="1" t="str" cm="1">
        <f t="array" ref="V163">IF(AND(SUM(COUNTIF(U163,{"*leaching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leached*"}))&gt;0,ISNUMBER(FIND("%",U163))),"Include","Exclude")</f>
        <v>Exclude</v>
      </c>
      <c r="W163" s="1" t="s">
        <v>2586</v>
      </c>
      <c r="X163" s="1" t="str" cm="1">
        <f t="array" ref="X163">IF(AND(SUM(COUNTIF(W163,{"*leaching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leached*"}))&gt;0,ISNUMBER(FIND("%",W163))),"Include","Exclude")</f>
        <v>Exclude</v>
      </c>
      <c r="Y163" s="1" t="s">
        <v>2587</v>
      </c>
      <c r="Z163" s="1" t="str" cm="1">
        <f t="array" ref="Z163">IF(AND(SUM(COUNTIF(Y163,{"*leaching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leached*"}))&gt;0,ISNUMBER(FIND("%",Y163))),"Include","Exclude")</f>
        <v>Exclude</v>
      </c>
      <c r="AA163" s="1" t="s">
        <v>2588</v>
      </c>
      <c r="AB163" s="1" t="str" cm="1">
        <f t="array" ref="AB163">IF(AND(SUM(COUNTIF(AA163,{"*leaching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leached*"}))&gt;0,ISNUMBER(FIND("%",AA163))),"Include","Exclude")</f>
        <v>Exclude</v>
      </c>
      <c r="AC163" s="1" t="s">
        <v>2589</v>
      </c>
      <c r="AD163" s="1" t="str" cm="1">
        <f t="array" ref="AD163">IF(AND(SUM(COUNTIF(AC163,{"*leaching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leached*"}))&gt;0,ISNUMBER(FIND("%",AC163))),"Include","Exclude")</f>
        <v>Exclude</v>
      </c>
      <c r="AE163" s="1" t="s">
        <v>2590</v>
      </c>
      <c r="AF163" s="1" t="str" cm="1">
        <f t="array" ref="AF163">IF(AND(SUM(COUNTIF(AE163,{"*leaching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leached*"}))&gt;0,ISNUMBER(FIND("%",AE163))),"Include","Exclude")</f>
        <v>Exclude</v>
      </c>
      <c r="AG163" s="1" t="s">
        <v>2591</v>
      </c>
      <c r="AH163" s="1" t="str" cm="1">
        <f t="array" ref="AH163">IF(AND(SUM(COUNTIF(AG163,{"*leaching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leached*"}))&gt;0,ISNUMBER(FIND("%",AG163))),"Include","Exclude")</f>
        <v>Exclude</v>
      </c>
      <c r="AI163" s="1"/>
      <c r="AJ163" s="1" t="str" cm="1">
        <f t="array" ref="AJ163">IF(AND(SUM(COUNTIF(AI163,{"*leaching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leached*"}))&gt;0,ISNUMBER(FIND("%",AI163))),"Include","Exclude")</f>
        <v>Exclude</v>
      </c>
      <c r="AK163" s="1"/>
      <c r="AL163" s="1" t="str" cm="1">
        <f t="array" ref="AL163">IF(AND(SUM(COUNTIF(AK163,{"*leaching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leached*"}))&gt;0,ISNUMBER(FIND("%",AK163))),"Include","Exclude")</f>
        <v>Exclude</v>
      </c>
      <c r="AM163" s="1"/>
      <c r="AN163" s="1" t="str" cm="1">
        <f t="array" ref="AN163">IF(AND(SUM(COUNTIF(AM163,{"*leaching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leached*"}))&gt;0,ISNUMBER(FIND("%",AM163))),"Include","Exclude")</f>
        <v>Exclude</v>
      </c>
      <c r="AO163" s="1"/>
      <c r="AP163" s="1" t="str" cm="1">
        <f t="array" ref="AP163">IF(AND(SUM(COUNTIF(AO163,{"*leaching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leached*"}))&gt;0,ISNUMBER(FIND("%",AO163))),"Include","Exclude")</f>
        <v>Exclude</v>
      </c>
      <c r="AQ163" s="1"/>
      <c r="AR163" s="1" t="str" cm="1">
        <f t="array" ref="AR163">IF(AND(SUM(COUNTIF(AQ163,{"*leaching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leached*"}))&gt;0,ISNUMBER(FIND("%",AQ163))),"Include","Exclude")</f>
        <v>Exclude</v>
      </c>
      <c r="AS163" s="1"/>
      <c r="AT163" s="1" t="str" cm="1">
        <f t="array" ref="AT163">IF(AND(SUM(COUNTIF(AS163,{"*leaching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leached*"}))&gt;0,ISNUMBER(FIND("%",AS163))),"Include","Exclude")</f>
        <v>Exclude</v>
      </c>
      <c r="AU163" s="1"/>
      <c r="AV163" s="1" t="str" cm="1">
        <f t="array" ref="AV163">IF(AND(SUM(COUNTIF(AU163,{"*leaching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leached*"}))&gt;0,ISNUMBER(FIND("%",AU163))),"Include","Exclude")</f>
        <v>Exclude</v>
      </c>
      <c r="AW163" s="1"/>
      <c r="AX163" s="1" t="str" cm="1">
        <f t="array" ref="AX163">IF(AND(SUM(COUNTIF(AW163,{"*leaching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leached*"}))&gt;0,ISNUMBER(FIND("%",AW163))),"Include","Exclude")</f>
        <v>Exclude</v>
      </c>
      <c r="AY163" s="40">
        <f t="shared" si="15"/>
        <v>0</v>
      </c>
      <c r="AZ163" s="40" t="s">
        <v>677</v>
      </c>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c r="BY163"/>
      <c r="BZ163"/>
      <c r="CA163"/>
      <c r="CB163"/>
    </row>
    <row r="164" spans="1:80" hidden="1" x14ac:dyDescent="0.3">
      <c r="A164" s="1">
        <v>163</v>
      </c>
      <c r="B164" s="1" t="s">
        <v>1073</v>
      </c>
      <c r="C164" s="2" t="s">
        <v>1074</v>
      </c>
      <c r="D164" s="1" t="s">
        <v>463</v>
      </c>
      <c r="E164" s="1" t="b">
        <v>1</v>
      </c>
      <c r="H164" s="1" t="s">
        <v>611</v>
      </c>
      <c r="I164" s="1" t="s">
        <v>10</v>
      </c>
      <c r="J164" s="1" t="s">
        <v>612</v>
      </c>
      <c r="K164" s="1" t="s">
        <v>464</v>
      </c>
      <c r="L164" s="1" t="s">
        <v>613</v>
      </c>
      <c r="M164" s="1" t="s">
        <v>465</v>
      </c>
      <c r="N164" s="1" t="s">
        <v>614</v>
      </c>
      <c r="O164" s="1" t="s">
        <v>932</v>
      </c>
      <c r="P164" s="1" t="b">
        <v>1</v>
      </c>
      <c r="Q164" s="1">
        <v>90</v>
      </c>
      <c r="R164" s="1" t="b">
        <v>0</v>
      </c>
      <c r="S164" s="1" t="s">
        <v>2592</v>
      </c>
      <c r="T164" s="1" t="str" cm="1">
        <f t="array" ref="T164">IF(AND(SUM(COUNTIF(S164,{"*leaching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leached*"}))&gt;0,ISNUMBER(FIND("%",S164))),"Include","Exclude")</f>
        <v>Exclude</v>
      </c>
      <c r="U164" s="1" t="s">
        <v>2593</v>
      </c>
      <c r="V164" s="1" t="str" cm="1">
        <f t="array" ref="V164">IF(AND(SUM(COUNTIF(U164,{"*leaching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leached*"}))&gt;0,ISNUMBER(FIND("%",U164))),"Include","Exclude")</f>
        <v>Exclude</v>
      </c>
      <c r="W164" s="1" t="s">
        <v>2594</v>
      </c>
      <c r="X164" s="1" t="str" cm="1">
        <f t="array" ref="X164">IF(AND(SUM(COUNTIF(W164,{"*leaching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leached*"}))&gt;0,ISNUMBER(FIND("%",W164))),"Include","Exclude")</f>
        <v>Exclude</v>
      </c>
      <c r="Y164" s="1" t="s">
        <v>2595</v>
      </c>
      <c r="Z164" s="1" t="str" cm="1">
        <f t="array" ref="Z164">IF(AND(SUM(COUNTIF(Y164,{"*leaching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leached*"}))&gt;0,ISNUMBER(FIND("%",Y164))),"Include","Exclude")</f>
        <v>Exclude</v>
      </c>
      <c r="AA164" s="1" t="s">
        <v>2596</v>
      </c>
      <c r="AB164" s="1" t="str" cm="1">
        <f t="array" ref="AB164">IF(AND(SUM(COUNTIF(AA164,{"*leaching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leached*"}))&gt;0,ISNUMBER(FIND("%",AA164))),"Include","Exclude")</f>
        <v>Exclude</v>
      </c>
      <c r="AC164" s="1" t="s">
        <v>2597</v>
      </c>
      <c r="AD164" s="1" t="str" cm="1">
        <f t="array" ref="AD164">IF(AND(SUM(COUNTIF(AC164,{"*leaching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leached*"}))&gt;0,ISNUMBER(FIND("%",AC164))),"Include","Exclude")</f>
        <v>Exclude</v>
      </c>
      <c r="AE164" s="1" t="s">
        <v>2598</v>
      </c>
      <c r="AF164" s="1" t="str" cm="1">
        <f t="array" ref="AF164">IF(AND(SUM(COUNTIF(AE164,{"*leaching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leached*"}))&gt;0,ISNUMBER(FIND("%",AE164))),"Include","Exclude")</f>
        <v>Exclude</v>
      </c>
      <c r="AG164" s="1" t="s">
        <v>2599</v>
      </c>
      <c r="AH164" s="1" t="str" cm="1">
        <f t="array" ref="AH164">IF(AND(SUM(COUNTIF(AG164,{"*leaching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leached*"}))&gt;0,ISNUMBER(FIND("%",AG164))),"Include","Exclude")</f>
        <v>Exclude</v>
      </c>
      <c r="AI164" s="1"/>
      <c r="AJ164" s="1" t="str" cm="1">
        <f t="array" ref="AJ164">IF(AND(SUM(COUNTIF(AI164,{"*leaching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leached*"}))&gt;0,ISNUMBER(FIND("%",AI164))),"Include","Exclude")</f>
        <v>Exclude</v>
      </c>
      <c r="AK164" s="1"/>
      <c r="AL164" s="1" t="str" cm="1">
        <f t="array" ref="AL164">IF(AND(SUM(COUNTIF(AK164,{"*leaching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leached*"}))&gt;0,ISNUMBER(FIND("%",AK164))),"Include","Exclude")</f>
        <v>Exclude</v>
      </c>
      <c r="AM164" s="1"/>
      <c r="AN164" s="1" t="str" cm="1">
        <f t="array" ref="AN164">IF(AND(SUM(COUNTIF(AM164,{"*leaching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leached*"}))&gt;0,ISNUMBER(FIND("%",AM164))),"Include","Exclude")</f>
        <v>Exclude</v>
      </c>
      <c r="AO164" s="1"/>
      <c r="AP164" s="1" t="str" cm="1">
        <f t="array" ref="AP164">IF(AND(SUM(COUNTIF(AO164,{"*leaching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leached*"}))&gt;0,ISNUMBER(FIND("%",AO164))),"Include","Exclude")</f>
        <v>Exclude</v>
      </c>
      <c r="AQ164" s="1"/>
      <c r="AR164" s="1" t="str" cm="1">
        <f t="array" ref="AR164">IF(AND(SUM(COUNTIF(AQ164,{"*leaching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leached*"}))&gt;0,ISNUMBER(FIND("%",AQ164))),"Include","Exclude")</f>
        <v>Exclude</v>
      </c>
      <c r="AS164" s="1"/>
      <c r="AT164" s="1" t="str" cm="1">
        <f t="array" ref="AT164">IF(AND(SUM(COUNTIF(AS164,{"*leaching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leached*"}))&gt;0,ISNUMBER(FIND("%",AS164))),"Include","Exclude")</f>
        <v>Exclude</v>
      </c>
      <c r="AU164" s="1"/>
      <c r="AV164" s="1" t="str" cm="1">
        <f t="array" ref="AV164">IF(AND(SUM(COUNTIF(AU164,{"*leaching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leached*"}))&gt;0,ISNUMBER(FIND("%",AU164))),"Include","Exclude")</f>
        <v>Exclude</v>
      </c>
      <c r="AW164" s="1"/>
      <c r="AX164" s="1" t="str" cm="1">
        <f t="array" ref="AX164">IF(AND(SUM(COUNTIF(AW164,{"*leaching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leached*"}))&gt;0,ISNUMBER(FIND("%",AW164))),"Include","Exclude")</f>
        <v>Exclude</v>
      </c>
      <c r="AY164" s="1">
        <f t="shared" si="15"/>
        <v>0</v>
      </c>
      <c r="AZ164" s="1" t="s">
        <v>677</v>
      </c>
      <c r="BF164" s="1"/>
      <c r="BG164" s="1"/>
      <c r="BK164" s="1"/>
      <c r="BL164" s="1"/>
      <c r="BQ164" s="1"/>
      <c r="BV164" s="1"/>
      <c r="BX164"/>
      <c r="BY164"/>
      <c r="BZ164"/>
      <c r="CA164"/>
      <c r="CB164"/>
    </row>
    <row r="165" spans="1:80" s="23" customFormat="1" x14ac:dyDescent="0.3">
      <c r="A165" s="21">
        <v>130</v>
      </c>
      <c r="B165" s="21" t="s">
        <v>986</v>
      </c>
      <c r="C165" s="21" t="s">
        <v>987</v>
      </c>
      <c r="D165" s="21" t="s">
        <v>371</v>
      </c>
      <c r="E165" s="21" t="b">
        <v>1</v>
      </c>
      <c r="F165" s="21"/>
      <c r="G165" s="21"/>
      <c r="H165" s="21" t="s">
        <v>611</v>
      </c>
      <c r="I165" s="21" t="s">
        <v>10</v>
      </c>
      <c r="J165" s="21" t="s">
        <v>612</v>
      </c>
      <c r="K165" s="21" t="s">
        <v>372</v>
      </c>
      <c r="L165" s="21" t="s">
        <v>613</v>
      </c>
      <c r="M165" s="21" t="s">
        <v>373</v>
      </c>
      <c r="N165" s="21" t="s">
        <v>614</v>
      </c>
      <c r="O165" s="21" t="s">
        <v>645</v>
      </c>
      <c r="P165" s="21" t="b">
        <v>1</v>
      </c>
      <c r="Q165" s="21">
        <v>300</v>
      </c>
      <c r="R165" s="39" t="b">
        <v>0</v>
      </c>
      <c r="S165" s="6" t="s">
        <v>2318</v>
      </c>
      <c r="T165" s="1" t="str" cm="1">
        <f t="array" ref="T165">IF(AND(SUM(COUNTIF(S165,{"*leaching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leached*"}))&gt;0,ISNUMBER(FIND("%",S165))),"Include","Exclude")</f>
        <v>Exclude</v>
      </c>
      <c r="U165" s="1" t="s">
        <v>2319</v>
      </c>
      <c r="V165" s="1" t="str" cm="1">
        <f t="array" ref="V165">IF(AND(SUM(COUNTIF(U165,{"*leaching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leached*"}))&gt;0,ISNUMBER(FIND("%",U165))),"Include","Exclude")</f>
        <v>Exclude</v>
      </c>
      <c r="W165" s="1" t="s">
        <v>2320</v>
      </c>
      <c r="X165" s="1" t="str" cm="1">
        <f t="array" ref="X165">IF(AND(SUM(COUNTIF(W165,{"*leaching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leached*"}))&gt;0,ISNUMBER(FIND("%",W165))),"Include","Exclude")</f>
        <v>Include</v>
      </c>
      <c r="Y165" s="1" t="s">
        <v>2321</v>
      </c>
      <c r="Z165" s="1" t="str" cm="1">
        <f t="array" ref="Z165">IF(AND(SUM(COUNTIF(Y165,{"*leaching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leached*"}))&gt;0,ISNUMBER(FIND("%",Y165))),"Include","Exclude")</f>
        <v>Exclude</v>
      </c>
      <c r="AA165" s="1" t="s">
        <v>2322</v>
      </c>
      <c r="AB165" s="1" t="str" cm="1">
        <f t="array" ref="AB165">IF(AND(SUM(COUNTIF(AA165,{"*leaching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leached*"}))&gt;0,ISNUMBER(FIND("%",AA165))),"Include","Exclude")</f>
        <v>Exclude</v>
      </c>
      <c r="AC165" s="1" t="s">
        <v>2323</v>
      </c>
      <c r="AD165" s="1" t="str" cm="1">
        <f t="array" ref="AD165">IF(AND(SUM(COUNTIF(AC165,{"*leaching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leached*"}))&gt;0,ISNUMBER(FIND("%",AC165))),"Include","Exclude")</f>
        <v>Exclude</v>
      </c>
      <c r="AE165" s="1" t="s">
        <v>2324</v>
      </c>
      <c r="AF165" s="1" t="str" cm="1">
        <f t="array" ref="AF165">IF(AND(SUM(COUNTIF(AE165,{"*leaching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leached*"}))&gt;0,ISNUMBER(FIND("%",AE165))),"Include","Exclude")</f>
        <v>Exclude</v>
      </c>
      <c r="AG165" s="1"/>
      <c r="AH165" s="1" t="str" cm="1">
        <f t="array" ref="AH165">IF(AND(SUM(COUNTIF(AG165,{"*leaching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leached*"}))&gt;0,ISNUMBER(FIND("%",AG165))),"Include","Exclude")</f>
        <v>Exclude</v>
      </c>
      <c r="AI165" s="1"/>
      <c r="AJ165" s="1" t="str" cm="1">
        <f t="array" ref="AJ165">IF(AND(SUM(COUNTIF(AI165,{"*leaching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leached*"}))&gt;0,ISNUMBER(FIND("%",AI165))),"Include","Exclude")</f>
        <v>Exclude</v>
      </c>
      <c r="AK165" s="1"/>
      <c r="AL165" s="1" t="str" cm="1">
        <f t="array" ref="AL165">IF(AND(SUM(COUNTIF(AK165,{"*leaching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leached*"}))&gt;0,ISNUMBER(FIND("%",AK165))),"Include","Exclude")</f>
        <v>Exclude</v>
      </c>
      <c r="AM165" s="1"/>
      <c r="AN165" s="1" t="str" cm="1">
        <f t="array" ref="AN165">IF(AND(SUM(COUNTIF(AM165,{"*leaching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leached*"}))&gt;0,ISNUMBER(FIND("%",AM165))),"Include","Exclude")</f>
        <v>Exclude</v>
      </c>
      <c r="AO165" s="1"/>
      <c r="AP165" s="1" t="str" cm="1">
        <f t="array" ref="AP165">IF(AND(SUM(COUNTIF(AO165,{"*leaching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leached*"}))&gt;0,ISNUMBER(FIND("%",AO165))),"Include","Exclude")</f>
        <v>Exclude</v>
      </c>
      <c r="AQ165" s="1"/>
      <c r="AR165" s="1" t="str" cm="1">
        <f t="array" ref="AR165">IF(AND(SUM(COUNTIF(AQ165,{"*leaching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leached*"}))&gt;0,ISNUMBER(FIND("%",AQ165))),"Include","Exclude")</f>
        <v>Exclude</v>
      </c>
      <c r="AS165" s="1"/>
      <c r="AT165" s="1" t="str" cm="1">
        <f t="array" ref="AT165">IF(AND(SUM(COUNTIF(AS165,{"*leaching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leached*"}))&gt;0,ISNUMBER(FIND("%",AS165))),"Include","Exclude")</f>
        <v>Exclude</v>
      </c>
      <c r="AU165" s="1"/>
      <c r="AV165" s="1" t="str" cm="1">
        <f t="array" ref="AV165">IF(AND(SUM(COUNTIF(AU165,{"*leaching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leached*"}))&gt;0,ISNUMBER(FIND("%",AU165))),"Include","Exclude")</f>
        <v>Exclude</v>
      </c>
      <c r="AW165" s="1"/>
      <c r="AX165" s="36" t="str" cm="1">
        <f t="array" ref="AX165">IF(AND(SUM(COUNTIF(AW165,{"*leaching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leached*"}))&gt;0,ISNUMBER(FIND("%",AW165))),"Include","Exclude")</f>
        <v>Exclude</v>
      </c>
      <c r="AY165" s="21">
        <f t="shared" si="15"/>
        <v>1</v>
      </c>
      <c r="AZ165" s="21" t="s">
        <v>2320</v>
      </c>
      <c r="BA165" s="21">
        <f>LEN(AZ165) - LEN(SUBSTITUTE(AZ165, "%", ""))</f>
        <v>1</v>
      </c>
      <c r="BB165" s="21" t="s">
        <v>2996</v>
      </c>
      <c r="BC165" s="21" t="s">
        <v>3013</v>
      </c>
      <c r="BD165" s="24">
        <v>0.95</v>
      </c>
      <c r="BE165" s="22">
        <v>0.1</v>
      </c>
      <c r="BF165" s="44">
        <f>VLOOKUP(BC165,'To do list'!$A$2:$B$18,2,FALSE)</f>
        <v>83.5</v>
      </c>
      <c r="BG165" s="59">
        <f>BE165*(1-BD165)*BF165*100</f>
        <v>41.750000000000036</v>
      </c>
      <c r="BH165" s="21"/>
      <c r="BI165" s="21"/>
      <c r="BJ165" s="21"/>
      <c r="BK165" s="44"/>
      <c r="BL165" s="49"/>
      <c r="BM165" s="21"/>
      <c r="BN165" s="21"/>
      <c r="BO165" s="22"/>
      <c r="BP165" s="21"/>
      <c r="BQ165" s="51"/>
      <c r="BR165" s="21"/>
      <c r="BS165" s="21"/>
      <c r="BT165" s="22"/>
      <c r="BU165" s="21"/>
      <c r="BV165" s="51"/>
      <c r="BW165" s="21"/>
      <c r="BX165" s="21"/>
      <c r="BY165" s="21"/>
      <c r="BZ165" s="21"/>
      <c r="CA165" s="51"/>
      <c r="CB165" s="63">
        <f>SUM(BG165,BL165,BQ165,BV165,CA165)/SUM(BE165,BJ165,BO165,BT165,BY165)</f>
        <v>417.50000000000034</v>
      </c>
    </row>
    <row r="166" spans="1:80" s="23" customFormat="1" x14ac:dyDescent="0.3">
      <c r="A166" s="21">
        <v>133</v>
      </c>
      <c r="B166" s="21" t="s">
        <v>994</v>
      </c>
      <c r="C166" s="21" t="s">
        <v>995</v>
      </c>
      <c r="D166" s="21" t="s">
        <v>380</v>
      </c>
      <c r="E166" s="21" t="b">
        <v>1</v>
      </c>
      <c r="F166" s="21"/>
      <c r="G166" s="21"/>
      <c r="H166" s="21" t="s">
        <v>611</v>
      </c>
      <c r="I166" s="21" t="s">
        <v>10</v>
      </c>
      <c r="J166" s="21" t="s">
        <v>612</v>
      </c>
      <c r="K166" s="21" t="s">
        <v>381</v>
      </c>
      <c r="L166" s="21" t="s">
        <v>613</v>
      </c>
      <c r="M166" s="21" t="s">
        <v>382</v>
      </c>
      <c r="N166" s="21" t="s">
        <v>614</v>
      </c>
      <c r="O166" s="21" t="s">
        <v>996</v>
      </c>
      <c r="P166" s="21" t="b">
        <v>1</v>
      </c>
      <c r="Q166" s="21">
        <v>150</v>
      </c>
      <c r="R166" s="39" t="b">
        <v>0</v>
      </c>
      <c r="S166" s="6" t="s">
        <v>2345</v>
      </c>
      <c r="T166" s="1" t="str" cm="1">
        <f t="array" ref="T166">IF(AND(SUM(COUNTIF(S166,{"*leaching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leached*"}))&gt;0,ISNUMBER(FIND("%",S166))),"Include","Exclude")</f>
        <v>Exclude</v>
      </c>
      <c r="U166" s="1" t="s">
        <v>2346</v>
      </c>
      <c r="V166" s="1" t="str" cm="1">
        <f t="array" ref="V166">IF(AND(SUM(COUNTIF(U166,{"*leaching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leached*"}))&gt;0,ISNUMBER(FIND("%",U166))),"Include","Exclude")</f>
        <v>Exclude</v>
      </c>
      <c r="W166" s="1" t="s">
        <v>2347</v>
      </c>
      <c r="X166" s="1" t="str" cm="1">
        <f t="array" ref="X166">IF(AND(SUM(COUNTIF(W166,{"*leaching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leached*"}))&gt;0,ISNUMBER(FIND("%",W166))),"Include","Exclude")</f>
        <v>Exclude</v>
      </c>
      <c r="Y166" s="1" t="s">
        <v>2348</v>
      </c>
      <c r="Z166" s="1" t="str" cm="1">
        <f t="array" ref="Z166">IF(AND(SUM(COUNTIF(Y166,{"*leaching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leached*"}))&gt;0,ISNUMBER(FIND("%",Y166))),"Include","Exclude")</f>
        <v>Include</v>
      </c>
      <c r="AA166" s="1" t="s">
        <v>2349</v>
      </c>
      <c r="AB166" s="1" t="str" cm="1">
        <f t="array" ref="AB166">IF(AND(SUM(COUNTIF(AA166,{"*leaching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leached*"}))&gt;0,ISNUMBER(FIND("%",AA166))),"Include","Exclude")</f>
        <v>Exclude</v>
      </c>
      <c r="AC166" s="1" t="s">
        <v>2350</v>
      </c>
      <c r="AD166" s="1" t="str" cm="1">
        <f t="array" ref="AD166">IF(AND(SUM(COUNTIF(AC166,{"*leaching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leached*"}))&gt;0,ISNUMBER(FIND("%",AC166))),"Include","Exclude")</f>
        <v>Exclude</v>
      </c>
      <c r="AE166" s="1" t="s">
        <v>2351</v>
      </c>
      <c r="AF166" s="1" t="str" cm="1">
        <f t="array" ref="AF166">IF(AND(SUM(COUNTIF(AE166,{"*leaching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leached*"}))&gt;0,ISNUMBER(FIND("%",AE166))),"Include","Exclude")</f>
        <v>Exclude</v>
      </c>
      <c r="AG166" s="1"/>
      <c r="AH166" s="1" t="str" cm="1">
        <f t="array" ref="AH166">IF(AND(SUM(COUNTIF(AG166,{"*leaching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leached*"}))&gt;0,ISNUMBER(FIND("%",AG166))),"Include","Exclude")</f>
        <v>Exclude</v>
      </c>
      <c r="AI166" s="1"/>
      <c r="AJ166" s="1" t="str" cm="1">
        <f t="array" ref="AJ166">IF(AND(SUM(COUNTIF(AI166,{"*leaching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leached*"}))&gt;0,ISNUMBER(FIND("%",AI166))),"Include","Exclude")</f>
        <v>Exclude</v>
      </c>
      <c r="AK166" s="1"/>
      <c r="AL166" s="1" t="str" cm="1">
        <f t="array" ref="AL166">IF(AND(SUM(COUNTIF(AK166,{"*leaching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leached*"}))&gt;0,ISNUMBER(FIND("%",AK166))),"Include","Exclude")</f>
        <v>Exclude</v>
      </c>
      <c r="AM166" s="1"/>
      <c r="AN166" s="1" t="str" cm="1">
        <f t="array" ref="AN166">IF(AND(SUM(COUNTIF(AM166,{"*leaching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leached*"}))&gt;0,ISNUMBER(FIND("%",AM166))),"Include","Exclude")</f>
        <v>Exclude</v>
      </c>
      <c r="AO166" s="1"/>
      <c r="AP166" s="1" t="str" cm="1">
        <f t="array" ref="AP166">IF(AND(SUM(COUNTIF(AO166,{"*leaching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leached*"}))&gt;0,ISNUMBER(FIND("%",AO166))),"Include","Exclude")</f>
        <v>Exclude</v>
      </c>
      <c r="AQ166" s="1"/>
      <c r="AR166" s="1" t="str" cm="1">
        <f t="array" ref="AR166">IF(AND(SUM(COUNTIF(AQ166,{"*leaching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leached*"}))&gt;0,ISNUMBER(FIND("%",AQ166))),"Include","Exclude")</f>
        <v>Exclude</v>
      </c>
      <c r="AS166" s="1"/>
      <c r="AT166" s="1" t="str" cm="1">
        <f t="array" ref="AT166">IF(AND(SUM(COUNTIF(AS166,{"*leaching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leached*"}))&gt;0,ISNUMBER(FIND("%",AS166))),"Include","Exclude")</f>
        <v>Exclude</v>
      </c>
      <c r="AU166" s="1"/>
      <c r="AV166" s="1" t="str" cm="1">
        <f t="array" ref="AV166">IF(AND(SUM(COUNTIF(AU166,{"*leaching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leached*"}))&gt;0,ISNUMBER(FIND("%",AU166))),"Include","Exclude")</f>
        <v>Exclude</v>
      </c>
      <c r="AW166" s="1"/>
      <c r="AX166" s="36" t="str" cm="1">
        <f t="array" ref="AX166">IF(AND(SUM(COUNTIF(AW166,{"*leaching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leached*"}))&gt;0,ISNUMBER(FIND("%",AW166))),"Include","Exclude")</f>
        <v>Exclude</v>
      </c>
      <c r="AY166" s="21">
        <f t="shared" si="15"/>
        <v>1</v>
      </c>
      <c r="AZ166" s="21" t="s">
        <v>2348</v>
      </c>
      <c r="BA166" s="21">
        <f>LEN(AZ166) - LEN(SUBSTITUTE(AZ166, "%", ""))</f>
        <v>1</v>
      </c>
      <c r="BB166" s="21" t="s">
        <v>3004</v>
      </c>
      <c r="BC166" s="21" t="s">
        <v>3013</v>
      </c>
      <c r="BD166" s="22">
        <v>0.93200000000000005</v>
      </c>
      <c r="BE166" s="22">
        <v>0.1</v>
      </c>
      <c r="BF166" s="44">
        <f>VLOOKUP(BC166,'To do list'!$A$2:$B$18,2,FALSE)</f>
        <v>83.5</v>
      </c>
      <c r="BG166" s="59">
        <f>BE166*(1-BD166)*BF166*100</f>
        <v>56.779999999999966</v>
      </c>
      <c r="BH166" s="21"/>
      <c r="BI166" s="21"/>
      <c r="BJ166" s="21"/>
      <c r="BK166" s="44"/>
      <c r="BL166" s="49"/>
      <c r="BM166" s="21"/>
      <c r="BN166" s="21"/>
      <c r="BO166" s="22"/>
      <c r="BP166" s="21"/>
      <c r="BQ166" s="51"/>
      <c r="BR166" s="21"/>
      <c r="BS166" s="21"/>
      <c r="BT166" s="22"/>
      <c r="BU166" s="21"/>
      <c r="BV166" s="51"/>
      <c r="BW166" s="21"/>
      <c r="BX166" s="21"/>
      <c r="BY166" s="21"/>
      <c r="BZ166" s="21"/>
      <c r="CA166" s="51"/>
      <c r="CB166" s="63">
        <f>SUM(BG166,BL166,BQ166,BV166,CA166)/SUM(BE166,BJ166,BO166,BT166,BY166)</f>
        <v>567.79999999999961</v>
      </c>
    </row>
    <row r="167" spans="1:80" hidden="1" x14ac:dyDescent="0.3">
      <c r="A167" s="40">
        <v>166</v>
      </c>
      <c r="B167" s="40" t="s">
        <v>1080</v>
      </c>
      <c r="C167" s="61" t="s">
        <v>1081</v>
      </c>
      <c r="D167" s="40" t="s">
        <v>471</v>
      </c>
      <c r="E167" s="40" t="b">
        <v>1</v>
      </c>
      <c r="F167" s="40"/>
      <c r="G167" s="40"/>
      <c r="H167" s="40" t="s">
        <v>611</v>
      </c>
      <c r="I167" s="40" t="s">
        <v>10</v>
      </c>
      <c r="J167" s="40" t="s">
        <v>612</v>
      </c>
      <c r="K167" s="40" t="s">
        <v>472</v>
      </c>
      <c r="L167" s="40" t="s">
        <v>613</v>
      </c>
      <c r="M167" s="40" t="s">
        <v>473</v>
      </c>
      <c r="N167" s="40" t="s">
        <v>614</v>
      </c>
      <c r="O167" s="40"/>
      <c r="P167" s="40" t="b">
        <v>1</v>
      </c>
      <c r="Q167" s="40">
        <v>30</v>
      </c>
      <c r="R167" s="1" t="b">
        <v>0</v>
      </c>
      <c r="S167" s="1" t="s">
        <v>2617</v>
      </c>
      <c r="T167" s="1" t="str" cm="1">
        <f t="array" ref="T167">IF(AND(SUM(COUNTIF(S167,{"*leaching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leached*"}))&gt;0,ISNUMBER(FIND("%",S167))),"Include","Exclude")</f>
        <v>Exclude</v>
      </c>
      <c r="U167" s="1" t="s">
        <v>2618</v>
      </c>
      <c r="V167" s="1" t="str" cm="1">
        <f t="array" ref="V167">IF(AND(SUM(COUNTIF(U167,{"*leaching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leached*"}))&gt;0,ISNUMBER(FIND("%",U167))),"Include","Exclude")</f>
        <v>Exclude</v>
      </c>
      <c r="W167" s="1" t="s">
        <v>2619</v>
      </c>
      <c r="X167" s="1" t="str" cm="1">
        <f t="array" ref="X167">IF(AND(SUM(COUNTIF(W167,{"*leaching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leached*"}))&gt;0,ISNUMBER(FIND("%",W167))),"Include","Exclude")</f>
        <v>Exclude</v>
      </c>
      <c r="Y167" s="1" t="s">
        <v>2620</v>
      </c>
      <c r="Z167" s="1" t="str" cm="1">
        <f t="array" ref="Z167">IF(AND(SUM(COUNTIF(Y167,{"*leaching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leached*"}))&gt;0,ISNUMBER(FIND("%",Y167))),"Include","Exclude")</f>
        <v>Exclude</v>
      </c>
      <c r="AA167" s="1" t="s">
        <v>2621</v>
      </c>
      <c r="AB167" s="1" t="str" cm="1">
        <f t="array" ref="AB167">IF(AND(SUM(COUNTIF(AA167,{"*leaching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leached*"}))&gt;0,ISNUMBER(FIND("%",AA167))),"Include","Exclude")</f>
        <v>Exclude</v>
      </c>
      <c r="AC167" s="1" t="s">
        <v>2622</v>
      </c>
      <c r="AD167" s="1" t="str" cm="1">
        <f t="array" ref="AD167">IF(AND(SUM(COUNTIF(AC167,{"*leaching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leached*"}))&gt;0,ISNUMBER(FIND("%",AC167))),"Include","Exclude")</f>
        <v>Exclude</v>
      </c>
      <c r="AE167" s="1" t="s">
        <v>2623</v>
      </c>
      <c r="AF167" s="1" t="str" cm="1">
        <f t="array" ref="AF167">IF(AND(SUM(COUNTIF(AE167,{"*leaching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leached*"}))&gt;0,ISNUMBER(FIND("%",AE167))),"Include","Exclude")</f>
        <v>Exclude</v>
      </c>
      <c r="AG167" s="1" t="s">
        <v>2624</v>
      </c>
      <c r="AH167" s="1" t="str" cm="1">
        <f t="array" ref="AH167">IF(AND(SUM(COUNTIF(AG167,{"*leaching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leached*"}))&gt;0,ISNUMBER(FIND("%",AG167))),"Include","Exclude")</f>
        <v>Include</v>
      </c>
      <c r="AI167" s="1" t="s">
        <v>2625</v>
      </c>
      <c r="AJ167" s="1" t="str" cm="1">
        <f t="array" ref="AJ167">IF(AND(SUM(COUNTIF(AI167,{"*leaching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leached*"}))&gt;0,ISNUMBER(FIND("%",AI167))),"Include","Exclude")</f>
        <v>Include</v>
      </c>
      <c r="AK167" s="1"/>
      <c r="AL167" s="1" t="str" cm="1">
        <f t="array" ref="AL167">IF(AND(SUM(COUNTIF(AK167,{"*leaching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leached*"}))&gt;0,ISNUMBER(FIND("%",AK167))),"Include","Exclude")</f>
        <v>Exclude</v>
      </c>
      <c r="AM167" s="1"/>
      <c r="AN167" s="1" t="str" cm="1">
        <f t="array" ref="AN167">IF(AND(SUM(COUNTIF(AM167,{"*leaching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leached*"}))&gt;0,ISNUMBER(FIND("%",AM167))),"Include","Exclude")</f>
        <v>Exclude</v>
      </c>
      <c r="AO167" s="1"/>
      <c r="AP167" s="1" t="str" cm="1">
        <f t="array" ref="AP167">IF(AND(SUM(COUNTIF(AO167,{"*leaching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leached*"}))&gt;0,ISNUMBER(FIND("%",AO167))),"Include","Exclude")</f>
        <v>Exclude</v>
      </c>
      <c r="AQ167" s="1"/>
      <c r="AR167" s="1" t="str" cm="1">
        <f t="array" ref="AR167">IF(AND(SUM(COUNTIF(AQ167,{"*leaching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leached*"}))&gt;0,ISNUMBER(FIND("%",AQ167))),"Include","Exclude")</f>
        <v>Exclude</v>
      </c>
      <c r="AS167" s="1"/>
      <c r="AT167" s="1" t="str" cm="1">
        <f t="array" ref="AT167">IF(AND(SUM(COUNTIF(AS167,{"*leaching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leached*"}))&gt;0,ISNUMBER(FIND("%",AS167))),"Include","Exclude")</f>
        <v>Exclude</v>
      </c>
      <c r="AU167" s="1"/>
      <c r="AV167" s="1" t="str" cm="1">
        <f t="array" ref="AV167">IF(AND(SUM(COUNTIF(AU167,{"*leaching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leached*"}))&gt;0,ISNUMBER(FIND("%",AU167))),"Include","Exclude")</f>
        <v>Exclude</v>
      </c>
      <c r="AW167" s="1"/>
      <c r="AX167" s="1" t="str" cm="1">
        <f t="array" ref="AX167">IF(AND(SUM(COUNTIF(AW167,{"*leaching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leached*"}))&gt;0,ISNUMBER(FIND("%",AW167))),"Include","Exclude")</f>
        <v>Exclude</v>
      </c>
      <c r="AY167" s="40">
        <f t="shared" si="15"/>
        <v>2</v>
      </c>
      <c r="AZ167" s="40" t="s">
        <v>2626</v>
      </c>
      <c r="BA167" s="40">
        <f>LEN(AZ167) - LEN(SUBSTITUTE(AZ167, "%", ""))</f>
        <v>5</v>
      </c>
      <c r="BB167" s="40" t="s">
        <v>2993</v>
      </c>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c r="BY167"/>
      <c r="BZ167"/>
      <c r="CA167"/>
      <c r="CB167"/>
    </row>
    <row r="168" spans="1:80" hidden="1" x14ac:dyDescent="0.3">
      <c r="A168" s="1">
        <v>167</v>
      </c>
      <c r="B168" s="1" t="s">
        <v>1082</v>
      </c>
      <c r="C168" s="2" t="s">
        <v>1083</v>
      </c>
      <c r="D168" s="1" t="s">
        <v>474</v>
      </c>
      <c r="E168" s="1" t="b">
        <v>1</v>
      </c>
      <c r="H168" s="1" t="s">
        <v>611</v>
      </c>
      <c r="I168" s="1" t="s">
        <v>475</v>
      </c>
      <c r="J168" s="1" t="s">
        <v>612</v>
      </c>
      <c r="K168" s="1" t="s">
        <v>476</v>
      </c>
      <c r="L168" s="1" t="s">
        <v>613</v>
      </c>
      <c r="M168" s="1" t="s">
        <v>477</v>
      </c>
      <c r="N168" s="1" t="s">
        <v>614</v>
      </c>
      <c r="O168" s="1" t="s">
        <v>677</v>
      </c>
      <c r="P168" s="1" t="b">
        <v>1</v>
      </c>
      <c r="Q168" s="1">
        <v>40</v>
      </c>
      <c r="R168" s="1" t="b">
        <v>1</v>
      </c>
      <c r="S168" s="1" t="s">
        <v>2627</v>
      </c>
      <c r="T168" s="1" t="str" cm="1">
        <f t="array" ref="T168">IF(AND(SUM(COUNTIF(S168,{"*leaching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leached*"}))&gt;0,ISNUMBER(FIND("%",S168))),"Include","Exclude")</f>
        <v>Exclude</v>
      </c>
      <c r="U168" s="1" t="s">
        <v>2628</v>
      </c>
      <c r="V168" s="1" t="str" cm="1">
        <f t="array" ref="V168">IF(AND(SUM(COUNTIF(U168,{"*leaching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leached*"}))&gt;0,ISNUMBER(FIND("%",U168))),"Include","Exclude")</f>
        <v>Exclude</v>
      </c>
      <c r="W168" s="1" t="s">
        <v>2629</v>
      </c>
      <c r="X168" s="1" t="str" cm="1">
        <f t="array" ref="X168">IF(AND(SUM(COUNTIF(W168,{"*leaching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leached*"}))&gt;0,ISNUMBER(FIND("%",W168))),"Include","Exclude")</f>
        <v>Exclude</v>
      </c>
      <c r="Y168" s="1" t="s">
        <v>2630</v>
      </c>
      <c r="Z168" s="1" t="str" cm="1">
        <f t="array" ref="Z168">IF(AND(SUM(COUNTIF(Y168,{"*leaching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leached*"}))&gt;0,ISNUMBER(FIND("%",Y168))),"Include","Exclude")</f>
        <v>Exclude</v>
      </c>
      <c r="AA168" s="1" t="s">
        <v>2631</v>
      </c>
      <c r="AB168" s="1" t="str" cm="1">
        <f t="array" ref="AB168">IF(AND(SUM(COUNTIF(AA168,{"*leaching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leached*"}))&gt;0,ISNUMBER(FIND("%",AA168))),"Include","Exclude")</f>
        <v>Exclude</v>
      </c>
      <c r="AC168" s="1" t="s">
        <v>2632</v>
      </c>
      <c r="AD168" s="1" t="str" cm="1">
        <f t="array" ref="AD168">IF(AND(SUM(COUNTIF(AC168,{"*leaching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leached*"}))&gt;0,ISNUMBER(FIND("%",AC168))),"Include","Exclude")</f>
        <v>Exclude</v>
      </c>
      <c r="AE168" s="1" t="s">
        <v>2633</v>
      </c>
      <c r="AF168" s="1" t="str" cm="1">
        <f t="array" ref="AF168">IF(AND(SUM(COUNTIF(AE168,{"*leaching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leached*"}))&gt;0,ISNUMBER(FIND("%",AE168))),"Include","Exclude")</f>
        <v>Exclude</v>
      </c>
      <c r="AG168" s="1" t="s">
        <v>2634</v>
      </c>
      <c r="AH168" s="1" t="str" cm="1">
        <f t="array" ref="AH168">IF(AND(SUM(COUNTIF(AG168,{"*leaching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leached*"}))&gt;0,ISNUMBER(FIND("%",AG168))),"Include","Exclude")</f>
        <v>Exclude</v>
      </c>
      <c r="AI168" s="1" t="s">
        <v>2635</v>
      </c>
      <c r="AJ168" s="1" t="str" cm="1">
        <f t="array" ref="AJ168">IF(AND(SUM(COUNTIF(AI168,{"*leaching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leached*"}))&gt;0,ISNUMBER(FIND("%",AI168))),"Include","Exclude")</f>
        <v>Exclude</v>
      </c>
      <c r="AK168" s="1"/>
      <c r="AL168" s="1" t="str" cm="1">
        <f t="array" ref="AL168">IF(AND(SUM(COUNTIF(AK168,{"*leaching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leached*"}))&gt;0,ISNUMBER(FIND("%",AK168))),"Include","Exclude")</f>
        <v>Exclude</v>
      </c>
      <c r="AM168" s="1"/>
      <c r="AN168" s="1" t="str" cm="1">
        <f t="array" ref="AN168">IF(AND(SUM(COUNTIF(AM168,{"*leaching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leached*"}))&gt;0,ISNUMBER(FIND("%",AM168))),"Include","Exclude")</f>
        <v>Exclude</v>
      </c>
      <c r="AO168" s="1"/>
      <c r="AP168" s="1" t="str" cm="1">
        <f t="array" ref="AP168">IF(AND(SUM(COUNTIF(AO168,{"*leaching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leached*"}))&gt;0,ISNUMBER(FIND("%",AO168))),"Include","Exclude")</f>
        <v>Exclude</v>
      </c>
      <c r="AQ168" s="1"/>
      <c r="AR168" s="1" t="str" cm="1">
        <f t="array" ref="AR168">IF(AND(SUM(COUNTIF(AQ168,{"*leaching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leached*"}))&gt;0,ISNUMBER(FIND("%",AQ168))),"Include","Exclude")</f>
        <v>Exclude</v>
      </c>
      <c r="AS168" s="1"/>
      <c r="AT168" s="1" t="str" cm="1">
        <f t="array" ref="AT168">IF(AND(SUM(COUNTIF(AS168,{"*leaching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leached*"}))&gt;0,ISNUMBER(FIND("%",AS168))),"Include","Exclude")</f>
        <v>Exclude</v>
      </c>
      <c r="AU168" s="1"/>
      <c r="AV168" s="1" t="str" cm="1">
        <f t="array" ref="AV168">IF(AND(SUM(COUNTIF(AU168,{"*leaching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leached*"}))&gt;0,ISNUMBER(FIND("%",AU168))),"Include","Exclude")</f>
        <v>Exclude</v>
      </c>
      <c r="AW168" s="1"/>
      <c r="AX168" s="1" t="str" cm="1">
        <f t="array" ref="AX168">IF(AND(SUM(COUNTIF(AW168,{"*leaching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leached*"}))&gt;0,ISNUMBER(FIND("%",AW168))),"Include","Exclude")</f>
        <v>Exclude</v>
      </c>
      <c r="AY168" s="1">
        <f t="shared" si="15"/>
        <v>0</v>
      </c>
      <c r="AZ168" s="1" t="s">
        <v>677</v>
      </c>
      <c r="BF168" s="1"/>
      <c r="BG168" s="1"/>
      <c r="BK168" s="1"/>
      <c r="BL168" s="1"/>
      <c r="BQ168" s="1"/>
      <c r="BV168" s="1"/>
      <c r="BX168"/>
      <c r="BY168"/>
      <c r="BZ168"/>
      <c r="CA168"/>
      <c r="CB168"/>
    </row>
    <row r="169" spans="1:80" hidden="1" x14ac:dyDescent="0.3">
      <c r="A169" s="1">
        <v>168</v>
      </c>
      <c r="B169" s="1" t="s">
        <v>1084</v>
      </c>
      <c r="C169" s="2" t="s">
        <v>1085</v>
      </c>
      <c r="D169" s="1" t="s">
        <v>478</v>
      </c>
      <c r="E169" s="1" t="b">
        <v>1</v>
      </c>
      <c r="H169" s="1" t="s">
        <v>611</v>
      </c>
      <c r="I169" s="1" t="s">
        <v>10</v>
      </c>
      <c r="J169" s="1" t="s">
        <v>612</v>
      </c>
      <c r="K169" s="1" t="s">
        <v>479</v>
      </c>
      <c r="L169" s="1" t="s">
        <v>613</v>
      </c>
      <c r="M169" s="1" t="s">
        <v>480</v>
      </c>
      <c r="N169" s="1" t="s">
        <v>614</v>
      </c>
      <c r="O169" s="1" t="s">
        <v>677</v>
      </c>
      <c r="P169" s="1" t="b">
        <v>1</v>
      </c>
      <c r="Q169" s="1">
        <v>75</v>
      </c>
      <c r="R169" s="1" t="b">
        <v>0</v>
      </c>
      <c r="S169" s="1" t="s">
        <v>2636</v>
      </c>
      <c r="T169" s="1" t="str" cm="1">
        <f t="array" ref="T169">IF(AND(SUM(COUNTIF(S169,{"*leaching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leached*"}))&gt;0,ISNUMBER(FIND("%",S169))),"Include","Exclude")</f>
        <v>Exclude</v>
      </c>
      <c r="U169" s="1" t="s">
        <v>2637</v>
      </c>
      <c r="V169" s="1" t="str" cm="1">
        <f t="array" ref="V169">IF(AND(SUM(COUNTIF(U169,{"*leaching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leached*"}))&gt;0,ISNUMBER(FIND("%",U169))),"Include","Exclude")</f>
        <v>Exclude</v>
      </c>
      <c r="W169" s="1" t="s">
        <v>2638</v>
      </c>
      <c r="X169" s="1" t="str" cm="1">
        <f t="array" ref="X169">IF(AND(SUM(COUNTIF(W169,{"*leaching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leached*"}))&gt;0,ISNUMBER(FIND("%",W169))),"Include","Exclude")</f>
        <v>Exclude</v>
      </c>
      <c r="Y169" s="1" t="s">
        <v>2639</v>
      </c>
      <c r="Z169" s="1" t="str" cm="1">
        <f t="array" ref="Z169">IF(AND(SUM(COUNTIF(Y169,{"*leaching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leached*"}))&gt;0,ISNUMBER(FIND("%",Y169))),"Include","Exclude")</f>
        <v>Exclude</v>
      </c>
      <c r="AA169" s="1" t="s">
        <v>2640</v>
      </c>
      <c r="AB169" s="1" t="str" cm="1">
        <f t="array" ref="AB169">IF(AND(SUM(COUNTIF(AA169,{"*leaching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leached*"}))&gt;0,ISNUMBER(FIND("%",AA169))),"Include","Exclude")</f>
        <v>Exclude</v>
      </c>
      <c r="AC169" s="1" t="s">
        <v>2641</v>
      </c>
      <c r="AD169" s="1" t="str" cm="1">
        <f t="array" ref="AD169">IF(AND(SUM(COUNTIF(AC169,{"*leaching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leached*"}))&gt;0,ISNUMBER(FIND("%",AC169))),"Include","Exclude")</f>
        <v>Exclude</v>
      </c>
      <c r="AE169" s="1" t="s">
        <v>2642</v>
      </c>
      <c r="AF169" s="1" t="str" cm="1">
        <f t="array" ref="AF169">IF(AND(SUM(COUNTIF(AE169,{"*leaching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leached*"}))&gt;0,ISNUMBER(FIND("%",AE169))),"Include","Exclude")</f>
        <v>Exclude</v>
      </c>
      <c r="AG169" s="1" t="s">
        <v>2643</v>
      </c>
      <c r="AH169" s="1" t="str" cm="1">
        <f t="array" ref="AH169">IF(AND(SUM(COUNTIF(AG169,{"*leaching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leached*"}))&gt;0,ISNUMBER(FIND("%",AG169))),"Include","Exclude")</f>
        <v>Exclude</v>
      </c>
      <c r="AI169" s="1" t="s">
        <v>2644</v>
      </c>
      <c r="AJ169" s="1" t="str" cm="1">
        <f t="array" ref="AJ169">IF(AND(SUM(COUNTIF(AI169,{"*leaching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leached*"}))&gt;0,ISNUMBER(FIND("%",AI169))),"Include","Exclude")</f>
        <v>Exclude</v>
      </c>
      <c r="AK169" s="1" t="s">
        <v>2645</v>
      </c>
      <c r="AL169" s="1" t="str" cm="1">
        <f t="array" ref="AL169">IF(AND(SUM(COUNTIF(AK169,{"*leaching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leached*"}))&gt;0,ISNUMBER(FIND("%",AK169))),"Include","Exclude")</f>
        <v>Exclude</v>
      </c>
      <c r="AM169" s="1" t="s">
        <v>2646</v>
      </c>
      <c r="AN169" s="1" t="str" cm="1">
        <f t="array" ref="AN169">IF(AND(SUM(COUNTIF(AM169,{"*leaching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leached*"}))&gt;0,ISNUMBER(FIND("%",AM169))),"Include","Exclude")</f>
        <v>Exclude</v>
      </c>
      <c r="AO169" s="1"/>
      <c r="AP169" s="1" t="str" cm="1">
        <f t="array" ref="AP169">IF(AND(SUM(COUNTIF(AO169,{"*leaching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leached*"}))&gt;0,ISNUMBER(FIND("%",AO169))),"Include","Exclude")</f>
        <v>Exclude</v>
      </c>
      <c r="AQ169" s="1"/>
      <c r="AR169" s="1" t="str" cm="1">
        <f t="array" ref="AR169">IF(AND(SUM(COUNTIF(AQ169,{"*leaching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leached*"}))&gt;0,ISNUMBER(FIND("%",AQ169))),"Include","Exclude")</f>
        <v>Exclude</v>
      </c>
      <c r="AS169" s="1"/>
      <c r="AT169" s="1" t="str" cm="1">
        <f t="array" ref="AT169">IF(AND(SUM(COUNTIF(AS169,{"*leaching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leached*"}))&gt;0,ISNUMBER(FIND("%",AS169))),"Include","Exclude")</f>
        <v>Exclude</v>
      </c>
      <c r="AU169" s="1"/>
      <c r="AV169" s="1" t="str" cm="1">
        <f t="array" ref="AV169">IF(AND(SUM(COUNTIF(AU169,{"*leaching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leached*"}))&gt;0,ISNUMBER(FIND("%",AU169))),"Include","Exclude")</f>
        <v>Exclude</v>
      </c>
      <c r="AW169" s="1"/>
      <c r="AX169" s="1" t="str" cm="1">
        <f t="array" ref="AX169">IF(AND(SUM(COUNTIF(AW169,{"*leaching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leached*"}))&gt;0,ISNUMBER(FIND("%",AW169))),"Include","Exclude")</f>
        <v>Exclude</v>
      </c>
      <c r="AY169" s="1">
        <f t="shared" si="15"/>
        <v>0</v>
      </c>
      <c r="AZ169" s="1" t="s">
        <v>677</v>
      </c>
      <c r="BF169" s="1"/>
      <c r="BG169" s="1"/>
      <c r="BK169" s="1"/>
      <c r="BL169" s="1"/>
      <c r="BQ169" s="1"/>
      <c r="BV169" s="1"/>
      <c r="BX169"/>
      <c r="BY169"/>
      <c r="BZ169"/>
      <c r="CA169"/>
      <c r="CB169"/>
    </row>
    <row r="170" spans="1:80" hidden="1" x14ac:dyDescent="0.3">
      <c r="A170" s="1">
        <v>169</v>
      </c>
      <c r="B170" s="1" t="s">
        <v>1086</v>
      </c>
      <c r="C170" s="2" t="s">
        <v>1087</v>
      </c>
      <c r="D170" s="1" t="s">
        <v>481</v>
      </c>
      <c r="E170" s="1" t="b">
        <v>1</v>
      </c>
      <c r="H170" s="1" t="s">
        <v>611</v>
      </c>
      <c r="I170" s="1" t="s">
        <v>10</v>
      </c>
      <c r="J170" s="1" t="s">
        <v>612</v>
      </c>
      <c r="K170" s="1" t="s">
        <v>482</v>
      </c>
      <c r="L170" s="1" t="s">
        <v>613</v>
      </c>
      <c r="M170" s="1" t="s">
        <v>483</v>
      </c>
      <c r="N170" s="1" t="s">
        <v>614</v>
      </c>
      <c r="O170" s="1" t="s">
        <v>677</v>
      </c>
      <c r="P170" s="1" t="b">
        <v>1</v>
      </c>
      <c r="Q170" s="1">
        <v>180</v>
      </c>
      <c r="R170" s="1" t="b">
        <v>0</v>
      </c>
      <c r="S170" s="1" t="s">
        <v>2647</v>
      </c>
      <c r="T170" s="1" t="str" cm="1">
        <f t="array" ref="T170">IF(AND(SUM(COUNTIF(S170,{"*leaching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leached*"}))&gt;0,ISNUMBER(FIND("%",S170))),"Include","Exclude")</f>
        <v>Exclude</v>
      </c>
      <c r="U170" s="1" t="s">
        <v>2648</v>
      </c>
      <c r="V170" s="1" t="str" cm="1">
        <f t="array" ref="V170">IF(AND(SUM(COUNTIF(U170,{"*leaching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leached*"}))&gt;0,ISNUMBER(FIND("%",U170))),"Include","Exclude")</f>
        <v>Exclude</v>
      </c>
      <c r="W170" s="1" t="s">
        <v>2649</v>
      </c>
      <c r="X170" s="1" t="str" cm="1">
        <f t="array" ref="X170">IF(AND(SUM(COUNTIF(W170,{"*leaching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leached*"}))&gt;0,ISNUMBER(FIND("%",W170))),"Include","Exclude")</f>
        <v>Exclude</v>
      </c>
      <c r="Y170" s="1" t="s">
        <v>2650</v>
      </c>
      <c r="Z170" s="1" t="str" cm="1">
        <f t="array" ref="Z170">IF(AND(SUM(COUNTIF(Y170,{"*leaching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leached*"}))&gt;0,ISNUMBER(FIND("%",Y170))),"Include","Exclude")</f>
        <v>Exclude</v>
      </c>
      <c r="AA170" s="1" t="s">
        <v>2651</v>
      </c>
      <c r="AB170" s="1" t="str" cm="1">
        <f t="array" ref="AB170">IF(AND(SUM(COUNTIF(AA170,{"*leaching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leached*"}))&gt;0,ISNUMBER(FIND("%",AA170))),"Include","Exclude")</f>
        <v>Exclude</v>
      </c>
      <c r="AC170" s="1" t="s">
        <v>2652</v>
      </c>
      <c r="AD170" s="1" t="str" cm="1">
        <f t="array" ref="AD170">IF(AND(SUM(COUNTIF(AC170,{"*leaching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leached*"}))&gt;0,ISNUMBER(FIND("%",AC170))),"Include","Exclude")</f>
        <v>Exclude</v>
      </c>
      <c r="AE170" s="1" t="s">
        <v>2653</v>
      </c>
      <c r="AF170" s="1" t="str" cm="1">
        <f t="array" ref="AF170">IF(AND(SUM(COUNTIF(AE170,{"*leaching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leached*"}))&gt;0,ISNUMBER(FIND("%",AE170))),"Include","Exclude")</f>
        <v>Exclude</v>
      </c>
      <c r="AG170" s="1"/>
      <c r="AH170" s="1" t="str" cm="1">
        <f t="array" ref="AH170">IF(AND(SUM(COUNTIF(AG170,{"*leaching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leached*"}))&gt;0,ISNUMBER(FIND("%",AG170))),"Include","Exclude")</f>
        <v>Exclude</v>
      </c>
      <c r="AI170" s="1"/>
      <c r="AJ170" s="1" t="str" cm="1">
        <f t="array" ref="AJ170">IF(AND(SUM(COUNTIF(AI170,{"*leaching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leached*"}))&gt;0,ISNUMBER(FIND("%",AI170))),"Include","Exclude")</f>
        <v>Exclude</v>
      </c>
      <c r="AK170" s="1"/>
      <c r="AL170" s="1" t="str" cm="1">
        <f t="array" ref="AL170">IF(AND(SUM(COUNTIF(AK170,{"*leaching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leached*"}))&gt;0,ISNUMBER(FIND("%",AK170))),"Include","Exclude")</f>
        <v>Exclude</v>
      </c>
      <c r="AM170" s="1"/>
      <c r="AN170" s="1" t="str" cm="1">
        <f t="array" ref="AN170">IF(AND(SUM(COUNTIF(AM170,{"*leaching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leached*"}))&gt;0,ISNUMBER(FIND("%",AM170))),"Include","Exclude")</f>
        <v>Exclude</v>
      </c>
      <c r="AO170" s="1"/>
      <c r="AP170" s="1" t="str" cm="1">
        <f t="array" ref="AP170">IF(AND(SUM(COUNTIF(AO170,{"*leaching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leached*"}))&gt;0,ISNUMBER(FIND("%",AO170))),"Include","Exclude")</f>
        <v>Exclude</v>
      </c>
      <c r="AQ170" s="1"/>
      <c r="AR170" s="1" t="str" cm="1">
        <f t="array" ref="AR170">IF(AND(SUM(COUNTIF(AQ170,{"*leaching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leached*"}))&gt;0,ISNUMBER(FIND("%",AQ170))),"Include","Exclude")</f>
        <v>Exclude</v>
      </c>
      <c r="AS170" s="1"/>
      <c r="AT170" s="1" t="str" cm="1">
        <f t="array" ref="AT170">IF(AND(SUM(COUNTIF(AS170,{"*leaching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leached*"}))&gt;0,ISNUMBER(FIND("%",AS170))),"Include","Exclude")</f>
        <v>Exclude</v>
      </c>
      <c r="AU170" s="1"/>
      <c r="AV170" s="1" t="str" cm="1">
        <f t="array" ref="AV170">IF(AND(SUM(COUNTIF(AU170,{"*leaching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leached*"}))&gt;0,ISNUMBER(FIND("%",AU170))),"Include","Exclude")</f>
        <v>Exclude</v>
      </c>
      <c r="AW170" s="1"/>
      <c r="AX170" s="1" t="str" cm="1">
        <f t="array" ref="AX170">IF(AND(SUM(COUNTIF(AW170,{"*leaching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leached*"}))&gt;0,ISNUMBER(FIND("%",AW170))),"Include","Exclude")</f>
        <v>Exclude</v>
      </c>
      <c r="AY170" s="1">
        <f t="shared" si="15"/>
        <v>0</v>
      </c>
      <c r="AZ170" s="1" t="s">
        <v>677</v>
      </c>
      <c r="BF170" s="1"/>
      <c r="BG170" s="1"/>
      <c r="BK170" s="1"/>
      <c r="BL170" s="1"/>
      <c r="BQ170" s="1"/>
      <c r="BV170" s="1"/>
      <c r="BX170"/>
      <c r="BY170"/>
      <c r="BZ170"/>
      <c r="CA170"/>
      <c r="CB170"/>
    </row>
    <row r="171" spans="1:80" s="23" customFormat="1" x14ac:dyDescent="0.3">
      <c r="A171" s="21">
        <v>149</v>
      </c>
      <c r="B171" s="21" t="s">
        <v>1036</v>
      </c>
      <c r="C171" s="21" t="s">
        <v>1037</v>
      </c>
      <c r="D171" s="21" t="s">
        <v>424</v>
      </c>
      <c r="E171" s="21" t="b">
        <v>1</v>
      </c>
      <c r="F171" s="21"/>
      <c r="G171" s="21"/>
      <c r="H171" s="21" t="s">
        <v>611</v>
      </c>
      <c r="I171" s="21" t="s">
        <v>10</v>
      </c>
      <c r="J171" s="21" t="s">
        <v>612</v>
      </c>
      <c r="K171" s="21" t="s">
        <v>425</v>
      </c>
      <c r="L171" s="21" t="s">
        <v>613</v>
      </c>
      <c r="M171" s="21" t="s">
        <v>426</v>
      </c>
      <c r="N171" s="21" t="s">
        <v>614</v>
      </c>
      <c r="O171" s="21" t="s">
        <v>1038</v>
      </c>
      <c r="P171" s="21" t="b">
        <v>1</v>
      </c>
      <c r="Q171" s="21">
        <v>60</v>
      </c>
      <c r="R171" s="39" t="b">
        <v>1</v>
      </c>
      <c r="S171" s="6" t="s">
        <v>2477</v>
      </c>
      <c r="T171" s="1" t="str" cm="1">
        <f t="array" ref="T171">IF(AND(SUM(COUNTIF(S171,{"*leaching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leached*"}))&gt;0,ISNUMBER(FIND("%",S171))),"Include","Exclude")</f>
        <v>Exclude</v>
      </c>
      <c r="U171" s="1" t="s">
        <v>2478</v>
      </c>
      <c r="V171" s="1" t="str" cm="1">
        <f t="array" ref="V171">IF(AND(SUM(COUNTIF(U171,{"*leaching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leached*"}))&gt;0,ISNUMBER(FIND("%",U171))),"Include","Exclude")</f>
        <v>Include</v>
      </c>
      <c r="W171" s="1" t="s">
        <v>2479</v>
      </c>
      <c r="X171" s="1" t="str" cm="1">
        <f t="array" ref="X171">IF(AND(SUM(COUNTIF(W171,{"*leaching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leached*"}))&gt;0,ISNUMBER(FIND("%",W171))),"Include","Exclude")</f>
        <v>Exclude</v>
      </c>
      <c r="Y171" s="1" t="s">
        <v>2480</v>
      </c>
      <c r="Z171" s="1" t="str" cm="1">
        <f t="array" ref="Z171">IF(AND(SUM(COUNTIF(Y171,{"*leaching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leached*"}))&gt;0,ISNUMBER(FIND("%",Y171))),"Include","Exclude")</f>
        <v>Exclude</v>
      </c>
      <c r="AA171" s="1" t="s">
        <v>2481</v>
      </c>
      <c r="AB171" s="1" t="str" cm="1">
        <f t="array" ref="AB171">IF(AND(SUM(COUNTIF(AA171,{"*leaching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leached*"}))&gt;0,ISNUMBER(FIND("%",AA171))),"Include","Exclude")</f>
        <v>Exclude</v>
      </c>
      <c r="AC171" s="1" t="s">
        <v>2482</v>
      </c>
      <c r="AD171" s="1" t="str" cm="1">
        <f t="array" ref="AD171">IF(AND(SUM(COUNTIF(AC171,{"*leaching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leached*"}))&gt;0,ISNUMBER(FIND("%",AC171))),"Include","Exclude")</f>
        <v>Exclude</v>
      </c>
      <c r="AE171" s="1" t="s">
        <v>2483</v>
      </c>
      <c r="AF171" s="1" t="str" cm="1">
        <f t="array" ref="AF171">IF(AND(SUM(COUNTIF(AE171,{"*leaching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leached*"}))&gt;0,ISNUMBER(FIND("%",AE171))),"Include","Exclude")</f>
        <v>Exclude</v>
      </c>
      <c r="AG171" s="1" t="s">
        <v>2484</v>
      </c>
      <c r="AH171" s="1" t="str" cm="1">
        <f t="array" ref="AH171">IF(AND(SUM(COUNTIF(AG171,{"*leaching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leached*"}))&gt;0,ISNUMBER(FIND("%",AG171))),"Include","Exclude")</f>
        <v>Exclude</v>
      </c>
      <c r="AI171" s="1"/>
      <c r="AJ171" s="1" t="str" cm="1">
        <f t="array" ref="AJ171">IF(AND(SUM(COUNTIF(AI171,{"*leaching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leached*"}))&gt;0,ISNUMBER(FIND("%",AI171))),"Include","Exclude")</f>
        <v>Exclude</v>
      </c>
      <c r="AK171" s="1"/>
      <c r="AL171" s="1" t="str" cm="1">
        <f t="array" ref="AL171">IF(AND(SUM(COUNTIF(AK171,{"*leaching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leached*"}))&gt;0,ISNUMBER(FIND("%",AK171))),"Include","Exclude")</f>
        <v>Exclude</v>
      </c>
      <c r="AM171" s="1"/>
      <c r="AN171" s="1" t="str" cm="1">
        <f t="array" ref="AN171">IF(AND(SUM(COUNTIF(AM171,{"*leaching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leached*"}))&gt;0,ISNUMBER(FIND("%",AM171))),"Include","Exclude")</f>
        <v>Exclude</v>
      </c>
      <c r="AO171" s="1"/>
      <c r="AP171" s="1" t="str" cm="1">
        <f t="array" ref="AP171">IF(AND(SUM(COUNTIF(AO171,{"*leaching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leached*"}))&gt;0,ISNUMBER(FIND("%",AO171))),"Include","Exclude")</f>
        <v>Exclude</v>
      </c>
      <c r="AQ171" s="1"/>
      <c r="AR171" s="1" t="str" cm="1">
        <f t="array" ref="AR171">IF(AND(SUM(COUNTIF(AQ171,{"*leaching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leached*"}))&gt;0,ISNUMBER(FIND("%",AQ171))),"Include","Exclude")</f>
        <v>Exclude</v>
      </c>
      <c r="AS171" s="1"/>
      <c r="AT171" s="1" t="str" cm="1">
        <f t="array" ref="AT171">IF(AND(SUM(COUNTIF(AS171,{"*leaching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leached*"}))&gt;0,ISNUMBER(FIND("%",AS171))),"Include","Exclude")</f>
        <v>Exclude</v>
      </c>
      <c r="AU171" s="1"/>
      <c r="AV171" s="1" t="str" cm="1">
        <f t="array" ref="AV171">IF(AND(SUM(COUNTIF(AU171,{"*leaching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leached*"}))&gt;0,ISNUMBER(FIND("%",AU171))),"Include","Exclude")</f>
        <v>Exclude</v>
      </c>
      <c r="AW171" s="1"/>
      <c r="AX171" s="36" t="str" cm="1">
        <f t="array" ref="AX171">IF(AND(SUM(COUNTIF(AW171,{"*leaching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leached*"}))&gt;0,ISNUMBER(FIND("%",AW171))),"Include","Exclude")</f>
        <v>Exclude</v>
      </c>
      <c r="AY171" s="21">
        <f t="shared" si="15"/>
        <v>1</v>
      </c>
      <c r="AZ171" s="21" t="s">
        <v>2478</v>
      </c>
      <c r="BA171" s="21">
        <f>LEN(AZ171) - LEN(SUBSTITUTE(AZ171, "%", ""))</f>
        <v>2</v>
      </c>
      <c r="BB171" s="21" t="s">
        <v>3048</v>
      </c>
      <c r="BC171" s="21" t="s">
        <v>709</v>
      </c>
      <c r="BD171" s="24">
        <v>0.99</v>
      </c>
      <c r="BE171" s="22">
        <v>0.2</v>
      </c>
      <c r="BF171" s="44">
        <f>VLOOKUP(BC171,'To do list'!$A$2:$B$18,2,FALSE)</f>
        <v>32.799999999999997</v>
      </c>
      <c r="BG171" s="59">
        <f>BE171*(1-BD171)*BF171*100</f>
        <v>6.5600000000000049</v>
      </c>
      <c r="BH171" s="21"/>
      <c r="BI171" s="21"/>
      <c r="BJ171" s="21"/>
      <c r="BK171" s="44"/>
      <c r="BL171" s="49"/>
      <c r="BM171" s="21"/>
      <c r="BN171" s="21"/>
      <c r="BO171" s="22"/>
      <c r="BP171" s="21"/>
      <c r="BQ171" s="51"/>
      <c r="BR171" s="21"/>
      <c r="BS171" s="21"/>
      <c r="BT171" s="22"/>
      <c r="BU171" s="21"/>
      <c r="BV171" s="51"/>
      <c r="BW171" s="21"/>
      <c r="BX171" s="21"/>
      <c r="BY171" s="21"/>
      <c r="BZ171" s="21"/>
      <c r="CA171" s="51"/>
      <c r="CB171" s="63">
        <f>SUM(BG171,BL171,BQ171,BV171,CA171)/SUM(BE171,BJ171,BO171,BT171,BY171)</f>
        <v>32.800000000000026</v>
      </c>
    </row>
    <row r="172" spans="1:80" s="23" customFormat="1" x14ac:dyDescent="0.3">
      <c r="A172" s="21">
        <v>154</v>
      </c>
      <c r="B172" s="21" t="s">
        <v>1050</v>
      </c>
      <c r="C172" s="21" t="s">
        <v>1051</v>
      </c>
      <c r="D172" s="21" t="s">
        <v>438</v>
      </c>
      <c r="E172" s="21" t="b">
        <v>1</v>
      </c>
      <c r="F172" s="21"/>
      <c r="G172" s="21"/>
      <c r="H172" s="21" t="s">
        <v>611</v>
      </c>
      <c r="I172" s="21" t="s">
        <v>10</v>
      </c>
      <c r="J172" s="21" t="s">
        <v>612</v>
      </c>
      <c r="K172" s="21" t="s">
        <v>439</v>
      </c>
      <c r="L172" s="21" t="s">
        <v>613</v>
      </c>
      <c r="M172" s="21" t="s">
        <v>440</v>
      </c>
      <c r="N172" s="21" t="s">
        <v>614</v>
      </c>
      <c r="O172" s="21" t="s">
        <v>645</v>
      </c>
      <c r="P172" s="21" t="b">
        <v>1</v>
      </c>
      <c r="Q172" s="21">
        <v>650</v>
      </c>
      <c r="R172" s="39" t="b">
        <v>0</v>
      </c>
      <c r="S172" s="6" t="s">
        <v>2515</v>
      </c>
      <c r="T172" s="1" t="str" cm="1">
        <f t="array" ref="T172">IF(AND(SUM(COUNTIF(S172,{"*leaching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leached*"}))&gt;0,ISNUMBER(FIND("%",S172))),"Include","Exclude")</f>
        <v>Exclude</v>
      </c>
      <c r="U172" s="1" t="s">
        <v>2516</v>
      </c>
      <c r="V172" s="1" t="str" cm="1">
        <f t="array" ref="V172">IF(AND(SUM(COUNTIF(U172,{"*leaching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leached*"}))&gt;0,ISNUMBER(FIND("%",U172))),"Include","Exclude")</f>
        <v>Exclude</v>
      </c>
      <c r="W172" s="1" t="s">
        <v>2517</v>
      </c>
      <c r="X172" s="1" t="str" cm="1">
        <f t="array" ref="X172">IF(AND(SUM(COUNTIF(W172,{"*leaching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leached*"}))&gt;0,ISNUMBER(FIND("%",W172))),"Include","Exclude")</f>
        <v>Exclude</v>
      </c>
      <c r="Y172" s="1" t="s">
        <v>2518</v>
      </c>
      <c r="Z172" s="1" t="str" cm="1">
        <f t="array" ref="Z172">IF(AND(SUM(COUNTIF(Y172,{"*leaching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leached*"}))&gt;0,ISNUMBER(FIND("%",Y172))),"Include","Exclude")</f>
        <v>Include</v>
      </c>
      <c r="AA172" s="1" t="s">
        <v>2519</v>
      </c>
      <c r="AB172" s="1" t="str" cm="1">
        <f t="array" ref="AB172">IF(AND(SUM(COUNTIF(AA172,{"*leaching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leached*"}))&gt;0,ISNUMBER(FIND("%",AA172))),"Include","Exclude")</f>
        <v>Exclude</v>
      </c>
      <c r="AC172" s="1" t="s">
        <v>2520</v>
      </c>
      <c r="AD172" s="1" t="str" cm="1">
        <f t="array" ref="AD172">IF(AND(SUM(COUNTIF(AC172,{"*leaching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leached*"}))&gt;0,ISNUMBER(FIND("%",AC172))),"Include","Exclude")</f>
        <v>Exclude</v>
      </c>
      <c r="AE172" s="1" t="s">
        <v>2521</v>
      </c>
      <c r="AF172" s="1" t="str" cm="1">
        <f t="array" ref="AF172">IF(AND(SUM(COUNTIF(AE172,{"*leaching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leached*"}))&gt;0,ISNUMBER(FIND("%",AE172))),"Include","Exclude")</f>
        <v>Exclude</v>
      </c>
      <c r="AG172" s="1" t="s">
        <v>2522</v>
      </c>
      <c r="AH172" s="1" t="str" cm="1">
        <f t="array" ref="AH172">IF(AND(SUM(COUNTIF(AG172,{"*leaching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leached*"}))&gt;0,ISNUMBER(FIND("%",AG172))),"Include","Exclude")</f>
        <v>Exclude</v>
      </c>
      <c r="AI172" s="1" t="s">
        <v>2523</v>
      </c>
      <c r="AJ172" s="1" t="str" cm="1">
        <f t="array" ref="AJ172">IF(AND(SUM(COUNTIF(AI172,{"*leaching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leached*"}))&gt;0,ISNUMBER(FIND("%",AI172))),"Include","Exclude")</f>
        <v>Exclude</v>
      </c>
      <c r="AK172" s="1" t="s">
        <v>2524</v>
      </c>
      <c r="AL172" s="1" t="str" cm="1">
        <f t="array" ref="AL172">IF(AND(SUM(COUNTIF(AK172,{"*leaching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leached*"}))&gt;0,ISNUMBER(FIND("%",AK172))),"Include","Exclude")</f>
        <v>Exclude</v>
      </c>
      <c r="AM172" s="1"/>
      <c r="AN172" s="1" t="str" cm="1">
        <f t="array" ref="AN172">IF(AND(SUM(COUNTIF(AM172,{"*leaching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leached*"}))&gt;0,ISNUMBER(FIND("%",AM172))),"Include","Exclude")</f>
        <v>Exclude</v>
      </c>
      <c r="AO172" s="1"/>
      <c r="AP172" s="1" t="str" cm="1">
        <f t="array" ref="AP172">IF(AND(SUM(COUNTIF(AO172,{"*leaching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leached*"}))&gt;0,ISNUMBER(FIND("%",AO172))),"Include","Exclude")</f>
        <v>Exclude</v>
      </c>
      <c r="AQ172" s="1"/>
      <c r="AR172" s="1" t="str" cm="1">
        <f t="array" ref="AR172">IF(AND(SUM(COUNTIF(AQ172,{"*leaching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leached*"}))&gt;0,ISNUMBER(FIND("%",AQ172))),"Include","Exclude")</f>
        <v>Exclude</v>
      </c>
      <c r="AS172" s="1"/>
      <c r="AT172" s="1" t="str" cm="1">
        <f t="array" ref="AT172">IF(AND(SUM(COUNTIF(AS172,{"*leaching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leached*"}))&gt;0,ISNUMBER(FIND("%",AS172))),"Include","Exclude")</f>
        <v>Exclude</v>
      </c>
      <c r="AU172" s="1"/>
      <c r="AV172" s="1" t="str" cm="1">
        <f t="array" ref="AV172">IF(AND(SUM(COUNTIF(AU172,{"*leaching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leached*"}))&gt;0,ISNUMBER(FIND("%",AU172))),"Include","Exclude")</f>
        <v>Exclude</v>
      </c>
      <c r="AW172" s="1"/>
      <c r="AX172" s="36" t="str" cm="1">
        <f t="array" ref="AX172">IF(AND(SUM(COUNTIF(AW172,{"*leaching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leached*"}))&gt;0,ISNUMBER(FIND("%",AW172))),"Include","Exclude")</f>
        <v>Exclude</v>
      </c>
      <c r="AY172" s="21">
        <f t="shared" si="15"/>
        <v>1</v>
      </c>
      <c r="AZ172" s="21" t="s">
        <v>2518</v>
      </c>
      <c r="BA172" s="21">
        <f>LEN(AZ172) - LEN(SUBSTITUTE(AZ172, "%", ""))</f>
        <v>2</v>
      </c>
      <c r="BB172" s="21" t="s">
        <v>3048</v>
      </c>
      <c r="BC172" s="21" t="s">
        <v>3013</v>
      </c>
      <c r="BD172" s="24">
        <v>0.91</v>
      </c>
      <c r="BE172" s="22">
        <v>0.1</v>
      </c>
      <c r="BF172" s="44">
        <f>VLOOKUP(BC172,'To do list'!$A$2:$B$18,2,FALSE)</f>
        <v>83.5</v>
      </c>
      <c r="BG172" s="59">
        <f>BE172*(1-BD172)*BF172*100</f>
        <v>75.149999999999977</v>
      </c>
      <c r="BH172" s="21"/>
      <c r="BI172" s="21"/>
      <c r="BJ172" s="21"/>
      <c r="BK172" s="44"/>
      <c r="BL172" s="49"/>
      <c r="BM172" s="21"/>
      <c r="BN172" s="21"/>
      <c r="BO172" s="22"/>
      <c r="BP172" s="21"/>
      <c r="BQ172" s="51"/>
      <c r="BR172" s="21"/>
      <c r="BS172" s="21"/>
      <c r="BT172" s="22"/>
      <c r="BU172" s="21"/>
      <c r="BV172" s="51"/>
      <c r="BW172" s="21"/>
      <c r="BX172" s="21"/>
      <c r="BY172" s="21"/>
      <c r="BZ172" s="21"/>
      <c r="CA172" s="51"/>
      <c r="CB172" s="63">
        <f>SUM(BG172,BL172,BQ172,BV172,CA172)/SUM(BE172,BJ172,BO172,BT172,BY172)</f>
        <v>751.49999999999977</v>
      </c>
    </row>
    <row r="173" spans="1:80" hidden="1" x14ac:dyDescent="0.3">
      <c r="A173" s="40">
        <v>172</v>
      </c>
      <c r="B173" s="40" t="s">
        <v>1092</v>
      </c>
      <c r="C173" s="61" t="s">
        <v>1093</v>
      </c>
      <c r="D173" s="40" t="s">
        <v>490</v>
      </c>
      <c r="E173" s="40" t="b">
        <v>1</v>
      </c>
      <c r="F173" s="40"/>
      <c r="G173" s="40"/>
      <c r="H173" s="40" t="s">
        <v>611</v>
      </c>
      <c r="I173" s="40" t="s">
        <v>10</v>
      </c>
      <c r="J173" s="40" t="s">
        <v>612</v>
      </c>
      <c r="K173" s="40" t="s">
        <v>491</v>
      </c>
      <c r="L173" s="40" t="s">
        <v>613</v>
      </c>
      <c r="M173" s="40" t="s">
        <v>492</v>
      </c>
      <c r="N173" s="40" t="s">
        <v>614</v>
      </c>
      <c r="O173" s="40" t="s">
        <v>677</v>
      </c>
      <c r="P173" s="40" t="b">
        <v>1</v>
      </c>
      <c r="Q173" s="40">
        <v>450</v>
      </c>
      <c r="R173" s="1" t="b">
        <v>0</v>
      </c>
      <c r="S173" s="1" t="s">
        <v>2670</v>
      </c>
      <c r="T173" s="1" t="str" cm="1">
        <f t="array" ref="T173">IF(AND(SUM(COUNTIF(S173,{"*leaching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leached*"}))&gt;0,ISNUMBER(FIND("%",S173))),"Include","Exclude")</f>
        <v>Exclude</v>
      </c>
      <c r="U173" s="1" t="s">
        <v>2671</v>
      </c>
      <c r="V173" s="1" t="str" cm="1">
        <f t="array" ref="V173">IF(AND(SUM(COUNTIF(U173,{"*leaching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leached*"}))&gt;0,ISNUMBER(FIND("%",U173))),"Include","Exclude")</f>
        <v>Exclude</v>
      </c>
      <c r="W173" s="1" t="s">
        <v>2672</v>
      </c>
      <c r="X173" s="1" t="str" cm="1">
        <f t="array" ref="X173">IF(AND(SUM(COUNTIF(W173,{"*leaching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leached*"}))&gt;0,ISNUMBER(FIND("%",W173))),"Include","Exclude")</f>
        <v>Exclude</v>
      </c>
      <c r="Y173" s="1" t="s">
        <v>2673</v>
      </c>
      <c r="Z173" s="1" t="str" cm="1">
        <f t="array" ref="Z173">IF(AND(SUM(COUNTIF(Y173,{"*leaching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leached*"}))&gt;0,ISNUMBER(FIND("%",Y173))),"Include","Exclude")</f>
        <v>Exclude</v>
      </c>
      <c r="AA173" s="1" t="s">
        <v>2674</v>
      </c>
      <c r="AB173" s="1" t="str" cm="1">
        <f t="array" ref="AB173">IF(AND(SUM(COUNTIF(AA173,{"*leaching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leached*"}))&gt;0,ISNUMBER(FIND("%",AA173))),"Include","Exclude")</f>
        <v>Exclude</v>
      </c>
      <c r="AC173" s="1" t="s">
        <v>2675</v>
      </c>
      <c r="AD173" s="1" t="str" cm="1">
        <f t="array" ref="AD173">IF(AND(SUM(COUNTIF(AC173,{"*leaching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leached*"}))&gt;0,ISNUMBER(FIND("%",AC173))),"Include","Exclude")</f>
        <v>Exclude</v>
      </c>
      <c r="AE173" s="1"/>
      <c r="AF173" s="1" t="str" cm="1">
        <f t="array" ref="AF173">IF(AND(SUM(COUNTIF(AE173,{"*leaching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leached*"}))&gt;0,ISNUMBER(FIND("%",AE173))),"Include","Exclude")</f>
        <v>Exclude</v>
      </c>
      <c r="AG173" s="1"/>
      <c r="AH173" s="1" t="str" cm="1">
        <f t="array" ref="AH173">IF(AND(SUM(COUNTIF(AG173,{"*leaching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leached*"}))&gt;0,ISNUMBER(FIND("%",AG173))),"Include","Exclude")</f>
        <v>Exclude</v>
      </c>
      <c r="AI173" s="1"/>
      <c r="AJ173" s="1" t="str" cm="1">
        <f t="array" ref="AJ173">IF(AND(SUM(COUNTIF(AI173,{"*leaching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leached*"}))&gt;0,ISNUMBER(FIND("%",AI173))),"Include","Exclude")</f>
        <v>Exclude</v>
      </c>
      <c r="AK173" s="1"/>
      <c r="AL173" s="1" t="str" cm="1">
        <f t="array" ref="AL173">IF(AND(SUM(COUNTIF(AK173,{"*leaching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leached*"}))&gt;0,ISNUMBER(FIND("%",AK173))),"Include","Exclude")</f>
        <v>Exclude</v>
      </c>
      <c r="AM173" s="1"/>
      <c r="AN173" s="1" t="str" cm="1">
        <f t="array" ref="AN173">IF(AND(SUM(COUNTIF(AM173,{"*leaching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leached*"}))&gt;0,ISNUMBER(FIND("%",AM173))),"Include","Exclude")</f>
        <v>Exclude</v>
      </c>
      <c r="AO173" s="1"/>
      <c r="AP173" s="1" t="str" cm="1">
        <f t="array" ref="AP173">IF(AND(SUM(COUNTIF(AO173,{"*leaching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leached*"}))&gt;0,ISNUMBER(FIND("%",AO173))),"Include","Exclude")</f>
        <v>Exclude</v>
      </c>
      <c r="AQ173" s="1"/>
      <c r="AR173" s="1" t="str" cm="1">
        <f t="array" ref="AR173">IF(AND(SUM(COUNTIF(AQ173,{"*leaching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leached*"}))&gt;0,ISNUMBER(FIND("%",AQ173))),"Include","Exclude")</f>
        <v>Exclude</v>
      </c>
      <c r="AS173" s="1"/>
      <c r="AT173" s="1" t="str" cm="1">
        <f t="array" ref="AT173">IF(AND(SUM(COUNTIF(AS173,{"*leaching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leached*"}))&gt;0,ISNUMBER(FIND("%",AS173))),"Include","Exclude")</f>
        <v>Exclude</v>
      </c>
      <c r="AU173" s="1"/>
      <c r="AV173" s="1" t="str" cm="1">
        <f t="array" ref="AV173">IF(AND(SUM(COUNTIF(AU173,{"*leaching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leached*"}))&gt;0,ISNUMBER(FIND("%",AU173))),"Include","Exclude")</f>
        <v>Exclude</v>
      </c>
      <c r="AW173" s="1"/>
      <c r="AX173" s="1" t="str" cm="1">
        <f t="array" ref="AX173">IF(AND(SUM(COUNTIF(AW173,{"*leaching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leached*"}))&gt;0,ISNUMBER(FIND("%",AW173))),"Include","Exclude")</f>
        <v>Exclude</v>
      </c>
      <c r="AY173" s="40">
        <f t="shared" si="15"/>
        <v>0</v>
      </c>
      <c r="AZ173" s="40" t="s">
        <v>677</v>
      </c>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c r="BY173"/>
      <c r="BZ173"/>
      <c r="CA173"/>
      <c r="CB173"/>
    </row>
    <row r="174" spans="1:80" hidden="1" x14ac:dyDescent="0.3">
      <c r="A174" s="1">
        <v>173</v>
      </c>
      <c r="B174" s="1" t="s">
        <v>1094</v>
      </c>
      <c r="C174" s="2" t="s">
        <v>1095</v>
      </c>
      <c r="D174" s="1" t="s">
        <v>493</v>
      </c>
      <c r="E174" s="1" t="b">
        <v>1</v>
      </c>
      <c r="H174" s="1" t="s">
        <v>611</v>
      </c>
      <c r="I174" s="1" t="s">
        <v>10</v>
      </c>
      <c r="J174" s="1" t="s">
        <v>612</v>
      </c>
      <c r="K174" s="1" t="s">
        <v>160</v>
      </c>
      <c r="L174" s="1" t="s">
        <v>613</v>
      </c>
      <c r="M174" s="1" t="s">
        <v>494</v>
      </c>
      <c r="N174" s="1" t="s">
        <v>614</v>
      </c>
      <c r="O174" s="1" t="s">
        <v>677</v>
      </c>
      <c r="P174" s="1" t="b">
        <v>1</v>
      </c>
      <c r="Q174" s="1">
        <v>500</v>
      </c>
      <c r="R174" s="1" t="b">
        <v>0</v>
      </c>
      <c r="S174" s="1" t="s">
        <v>2676</v>
      </c>
      <c r="T174" s="1" t="str" cm="1">
        <f t="array" ref="T174">IF(AND(SUM(COUNTIF(S174,{"*leaching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leached*"}))&gt;0,ISNUMBER(FIND("%",S174))),"Include","Exclude")</f>
        <v>Exclude</v>
      </c>
      <c r="U174" s="1" t="s">
        <v>2677</v>
      </c>
      <c r="V174" s="1" t="str" cm="1">
        <f t="array" ref="V174">IF(AND(SUM(COUNTIF(U174,{"*leaching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leached*"}))&gt;0,ISNUMBER(FIND("%",U174))),"Include","Exclude")</f>
        <v>Exclude</v>
      </c>
      <c r="W174" s="1" t="s">
        <v>2678</v>
      </c>
      <c r="X174" s="1" t="str" cm="1">
        <f t="array" ref="X174">IF(AND(SUM(COUNTIF(W174,{"*leaching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leached*"}))&gt;0,ISNUMBER(FIND("%",W174))),"Include","Exclude")</f>
        <v>Exclude</v>
      </c>
      <c r="Y174" s="1" t="s">
        <v>2679</v>
      </c>
      <c r="Z174" s="1" t="str" cm="1">
        <f t="array" ref="Z174">IF(AND(SUM(COUNTIF(Y174,{"*leaching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leached*"}))&gt;0,ISNUMBER(FIND("%",Y174))),"Include","Exclude")</f>
        <v>Exclude</v>
      </c>
      <c r="AA174" s="1" t="s">
        <v>2680</v>
      </c>
      <c r="AB174" s="1" t="str" cm="1">
        <f t="array" ref="AB174">IF(AND(SUM(COUNTIF(AA174,{"*leaching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leached*"}))&gt;0,ISNUMBER(FIND("%",AA174))),"Include","Exclude")</f>
        <v>Exclude</v>
      </c>
      <c r="AC174" s="1" t="s">
        <v>2681</v>
      </c>
      <c r="AD174" s="1" t="str" cm="1">
        <f t="array" ref="AD174">IF(AND(SUM(COUNTIF(AC174,{"*leaching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leached*"}))&gt;0,ISNUMBER(FIND("%",AC174))),"Include","Exclude")</f>
        <v>Exclude</v>
      </c>
      <c r="AE174" s="1" t="s">
        <v>2682</v>
      </c>
      <c r="AF174" s="1" t="str" cm="1">
        <f t="array" ref="AF174">IF(AND(SUM(COUNTIF(AE174,{"*leaching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leached*"}))&gt;0,ISNUMBER(FIND("%",AE174))),"Include","Exclude")</f>
        <v>Exclude</v>
      </c>
      <c r="AG174" s="1" t="s">
        <v>2683</v>
      </c>
      <c r="AH174" s="1" t="str" cm="1">
        <f t="array" ref="AH174">IF(AND(SUM(COUNTIF(AG174,{"*leaching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leached*"}))&gt;0,ISNUMBER(FIND("%",AG174))),"Include","Exclude")</f>
        <v>Exclude</v>
      </c>
      <c r="AI174" s="1">
        <v>5106</v>
      </c>
      <c r="AJ174" s="1" t="str" cm="1">
        <f t="array" ref="AJ174">IF(AND(SUM(COUNTIF(AI174,{"*leaching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leached*"}))&gt;0,ISNUMBER(FIND("%",AI174))),"Include","Exclude")</f>
        <v>Exclude</v>
      </c>
      <c r="AK174" s="1"/>
      <c r="AL174" s="1" t="str" cm="1">
        <f t="array" ref="AL174">IF(AND(SUM(COUNTIF(AK174,{"*leaching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leached*"}))&gt;0,ISNUMBER(FIND("%",AK174))),"Include","Exclude")</f>
        <v>Exclude</v>
      </c>
      <c r="AM174" s="1"/>
      <c r="AN174" s="1" t="str" cm="1">
        <f t="array" ref="AN174">IF(AND(SUM(COUNTIF(AM174,{"*leaching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leached*"}))&gt;0,ISNUMBER(FIND("%",AM174))),"Include","Exclude")</f>
        <v>Exclude</v>
      </c>
      <c r="AO174" s="1"/>
      <c r="AP174" s="1" t="str" cm="1">
        <f t="array" ref="AP174">IF(AND(SUM(COUNTIF(AO174,{"*leaching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leached*"}))&gt;0,ISNUMBER(FIND("%",AO174))),"Include","Exclude")</f>
        <v>Exclude</v>
      </c>
      <c r="AQ174" s="1"/>
      <c r="AR174" s="1" t="str" cm="1">
        <f t="array" ref="AR174">IF(AND(SUM(COUNTIF(AQ174,{"*leaching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leached*"}))&gt;0,ISNUMBER(FIND("%",AQ174))),"Include","Exclude")</f>
        <v>Exclude</v>
      </c>
      <c r="AS174" s="1"/>
      <c r="AT174" s="1" t="str" cm="1">
        <f t="array" ref="AT174">IF(AND(SUM(COUNTIF(AS174,{"*leaching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leached*"}))&gt;0,ISNUMBER(FIND("%",AS174))),"Include","Exclude")</f>
        <v>Exclude</v>
      </c>
      <c r="AU174" s="1"/>
      <c r="AV174" s="1" t="str" cm="1">
        <f t="array" ref="AV174">IF(AND(SUM(COUNTIF(AU174,{"*leaching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leached*"}))&gt;0,ISNUMBER(FIND("%",AU174))),"Include","Exclude")</f>
        <v>Exclude</v>
      </c>
      <c r="AW174" s="1"/>
      <c r="AX174" s="1" t="str" cm="1">
        <f t="array" ref="AX174">IF(AND(SUM(COUNTIF(AW174,{"*leaching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leached*"}))&gt;0,ISNUMBER(FIND("%",AW174))),"Include","Exclude")</f>
        <v>Exclude</v>
      </c>
      <c r="AY174" s="1">
        <f t="shared" si="15"/>
        <v>0</v>
      </c>
      <c r="AZ174" s="1" t="s">
        <v>677</v>
      </c>
      <c r="BF174" s="1"/>
      <c r="BG174" s="1"/>
      <c r="BK174" s="1"/>
      <c r="BL174" s="1"/>
      <c r="BQ174" s="1"/>
      <c r="BV174" s="1"/>
      <c r="BX174"/>
      <c r="BY174"/>
      <c r="BZ174"/>
      <c r="CA174"/>
      <c r="CB174"/>
    </row>
    <row r="175" spans="1:80" hidden="1" x14ac:dyDescent="0.3">
      <c r="A175" s="1">
        <v>174</v>
      </c>
      <c r="B175" s="1" t="s">
        <v>1096</v>
      </c>
      <c r="C175" s="2" t="s">
        <v>1097</v>
      </c>
      <c r="D175" s="1" t="s">
        <v>495</v>
      </c>
      <c r="E175" s="1" t="b">
        <v>1</v>
      </c>
      <c r="H175" s="1" t="s">
        <v>611</v>
      </c>
      <c r="I175" s="1" t="s">
        <v>10</v>
      </c>
      <c r="J175" s="1" t="s">
        <v>612</v>
      </c>
      <c r="K175" s="1" t="s">
        <v>210</v>
      </c>
      <c r="L175" s="1" t="s">
        <v>613</v>
      </c>
      <c r="M175" s="1" t="s">
        <v>496</v>
      </c>
      <c r="N175" s="1" t="s">
        <v>614</v>
      </c>
      <c r="O175" s="1" t="s">
        <v>677</v>
      </c>
      <c r="P175" s="1" t="b">
        <v>1</v>
      </c>
      <c r="Q175" s="1">
        <v>30</v>
      </c>
      <c r="R175" s="1" t="b">
        <v>1</v>
      </c>
      <c r="S175" s="1" t="s">
        <v>2684</v>
      </c>
      <c r="T175" s="1" t="str" cm="1">
        <f t="array" ref="T175">IF(AND(SUM(COUNTIF(S175,{"*leaching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leached*"}))&gt;0,ISNUMBER(FIND("%",S175))),"Include","Exclude")</f>
        <v>Exclude</v>
      </c>
      <c r="U175" s="1" t="s">
        <v>2685</v>
      </c>
      <c r="V175" s="1" t="str" cm="1">
        <f t="array" ref="V175">IF(AND(SUM(COUNTIF(U175,{"*leaching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leached*"}))&gt;0,ISNUMBER(FIND("%",U175))),"Include","Exclude")</f>
        <v>Exclude</v>
      </c>
      <c r="W175" s="1" t="s">
        <v>2686</v>
      </c>
      <c r="X175" s="1" t="str" cm="1">
        <f t="array" ref="X175">IF(AND(SUM(COUNTIF(W175,{"*leaching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leached*"}))&gt;0,ISNUMBER(FIND("%",W175))),"Include","Exclude")</f>
        <v>Exclude</v>
      </c>
      <c r="Y175" s="1" t="s">
        <v>2687</v>
      </c>
      <c r="Z175" s="1" t="str" cm="1">
        <f t="array" ref="Z175">IF(AND(SUM(COUNTIF(Y175,{"*leaching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leached*"}))&gt;0,ISNUMBER(FIND("%",Y175))),"Include","Exclude")</f>
        <v>Exclude</v>
      </c>
      <c r="AA175" s="1" t="s">
        <v>2688</v>
      </c>
      <c r="AB175" s="1" t="str" cm="1">
        <f t="array" ref="AB175">IF(AND(SUM(COUNTIF(AA175,{"*leaching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leached*"}))&gt;0,ISNUMBER(FIND("%",AA175))),"Include","Exclude")</f>
        <v>Exclude</v>
      </c>
      <c r="AC175" s="1" t="s">
        <v>2689</v>
      </c>
      <c r="AD175" s="1" t="str" cm="1">
        <f t="array" ref="AD175">IF(AND(SUM(COUNTIF(AC175,{"*leaching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leached*"}))&gt;0,ISNUMBER(FIND("%",AC175))),"Include","Exclude")</f>
        <v>Exclude</v>
      </c>
      <c r="AE175" s="1" t="s">
        <v>2690</v>
      </c>
      <c r="AF175" s="1" t="str" cm="1">
        <f t="array" ref="AF175">IF(AND(SUM(COUNTIF(AE175,{"*leaching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leached*"}))&gt;0,ISNUMBER(FIND("%",AE175))),"Include","Exclude")</f>
        <v>Exclude</v>
      </c>
      <c r="AG175" s="1" t="s">
        <v>2691</v>
      </c>
      <c r="AH175" s="1" t="str" cm="1">
        <f t="array" ref="AH175">IF(AND(SUM(COUNTIF(AG175,{"*leaching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leached*"}))&gt;0,ISNUMBER(FIND("%",AG175))),"Include","Exclude")</f>
        <v>Exclude</v>
      </c>
      <c r="AI175" s="1" t="s">
        <v>2692</v>
      </c>
      <c r="AJ175" s="1" t="str" cm="1">
        <f t="array" ref="AJ175">IF(AND(SUM(COUNTIF(AI175,{"*leaching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leached*"}))&gt;0,ISNUMBER(FIND("%",AI175))),"Include","Exclude")</f>
        <v>Exclude</v>
      </c>
      <c r="AK175" s="1"/>
      <c r="AL175" s="1" t="str" cm="1">
        <f t="array" ref="AL175">IF(AND(SUM(COUNTIF(AK175,{"*leaching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leached*"}))&gt;0,ISNUMBER(FIND("%",AK175))),"Include","Exclude")</f>
        <v>Exclude</v>
      </c>
      <c r="AM175" s="1"/>
      <c r="AN175" s="1" t="str" cm="1">
        <f t="array" ref="AN175">IF(AND(SUM(COUNTIF(AM175,{"*leaching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leached*"}))&gt;0,ISNUMBER(FIND("%",AM175))),"Include","Exclude")</f>
        <v>Exclude</v>
      </c>
      <c r="AO175" s="1"/>
      <c r="AP175" s="1" t="str" cm="1">
        <f t="array" ref="AP175">IF(AND(SUM(COUNTIF(AO175,{"*leaching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leached*"}))&gt;0,ISNUMBER(FIND("%",AO175))),"Include","Exclude")</f>
        <v>Exclude</v>
      </c>
      <c r="AQ175" s="1"/>
      <c r="AR175" s="1" t="str" cm="1">
        <f t="array" ref="AR175">IF(AND(SUM(COUNTIF(AQ175,{"*leaching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leached*"}))&gt;0,ISNUMBER(FIND("%",AQ175))),"Include","Exclude")</f>
        <v>Exclude</v>
      </c>
      <c r="AS175" s="1"/>
      <c r="AT175" s="1" t="str" cm="1">
        <f t="array" ref="AT175">IF(AND(SUM(COUNTIF(AS175,{"*leaching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leached*"}))&gt;0,ISNUMBER(FIND("%",AS175))),"Include","Exclude")</f>
        <v>Exclude</v>
      </c>
      <c r="AU175" s="1"/>
      <c r="AV175" s="1" t="str" cm="1">
        <f t="array" ref="AV175">IF(AND(SUM(COUNTIF(AU175,{"*leaching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leached*"}))&gt;0,ISNUMBER(FIND("%",AU175))),"Include","Exclude")</f>
        <v>Exclude</v>
      </c>
      <c r="AW175" s="1"/>
      <c r="AX175" s="1" t="str" cm="1">
        <f t="array" ref="AX175">IF(AND(SUM(COUNTIF(AW175,{"*leaching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leached*"}))&gt;0,ISNUMBER(FIND("%",AW175))),"Include","Exclude")</f>
        <v>Exclude</v>
      </c>
      <c r="AY175" s="1">
        <f t="shared" si="15"/>
        <v>0</v>
      </c>
      <c r="AZ175" s="1" t="s">
        <v>677</v>
      </c>
      <c r="BF175" s="1"/>
      <c r="BG175" s="1"/>
      <c r="BK175" s="1"/>
      <c r="BL175" s="1"/>
      <c r="BQ175" s="1"/>
      <c r="BV175" s="1"/>
      <c r="BX175"/>
      <c r="BY175"/>
      <c r="BZ175"/>
      <c r="CA175"/>
      <c r="CB175"/>
    </row>
    <row r="176" spans="1:80" hidden="1" x14ac:dyDescent="0.3">
      <c r="A176" s="1">
        <v>175</v>
      </c>
      <c r="B176" s="1" t="s">
        <v>1098</v>
      </c>
      <c r="C176" s="2" t="s">
        <v>1099</v>
      </c>
      <c r="D176" s="1" t="s">
        <v>497</v>
      </c>
      <c r="E176" s="1" t="b">
        <v>1</v>
      </c>
      <c r="H176" s="1" t="s">
        <v>611</v>
      </c>
      <c r="I176" s="1" t="s">
        <v>498</v>
      </c>
      <c r="J176" s="1" t="s">
        <v>612</v>
      </c>
      <c r="K176" s="1" t="s">
        <v>24</v>
      </c>
      <c r="L176" s="1" t="s">
        <v>613</v>
      </c>
      <c r="M176" s="1" t="s">
        <v>499</v>
      </c>
      <c r="N176" s="1" t="s">
        <v>614</v>
      </c>
      <c r="O176" s="1" t="s">
        <v>677</v>
      </c>
      <c r="P176" s="1" t="b">
        <v>1</v>
      </c>
      <c r="Q176" s="1">
        <v>100</v>
      </c>
      <c r="R176" s="1" t="b">
        <v>1</v>
      </c>
      <c r="S176" s="1" t="s">
        <v>2693</v>
      </c>
      <c r="T176" s="1" t="str" cm="1">
        <f t="array" ref="T176">IF(AND(SUM(COUNTIF(S176,{"*leaching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leached*"}))&gt;0,ISNUMBER(FIND("%",S176))),"Include","Exclude")</f>
        <v>Exclude</v>
      </c>
      <c r="U176" s="1" t="s">
        <v>2694</v>
      </c>
      <c r="V176" s="1" t="str" cm="1">
        <f t="array" ref="V176">IF(AND(SUM(COUNTIF(U176,{"*leaching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leached*"}))&gt;0,ISNUMBER(FIND("%",U176))),"Include","Exclude")</f>
        <v>Exclude</v>
      </c>
      <c r="W176" s="1" t="s">
        <v>2695</v>
      </c>
      <c r="X176" s="1" t="str" cm="1">
        <f t="array" ref="X176">IF(AND(SUM(COUNTIF(W176,{"*leaching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leached*"}))&gt;0,ISNUMBER(FIND("%",W176))),"Include","Exclude")</f>
        <v>Exclude</v>
      </c>
      <c r="Y176" s="1" t="s">
        <v>2696</v>
      </c>
      <c r="Z176" s="1" t="str" cm="1">
        <f t="array" ref="Z176">IF(AND(SUM(COUNTIF(Y176,{"*leaching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leached*"}))&gt;0,ISNUMBER(FIND("%",Y176))),"Include","Exclude")</f>
        <v>Exclude</v>
      </c>
      <c r="AA176" s="1" t="s">
        <v>2697</v>
      </c>
      <c r="AB176" s="1" t="str" cm="1">
        <f t="array" ref="AB176">IF(AND(SUM(COUNTIF(AA176,{"*leaching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leached*"}))&gt;0,ISNUMBER(FIND("%",AA176))),"Include","Exclude")</f>
        <v>Exclude</v>
      </c>
      <c r="AC176" s="1" t="s">
        <v>2698</v>
      </c>
      <c r="AD176" s="1" t="str" cm="1">
        <f t="array" ref="AD176">IF(AND(SUM(COUNTIF(AC176,{"*leaching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leached*"}))&gt;0,ISNUMBER(FIND("%",AC176))),"Include","Exclude")</f>
        <v>Exclude</v>
      </c>
      <c r="AE176" s="1" t="s">
        <v>2699</v>
      </c>
      <c r="AF176" s="1" t="str" cm="1">
        <f t="array" ref="AF176">IF(AND(SUM(COUNTIF(AE176,{"*leaching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leached*"}))&gt;0,ISNUMBER(FIND("%",AE176))),"Include","Exclude")</f>
        <v>Exclude</v>
      </c>
      <c r="AG176" s="1" t="s">
        <v>2700</v>
      </c>
      <c r="AH176" s="1" t="str" cm="1">
        <f t="array" ref="AH176">IF(AND(SUM(COUNTIF(AG176,{"*leaching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leached*"}))&gt;0,ISNUMBER(FIND("%",AG176))),"Include","Exclude")</f>
        <v>Exclude</v>
      </c>
      <c r="AI176" s="1"/>
      <c r="AJ176" s="1" t="str" cm="1">
        <f t="array" ref="AJ176">IF(AND(SUM(COUNTIF(AI176,{"*leaching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leached*"}))&gt;0,ISNUMBER(FIND("%",AI176))),"Include","Exclude")</f>
        <v>Exclude</v>
      </c>
      <c r="AK176" s="1"/>
      <c r="AL176" s="1" t="str" cm="1">
        <f t="array" ref="AL176">IF(AND(SUM(COUNTIF(AK176,{"*leaching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leached*"}))&gt;0,ISNUMBER(FIND("%",AK176))),"Include","Exclude")</f>
        <v>Exclude</v>
      </c>
      <c r="AM176" s="1"/>
      <c r="AN176" s="1" t="str" cm="1">
        <f t="array" ref="AN176">IF(AND(SUM(COUNTIF(AM176,{"*leaching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leached*"}))&gt;0,ISNUMBER(FIND("%",AM176))),"Include","Exclude")</f>
        <v>Exclude</v>
      </c>
      <c r="AO176" s="1"/>
      <c r="AP176" s="1" t="str" cm="1">
        <f t="array" ref="AP176">IF(AND(SUM(COUNTIF(AO176,{"*leaching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leached*"}))&gt;0,ISNUMBER(FIND("%",AO176))),"Include","Exclude")</f>
        <v>Exclude</v>
      </c>
      <c r="AQ176" s="1"/>
      <c r="AR176" s="1" t="str" cm="1">
        <f t="array" ref="AR176">IF(AND(SUM(COUNTIF(AQ176,{"*leaching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leached*"}))&gt;0,ISNUMBER(FIND("%",AQ176))),"Include","Exclude")</f>
        <v>Exclude</v>
      </c>
      <c r="AS176" s="1"/>
      <c r="AT176" s="1" t="str" cm="1">
        <f t="array" ref="AT176">IF(AND(SUM(COUNTIF(AS176,{"*leaching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leached*"}))&gt;0,ISNUMBER(FIND("%",AS176))),"Include","Exclude")</f>
        <v>Exclude</v>
      </c>
      <c r="AU176" s="1"/>
      <c r="AV176" s="1" t="str" cm="1">
        <f t="array" ref="AV176">IF(AND(SUM(COUNTIF(AU176,{"*leaching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leached*"}))&gt;0,ISNUMBER(FIND("%",AU176))),"Include","Exclude")</f>
        <v>Exclude</v>
      </c>
      <c r="AW176" s="1"/>
      <c r="AX176" s="1" t="str" cm="1">
        <f t="array" ref="AX176">IF(AND(SUM(COUNTIF(AW176,{"*leaching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leached*"}))&gt;0,ISNUMBER(FIND("%",AW176))),"Include","Exclude")</f>
        <v>Exclude</v>
      </c>
      <c r="AY176" s="1">
        <f t="shared" si="15"/>
        <v>0</v>
      </c>
      <c r="AZ176" s="1" t="s">
        <v>677</v>
      </c>
      <c r="BF176" s="1"/>
      <c r="BG176" s="1"/>
      <c r="BK176" s="1"/>
      <c r="BL176" s="1"/>
      <c r="BQ176" s="1"/>
      <c r="BV176" s="1"/>
      <c r="BX176"/>
      <c r="BY176"/>
      <c r="BZ176"/>
      <c r="CA176"/>
      <c r="CB176"/>
    </row>
    <row r="177" spans="1:80" hidden="1" x14ac:dyDescent="0.3">
      <c r="A177" s="1">
        <v>176</v>
      </c>
      <c r="B177" s="1" t="s">
        <v>1100</v>
      </c>
      <c r="C177" s="2" t="s">
        <v>1101</v>
      </c>
      <c r="D177" s="1" t="s">
        <v>500</v>
      </c>
      <c r="E177" s="1" t="b">
        <v>1</v>
      </c>
      <c r="H177" s="1" t="s">
        <v>611</v>
      </c>
      <c r="I177" s="1" t="s">
        <v>10</v>
      </c>
      <c r="J177" s="1" t="s">
        <v>612</v>
      </c>
      <c r="K177" s="1" t="s">
        <v>43</v>
      </c>
      <c r="L177" s="1" t="s">
        <v>613</v>
      </c>
      <c r="M177" s="1" t="s">
        <v>501</v>
      </c>
      <c r="N177" s="1" t="s">
        <v>614</v>
      </c>
      <c r="O177" s="1" t="s">
        <v>677</v>
      </c>
      <c r="P177" s="1" t="b">
        <v>1</v>
      </c>
      <c r="Q177" s="1">
        <v>25</v>
      </c>
      <c r="R177" s="1" t="b">
        <v>1</v>
      </c>
      <c r="S177" s="1" t="s">
        <v>2701</v>
      </c>
      <c r="T177" s="1" t="str" cm="1">
        <f t="array" ref="T177">IF(AND(SUM(COUNTIF(S177,{"*leaching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leached*"}))&gt;0,ISNUMBER(FIND("%",S177))),"Include","Exclude")</f>
        <v>Exclude</v>
      </c>
      <c r="U177" s="1" t="s">
        <v>2702</v>
      </c>
      <c r="V177" s="1" t="str" cm="1">
        <f t="array" ref="V177">IF(AND(SUM(COUNTIF(U177,{"*leaching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leached*"}))&gt;0,ISNUMBER(FIND("%",U177))),"Include","Exclude")</f>
        <v>Exclude</v>
      </c>
      <c r="W177" s="1" t="s">
        <v>2703</v>
      </c>
      <c r="X177" s="1" t="str" cm="1">
        <f t="array" ref="X177">IF(AND(SUM(COUNTIF(W177,{"*leaching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leached*"}))&gt;0,ISNUMBER(FIND("%",W177))),"Include","Exclude")</f>
        <v>Exclude</v>
      </c>
      <c r="Y177" s="1" t="s">
        <v>2704</v>
      </c>
      <c r="Z177" s="1" t="str" cm="1">
        <f t="array" ref="Z177">IF(AND(SUM(COUNTIF(Y177,{"*leaching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leached*"}))&gt;0,ISNUMBER(FIND("%",Y177))),"Include","Exclude")</f>
        <v>Include</v>
      </c>
      <c r="AA177" s="1" t="s">
        <v>2705</v>
      </c>
      <c r="AB177" s="1" t="str" cm="1">
        <f t="array" ref="AB177">IF(AND(SUM(COUNTIF(AA177,{"*leaching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leached*"}))&gt;0,ISNUMBER(FIND("%",AA177))),"Include","Exclude")</f>
        <v>Exclude</v>
      </c>
      <c r="AC177" s="1" t="s">
        <v>2706</v>
      </c>
      <c r="AD177" s="1" t="str" cm="1">
        <f t="array" ref="AD177">IF(AND(SUM(COUNTIF(AC177,{"*leaching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leached*"}))&gt;0,ISNUMBER(FIND("%",AC177))),"Include","Exclude")</f>
        <v>Exclude</v>
      </c>
      <c r="AE177" s="1"/>
      <c r="AF177" s="1" t="str" cm="1">
        <f t="array" ref="AF177">IF(AND(SUM(COUNTIF(AE177,{"*leaching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leached*"}))&gt;0,ISNUMBER(FIND("%",AE177))),"Include","Exclude")</f>
        <v>Exclude</v>
      </c>
      <c r="AG177" s="1"/>
      <c r="AH177" s="1" t="str" cm="1">
        <f t="array" ref="AH177">IF(AND(SUM(COUNTIF(AG177,{"*leaching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leached*"}))&gt;0,ISNUMBER(FIND("%",AG177))),"Include","Exclude")</f>
        <v>Exclude</v>
      </c>
      <c r="AI177" s="1"/>
      <c r="AJ177" s="1" t="str" cm="1">
        <f t="array" ref="AJ177">IF(AND(SUM(COUNTIF(AI177,{"*leaching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leached*"}))&gt;0,ISNUMBER(FIND("%",AI177))),"Include","Exclude")</f>
        <v>Exclude</v>
      </c>
      <c r="AK177" s="1"/>
      <c r="AL177" s="1" t="str" cm="1">
        <f t="array" ref="AL177">IF(AND(SUM(COUNTIF(AK177,{"*leaching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leached*"}))&gt;0,ISNUMBER(FIND("%",AK177))),"Include","Exclude")</f>
        <v>Exclude</v>
      </c>
      <c r="AM177" s="1"/>
      <c r="AN177" s="1" t="str" cm="1">
        <f t="array" ref="AN177">IF(AND(SUM(COUNTIF(AM177,{"*leaching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leached*"}))&gt;0,ISNUMBER(FIND("%",AM177))),"Include","Exclude")</f>
        <v>Exclude</v>
      </c>
      <c r="AO177" s="1"/>
      <c r="AP177" s="1" t="str" cm="1">
        <f t="array" ref="AP177">IF(AND(SUM(COUNTIF(AO177,{"*leaching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leached*"}))&gt;0,ISNUMBER(FIND("%",AO177))),"Include","Exclude")</f>
        <v>Exclude</v>
      </c>
      <c r="AQ177" s="1"/>
      <c r="AR177" s="1" t="str" cm="1">
        <f t="array" ref="AR177">IF(AND(SUM(COUNTIF(AQ177,{"*leaching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leached*"}))&gt;0,ISNUMBER(FIND("%",AQ177))),"Include","Exclude")</f>
        <v>Exclude</v>
      </c>
      <c r="AS177" s="1"/>
      <c r="AT177" s="1" t="str" cm="1">
        <f t="array" ref="AT177">IF(AND(SUM(COUNTIF(AS177,{"*leaching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leached*"}))&gt;0,ISNUMBER(FIND("%",AS177))),"Include","Exclude")</f>
        <v>Exclude</v>
      </c>
      <c r="AU177" s="1"/>
      <c r="AV177" s="1" t="str" cm="1">
        <f t="array" ref="AV177">IF(AND(SUM(COUNTIF(AU177,{"*leaching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leached*"}))&gt;0,ISNUMBER(FIND("%",AU177))),"Include","Exclude")</f>
        <v>Exclude</v>
      </c>
      <c r="AW177" s="1"/>
      <c r="AX177" s="1" t="str" cm="1">
        <f t="array" ref="AX177">IF(AND(SUM(COUNTIF(AW177,{"*leaching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leached*"}))&gt;0,ISNUMBER(FIND("%",AW177))),"Include","Exclude")</f>
        <v>Exclude</v>
      </c>
      <c r="AY177" s="1">
        <f t="shared" si="15"/>
        <v>1</v>
      </c>
      <c r="AZ177" s="1" t="s">
        <v>2704</v>
      </c>
      <c r="BA177" s="1">
        <f>LEN(AZ177) - LEN(SUBSTITUTE(AZ177, "%", ""))</f>
        <v>1</v>
      </c>
      <c r="BB177" s="1" t="s">
        <v>2998</v>
      </c>
      <c r="BF177" s="1"/>
      <c r="BG177" s="1"/>
      <c r="BK177" s="1"/>
      <c r="BL177" s="1"/>
      <c r="BQ177" s="1"/>
      <c r="BV177" s="1"/>
      <c r="BX177"/>
      <c r="BY177"/>
      <c r="BZ177"/>
      <c r="CA177"/>
      <c r="CB177"/>
    </row>
    <row r="178" spans="1:80" hidden="1" x14ac:dyDescent="0.3">
      <c r="A178" s="1">
        <v>177</v>
      </c>
      <c r="B178" s="1" t="s">
        <v>1102</v>
      </c>
      <c r="C178" s="2" t="s">
        <v>1103</v>
      </c>
      <c r="D178" s="1" t="s">
        <v>502</v>
      </c>
      <c r="E178" s="1" t="b">
        <v>1</v>
      </c>
      <c r="H178" s="1" t="s">
        <v>611</v>
      </c>
      <c r="I178" s="1" t="s">
        <v>10</v>
      </c>
      <c r="J178" s="1" t="s">
        <v>612</v>
      </c>
      <c r="K178" s="1" t="s">
        <v>210</v>
      </c>
      <c r="L178" s="1" t="s">
        <v>613</v>
      </c>
      <c r="M178" s="1" t="s">
        <v>503</v>
      </c>
      <c r="N178" s="1" t="s">
        <v>614</v>
      </c>
      <c r="O178" s="1" t="s">
        <v>677</v>
      </c>
      <c r="P178" s="1" t="b">
        <v>1</v>
      </c>
      <c r="Q178" s="1">
        <v>120</v>
      </c>
      <c r="R178" s="1" t="b">
        <v>0</v>
      </c>
      <c r="S178" s="1" t="s">
        <v>2707</v>
      </c>
      <c r="T178" s="1" t="str" cm="1">
        <f t="array" ref="T178">IF(AND(SUM(COUNTIF(S178,{"*leaching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leached*"}))&gt;0,ISNUMBER(FIND("%",S178))),"Include","Exclude")</f>
        <v>Exclude</v>
      </c>
      <c r="U178" s="1" t="s">
        <v>2708</v>
      </c>
      <c r="V178" s="1" t="str" cm="1">
        <f t="array" ref="V178">IF(AND(SUM(COUNTIF(U178,{"*leaching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leached*"}))&gt;0,ISNUMBER(FIND("%",U178))),"Include","Exclude")</f>
        <v>Exclude</v>
      </c>
      <c r="W178" s="1" t="s">
        <v>2709</v>
      </c>
      <c r="X178" s="1" t="str" cm="1">
        <f t="array" ref="X178">IF(AND(SUM(COUNTIF(W178,{"*leaching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leached*"}))&gt;0,ISNUMBER(FIND("%",W178))),"Include","Exclude")</f>
        <v>Exclude</v>
      </c>
      <c r="Y178" s="1" t="s">
        <v>2710</v>
      </c>
      <c r="Z178" s="1" t="str" cm="1">
        <f t="array" ref="Z178">IF(AND(SUM(COUNTIF(Y178,{"*leaching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leached*"}))&gt;0,ISNUMBER(FIND("%",Y178))),"Include","Exclude")</f>
        <v>Exclude</v>
      </c>
      <c r="AA178" s="1" t="s">
        <v>2711</v>
      </c>
      <c r="AB178" s="1" t="str" cm="1">
        <f t="array" ref="AB178">IF(AND(SUM(COUNTIF(AA178,{"*leaching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leached*"}))&gt;0,ISNUMBER(FIND("%",AA178))),"Include","Exclude")</f>
        <v>Exclude</v>
      </c>
      <c r="AC178" s="1" t="s">
        <v>2712</v>
      </c>
      <c r="AD178" s="1" t="str" cm="1">
        <f t="array" ref="AD178">IF(AND(SUM(COUNTIF(AC178,{"*leaching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leached*"}))&gt;0,ISNUMBER(FIND("%",AC178))),"Include","Exclude")</f>
        <v>Exclude</v>
      </c>
      <c r="AE178" s="1" t="s">
        <v>2713</v>
      </c>
      <c r="AF178" s="1" t="str" cm="1">
        <f t="array" ref="AF178">IF(AND(SUM(COUNTIF(AE178,{"*leaching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leached*"}))&gt;0,ISNUMBER(FIND("%",AE178))),"Include","Exclude")</f>
        <v>Exclude</v>
      </c>
      <c r="AG178" s="1"/>
      <c r="AH178" s="1" t="str" cm="1">
        <f t="array" ref="AH178">IF(AND(SUM(COUNTIF(AG178,{"*leaching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leached*"}))&gt;0,ISNUMBER(FIND("%",AG178))),"Include","Exclude")</f>
        <v>Exclude</v>
      </c>
      <c r="AI178" s="1"/>
      <c r="AJ178" s="1" t="str" cm="1">
        <f t="array" ref="AJ178">IF(AND(SUM(COUNTIF(AI178,{"*leaching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leached*"}))&gt;0,ISNUMBER(FIND("%",AI178))),"Include","Exclude")</f>
        <v>Exclude</v>
      </c>
      <c r="AK178" s="1"/>
      <c r="AL178" s="1" t="str" cm="1">
        <f t="array" ref="AL178">IF(AND(SUM(COUNTIF(AK178,{"*leaching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leached*"}))&gt;0,ISNUMBER(FIND("%",AK178))),"Include","Exclude")</f>
        <v>Exclude</v>
      </c>
      <c r="AM178" s="1"/>
      <c r="AN178" s="1" t="str" cm="1">
        <f t="array" ref="AN178">IF(AND(SUM(COUNTIF(AM178,{"*leaching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leached*"}))&gt;0,ISNUMBER(FIND("%",AM178))),"Include","Exclude")</f>
        <v>Exclude</v>
      </c>
      <c r="AO178" s="1"/>
      <c r="AP178" s="1" t="str" cm="1">
        <f t="array" ref="AP178">IF(AND(SUM(COUNTIF(AO178,{"*leaching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leached*"}))&gt;0,ISNUMBER(FIND("%",AO178))),"Include","Exclude")</f>
        <v>Exclude</v>
      </c>
      <c r="AQ178" s="1"/>
      <c r="AR178" s="1" t="str" cm="1">
        <f t="array" ref="AR178">IF(AND(SUM(COUNTIF(AQ178,{"*leaching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leached*"}))&gt;0,ISNUMBER(FIND("%",AQ178))),"Include","Exclude")</f>
        <v>Exclude</v>
      </c>
      <c r="AS178" s="1"/>
      <c r="AT178" s="1" t="str" cm="1">
        <f t="array" ref="AT178">IF(AND(SUM(COUNTIF(AS178,{"*leaching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leached*"}))&gt;0,ISNUMBER(FIND("%",AS178))),"Include","Exclude")</f>
        <v>Exclude</v>
      </c>
      <c r="AU178" s="1"/>
      <c r="AV178" s="1" t="str" cm="1">
        <f t="array" ref="AV178">IF(AND(SUM(COUNTIF(AU178,{"*leaching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leached*"}))&gt;0,ISNUMBER(FIND("%",AU178))),"Include","Exclude")</f>
        <v>Exclude</v>
      </c>
      <c r="AW178" s="1"/>
      <c r="AX178" s="1" t="str" cm="1">
        <f t="array" ref="AX178">IF(AND(SUM(COUNTIF(AW178,{"*leaching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leached*"}))&gt;0,ISNUMBER(FIND("%",AW178))),"Include","Exclude")</f>
        <v>Exclude</v>
      </c>
      <c r="AY178" s="1">
        <f t="shared" si="15"/>
        <v>0</v>
      </c>
      <c r="AZ178" s="1" t="s">
        <v>677</v>
      </c>
      <c r="BF178" s="1"/>
      <c r="BG178" s="1"/>
      <c r="BK178" s="1"/>
      <c r="BL178" s="1"/>
      <c r="BQ178" s="1"/>
      <c r="BV178" s="1"/>
      <c r="BX178"/>
      <c r="BY178"/>
      <c r="BZ178"/>
      <c r="CA178"/>
      <c r="CB178"/>
    </row>
    <row r="179" spans="1:80" hidden="1" x14ac:dyDescent="0.3">
      <c r="A179" s="1">
        <v>178</v>
      </c>
      <c r="B179" s="1" t="s">
        <v>1104</v>
      </c>
      <c r="C179" s="2" t="s">
        <v>1105</v>
      </c>
      <c r="D179" s="1" t="s">
        <v>504</v>
      </c>
      <c r="E179" s="1" t="b">
        <v>1</v>
      </c>
      <c r="H179" s="1" t="s">
        <v>611</v>
      </c>
      <c r="I179" s="1" t="s">
        <v>505</v>
      </c>
      <c r="J179" s="1" t="s">
        <v>612</v>
      </c>
      <c r="K179" s="1" t="s">
        <v>506</v>
      </c>
      <c r="L179" s="1" t="s">
        <v>613</v>
      </c>
      <c r="M179" s="1" t="s">
        <v>373</v>
      </c>
      <c r="N179" s="1" t="s">
        <v>614</v>
      </c>
      <c r="O179" s="1" t="s">
        <v>677</v>
      </c>
      <c r="P179" s="1" t="b">
        <v>1</v>
      </c>
      <c r="Q179" s="1">
        <v>300</v>
      </c>
      <c r="R179" s="1" t="b">
        <v>0</v>
      </c>
      <c r="S179" s="1" t="s">
        <v>2714</v>
      </c>
      <c r="T179" s="1" t="str" cm="1">
        <f t="array" ref="T179">IF(AND(SUM(COUNTIF(S179,{"*leaching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leached*"}))&gt;0,ISNUMBER(FIND("%",S179))),"Include","Exclude")</f>
        <v>Exclude</v>
      </c>
      <c r="U179" s="1" t="s">
        <v>2715</v>
      </c>
      <c r="V179" s="1" t="str" cm="1">
        <f t="array" ref="V179">IF(AND(SUM(COUNTIF(U179,{"*leaching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leached*"}))&gt;0,ISNUMBER(FIND("%",U179))),"Include","Exclude")</f>
        <v>Exclude</v>
      </c>
      <c r="W179" s="1" t="s">
        <v>2716</v>
      </c>
      <c r="X179" s="1" t="str" cm="1">
        <f t="array" ref="X179">IF(AND(SUM(COUNTIF(W179,{"*leaching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leached*"}))&gt;0,ISNUMBER(FIND("%",W179))),"Include","Exclude")</f>
        <v>Exclude</v>
      </c>
      <c r="Y179" s="1" t="s">
        <v>2717</v>
      </c>
      <c r="Z179" s="1" t="str" cm="1">
        <f t="array" ref="Z179">IF(AND(SUM(COUNTIF(Y179,{"*leaching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leached*"}))&gt;0,ISNUMBER(FIND("%",Y179))),"Include","Exclude")</f>
        <v>Exclude</v>
      </c>
      <c r="AA179" s="1" t="s">
        <v>2718</v>
      </c>
      <c r="AB179" s="1" t="str" cm="1">
        <f t="array" ref="AB179">IF(AND(SUM(COUNTIF(AA179,{"*leaching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leached*"}))&gt;0,ISNUMBER(FIND("%",AA179))),"Include","Exclude")</f>
        <v>Exclude</v>
      </c>
      <c r="AC179" s="1" t="s">
        <v>2719</v>
      </c>
      <c r="AD179" s="1" t="str" cm="1">
        <f t="array" ref="AD179">IF(AND(SUM(COUNTIF(AC179,{"*leaching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leached*"}))&gt;0,ISNUMBER(FIND("%",AC179))),"Include","Exclude")</f>
        <v>Exclude</v>
      </c>
      <c r="AE179" s="1" t="s">
        <v>2720</v>
      </c>
      <c r="AF179" s="1" t="str" cm="1">
        <f t="array" ref="AF179">IF(AND(SUM(COUNTIF(AE179,{"*leaching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leached*"}))&gt;0,ISNUMBER(FIND("%",AE179))),"Include","Exclude")</f>
        <v>Exclude</v>
      </c>
      <c r="AG179" s="1"/>
      <c r="AH179" s="1" t="str" cm="1">
        <f t="array" ref="AH179">IF(AND(SUM(COUNTIF(AG179,{"*leaching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leached*"}))&gt;0,ISNUMBER(FIND("%",AG179))),"Include","Exclude")</f>
        <v>Exclude</v>
      </c>
      <c r="AI179" s="1"/>
      <c r="AJ179" s="1" t="str" cm="1">
        <f t="array" ref="AJ179">IF(AND(SUM(COUNTIF(AI179,{"*leaching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leached*"}))&gt;0,ISNUMBER(FIND("%",AI179))),"Include","Exclude")</f>
        <v>Exclude</v>
      </c>
      <c r="AK179" s="1"/>
      <c r="AL179" s="1" t="str" cm="1">
        <f t="array" ref="AL179">IF(AND(SUM(COUNTIF(AK179,{"*leaching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leached*"}))&gt;0,ISNUMBER(FIND("%",AK179))),"Include","Exclude")</f>
        <v>Exclude</v>
      </c>
      <c r="AM179" s="1"/>
      <c r="AN179" s="1" t="str" cm="1">
        <f t="array" ref="AN179">IF(AND(SUM(COUNTIF(AM179,{"*leaching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leached*"}))&gt;0,ISNUMBER(FIND("%",AM179))),"Include","Exclude")</f>
        <v>Exclude</v>
      </c>
      <c r="AO179" s="1"/>
      <c r="AP179" s="1" t="str" cm="1">
        <f t="array" ref="AP179">IF(AND(SUM(COUNTIF(AO179,{"*leaching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leached*"}))&gt;0,ISNUMBER(FIND("%",AO179))),"Include","Exclude")</f>
        <v>Exclude</v>
      </c>
      <c r="AQ179" s="1"/>
      <c r="AR179" s="1" t="str" cm="1">
        <f t="array" ref="AR179">IF(AND(SUM(COUNTIF(AQ179,{"*leaching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leached*"}))&gt;0,ISNUMBER(FIND("%",AQ179))),"Include","Exclude")</f>
        <v>Exclude</v>
      </c>
      <c r="AS179" s="1"/>
      <c r="AT179" s="1" t="str" cm="1">
        <f t="array" ref="AT179">IF(AND(SUM(COUNTIF(AS179,{"*leaching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leached*"}))&gt;0,ISNUMBER(FIND("%",AS179))),"Include","Exclude")</f>
        <v>Exclude</v>
      </c>
      <c r="AU179" s="1"/>
      <c r="AV179" s="1" t="str" cm="1">
        <f t="array" ref="AV179">IF(AND(SUM(COUNTIF(AU179,{"*leaching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leached*"}))&gt;0,ISNUMBER(FIND("%",AU179))),"Include","Exclude")</f>
        <v>Exclude</v>
      </c>
      <c r="AW179" s="1"/>
      <c r="AX179" s="1" t="str" cm="1">
        <f t="array" ref="AX179">IF(AND(SUM(COUNTIF(AW179,{"*leaching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leached*"}))&gt;0,ISNUMBER(FIND("%",AW179))),"Include","Exclude")</f>
        <v>Exclude</v>
      </c>
      <c r="AY179" s="1">
        <f t="shared" si="15"/>
        <v>0</v>
      </c>
      <c r="AZ179" s="1" t="s">
        <v>677</v>
      </c>
      <c r="BF179" s="1"/>
      <c r="BG179" s="1"/>
      <c r="BK179" s="1"/>
      <c r="BL179" s="1"/>
      <c r="BQ179" s="1"/>
      <c r="BV179" s="1"/>
      <c r="BX179"/>
      <c r="BY179"/>
      <c r="BZ179"/>
      <c r="CA179"/>
      <c r="CB179"/>
    </row>
    <row r="180" spans="1:80" hidden="1" x14ac:dyDescent="0.3">
      <c r="A180" s="1">
        <v>179</v>
      </c>
      <c r="B180" s="1" t="s">
        <v>1106</v>
      </c>
      <c r="C180" s="2" t="s">
        <v>1107</v>
      </c>
      <c r="D180" s="1" t="s">
        <v>507</v>
      </c>
      <c r="E180" s="1" t="b">
        <v>1</v>
      </c>
      <c r="H180" s="1" t="s">
        <v>611</v>
      </c>
      <c r="I180" s="1" t="s">
        <v>10</v>
      </c>
      <c r="J180" s="1" t="s">
        <v>612</v>
      </c>
      <c r="K180" s="1" t="s">
        <v>160</v>
      </c>
      <c r="L180" s="1" t="s">
        <v>613</v>
      </c>
      <c r="M180" s="1" t="s">
        <v>508</v>
      </c>
      <c r="N180" s="1" t="s">
        <v>614</v>
      </c>
      <c r="O180" s="1" t="s">
        <v>677</v>
      </c>
      <c r="P180" s="1" t="b">
        <v>1</v>
      </c>
      <c r="Q180" s="1">
        <v>550</v>
      </c>
      <c r="R180" s="1" t="b">
        <v>0</v>
      </c>
      <c r="S180" s="1" t="s">
        <v>2721</v>
      </c>
      <c r="T180" s="1" t="str" cm="1">
        <f t="array" ref="T180">IF(AND(SUM(COUNTIF(S180,{"*leaching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leached*"}))&gt;0,ISNUMBER(FIND("%",S180))),"Include","Exclude")</f>
        <v>Exclude</v>
      </c>
      <c r="U180" s="1" t="s">
        <v>2722</v>
      </c>
      <c r="V180" s="1" t="str" cm="1">
        <f t="array" ref="V180">IF(AND(SUM(COUNTIF(U180,{"*leaching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leached*"}))&gt;0,ISNUMBER(FIND("%",U180))),"Include","Exclude")</f>
        <v>Exclude</v>
      </c>
      <c r="W180" s="1" t="s">
        <v>2723</v>
      </c>
      <c r="X180" s="1" t="str" cm="1">
        <f t="array" ref="X180">IF(AND(SUM(COUNTIF(W180,{"*leaching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leached*"}))&gt;0,ISNUMBER(FIND("%",W180))),"Include","Exclude")</f>
        <v>Exclude</v>
      </c>
      <c r="Y180" s="1" t="s">
        <v>2724</v>
      </c>
      <c r="Z180" s="1" t="str" cm="1">
        <f t="array" ref="Z180">IF(AND(SUM(COUNTIF(Y180,{"*leaching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leached*"}))&gt;0,ISNUMBER(FIND("%",Y180))),"Include","Exclude")</f>
        <v>Exclude</v>
      </c>
      <c r="AA180" s="1" t="s">
        <v>2725</v>
      </c>
      <c r="AB180" s="1" t="str" cm="1">
        <f t="array" ref="AB180">IF(AND(SUM(COUNTIF(AA180,{"*leaching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leached*"}))&gt;0,ISNUMBER(FIND("%",AA180))),"Include","Exclude")</f>
        <v>Exclude</v>
      </c>
      <c r="AC180" s="1" t="s">
        <v>2726</v>
      </c>
      <c r="AD180" s="1" t="str" cm="1">
        <f t="array" ref="AD180">IF(AND(SUM(COUNTIF(AC180,{"*leaching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leached*"}))&gt;0,ISNUMBER(FIND("%",AC180))),"Include","Exclude")</f>
        <v>Exclude</v>
      </c>
      <c r="AE180" s="1" t="s">
        <v>2727</v>
      </c>
      <c r="AF180" s="1" t="str" cm="1">
        <f t="array" ref="AF180">IF(AND(SUM(COUNTIF(AE180,{"*leaching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leached*"}))&gt;0,ISNUMBER(FIND("%",AE180))),"Include","Exclude")</f>
        <v>Exclude</v>
      </c>
      <c r="AG180" s="1" t="s">
        <v>2728</v>
      </c>
      <c r="AH180" s="1" t="str" cm="1">
        <f t="array" ref="AH180">IF(AND(SUM(COUNTIF(AG180,{"*leaching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leached*"}))&gt;0,ISNUMBER(FIND("%",AG180))),"Include","Exclude")</f>
        <v>Exclude</v>
      </c>
      <c r="AI180" s="1" t="s">
        <v>2729</v>
      </c>
      <c r="AJ180" s="1" t="str" cm="1">
        <f t="array" ref="AJ180">IF(AND(SUM(COUNTIF(AI180,{"*leaching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leached*"}))&gt;0,ISNUMBER(FIND("%",AI180))),"Include","Exclude")</f>
        <v>Exclude</v>
      </c>
      <c r="AK180" s="1" t="s">
        <v>2730</v>
      </c>
      <c r="AL180" s="1" t="str" cm="1">
        <f t="array" ref="AL180">IF(AND(SUM(COUNTIF(AK180,{"*leaching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leached*"}))&gt;0,ISNUMBER(FIND("%",AK180))),"Include","Exclude")</f>
        <v>Exclude</v>
      </c>
      <c r="AM180" s="1" t="s">
        <v>2731</v>
      </c>
      <c r="AN180" s="1" t="str" cm="1">
        <f t="array" ref="AN180">IF(AND(SUM(COUNTIF(AM180,{"*leaching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leached*"}))&gt;0,ISNUMBER(FIND("%",AM180))),"Include","Exclude")</f>
        <v>Exclude</v>
      </c>
      <c r="AO180" s="1" t="s">
        <v>2732</v>
      </c>
      <c r="AP180" s="1" t="str" cm="1">
        <f t="array" ref="AP180">IF(AND(SUM(COUNTIF(AO180,{"*leaching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leached*"}))&gt;0,ISNUMBER(FIND("%",AO180))),"Include","Exclude")</f>
        <v>Exclude</v>
      </c>
      <c r="AQ180" s="1"/>
      <c r="AR180" s="1" t="str" cm="1">
        <f t="array" ref="AR180">IF(AND(SUM(COUNTIF(AQ180,{"*leaching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leached*"}))&gt;0,ISNUMBER(FIND("%",AQ180))),"Include","Exclude")</f>
        <v>Exclude</v>
      </c>
      <c r="AS180" s="1"/>
      <c r="AT180" s="1" t="str" cm="1">
        <f t="array" ref="AT180">IF(AND(SUM(COUNTIF(AS180,{"*leaching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leached*"}))&gt;0,ISNUMBER(FIND("%",AS180))),"Include","Exclude")</f>
        <v>Exclude</v>
      </c>
      <c r="AU180" s="1"/>
      <c r="AV180" s="1" t="str" cm="1">
        <f t="array" ref="AV180">IF(AND(SUM(COUNTIF(AU180,{"*leaching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leached*"}))&gt;0,ISNUMBER(FIND("%",AU180))),"Include","Exclude")</f>
        <v>Exclude</v>
      </c>
      <c r="AW180" s="1"/>
      <c r="AX180" s="1" t="str" cm="1">
        <f t="array" ref="AX180">IF(AND(SUM(COUNTIF(AW180,{"*leaching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leached*"}))&gt;0,ISNUMBER(FIND("%",AW180))),"Include","Exclude")</f>
        <v>Exclude</v>
      </c>
      <c r="AY180" s="1">
        <f t="shared" si="15"/>
        <v>0</v>
      </c>
      <c r="AZ180" s="1" t="s">
        <v>677</v>
      </c>
      <c r="BF180" s="1"/>
      <c r="BG180" s="1"/>
      <c r="BK180" s="1"/>
      <c r="BL180" s="1"/>
      <c r="BQ180" s="1"/>
      <c r="BV180" s="1"/>
      <c r="BX180"/>
      <c r="BY180"/>
      <c r="BZ180"/>
      <c r="CA180"/>
      <c r="CB180"/>
    </row>
    <row r="181" spans="1:80" hidden="1" x14ac:dyDescent="0.3">
      <c r="A181" s="1">
        <v>180</v>
      </c>
      <c r="B181" s="1" t="s">
        <v>1108</v>
      </c>
      <c r="C181" s="2" t="s">
        <v>1109</v>
      </c>
      <c r="D181" s="1" t="s">
        <v>509</v>
      </c>
      <c r="E181" s="1" t="b">
        <v>1</v>
      </c>
      <c r="H181" s="1" t="s">
        <v>611</v>
      </c>
      <c r="I181" s="1" t="s">
        <v>10</v>
      </c>
      <c r="J181" s="1" t="s">
        <v>612</v>
      </c>
      <c r="K181" s="1" t="s">
        <v>24</v>
      </c>
      <c r="L181" s="1" t="s">
        <v>613</v>
      </c>
      <c r="M181" s="1" t="s">
        <v>510</v>
      </c>
      <c r="N181" s="1" t="s">
        <v>614</v>
      </c>
      <c r="O181" s="1" t="s">
        <v>677</v>
      </c>
      <c r="P181" s="1" t="b">
        <v>1</v>
      </c>
      <c r="Q181" s="1">
        <v>80</v>
      </c>
      <c r="R181" s="1" t="b">
        <v>1</v>
      </c>
      <c r="S181" s="1" t="s">
        <v>2733</v>
      </c>
      <c r="T181" s="1" t="str" cm="1">
        <f t="array" ref="T181">IF(AND(SUM(COUNTIF(S181,{"*leaching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leached*"}))&gt;0,ISNUMBER(FIND("%",S181))),"Include","Exclude")</f>
        <v>Exclude</v>
      </c>
      <c r="U181" s="1" t="s">
        <v>2734</v>
      </c>
      <c r="V181" s="1" t="str" cm="1">
        <f t="array" ref="V181">IF(AND(SUM(COUNTIF(U181,{"*leaching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leached*"}))&gt;0,ISNUMBER(FIND("%",U181))),"Include","Exclude")</f>
        <v>Exclude</v>
      </c>
      <c r="W181" s="1" t="s">
        <v>2735</v>
      </c>
      <c r="X181" s="1" t="str" cm="1">
        <f t="array" ref="X181">IF(AND(SUM(COUNTIF(W181,{"*leaching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leached*"}))&gt;0,ISNUMBER(FIND("%",W181))),"Include","Exclude")</f>
        <v>Exclude</v>
      </c>
      <c r="Y181" s="1" t="s">
        <v>2736</v>
      </c>
      <c r="Z181" s="1" t="str" cm="1">
        <f t="array" ref="Z181">IF(AND(SUM(COUNTIF(Y181,{"*leaching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leached*"}))&gt;0,ISNUMBER(FIND("%",Y181))),"Include","Exclude")</f>
        <v>Exclude</v>
      </c>
      <c r="AA181" s="1" t="s">
        <v>2737</v>
      </c>
      <c r="AB181" s="1" t="str" cm="1">
        <f t="array" ref="AB181">IF(AND(SUM(COUNTIF(AA181,{"*leaching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leached*"}))&gt;0,ISNUMBER(FIND("%",AA181))),"Include","Exclude")</f>
        <v>Exclude</v>
      </c>
      <c r="AC181" s="1" t="s">
        <v>2738</v>
      </c>
      <c r="AD181" s="1" t="str" cm="1">
        <f t="array" ref="AD181">IF(AND(SUM(COUNTIF(AC181,{"*leaching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leached*"}))&gt;0,ISNUMBER(FIND("%",AC181))),"Include","Exclude")</f>
        <v>Exclude</v>
      </c>
      <c r="AE181" s="1" t="s">
        <v>2739</v>
      </c>
      <c r="AF181" s="1" t="str" cm="1">
        <f t="array" ref="AF181">IF(AND(SUM(COUNTIF(AE181,{"*leaching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leached*"}))&gt;0,ISNUMBER(FIND("%",AE181))),"Include","Exclude")</f>
        <v>Exclude</v>
      </c>
      <c r="AG181" s="1" t="s">
        <v>2740</v>
      </c>
      <c r="AH181" s="1" t="str" cm="1">
        <f t="array" ref="AH181">IF(AND(SUM(COUNTIF(AG181,{"*leaching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leached*"}))&gt;0,ISNUMBER(FIND("%",AG181))),"Include","Exclude")</f>
        <v>Exclude</v>
      </c>
      <c r="AI181" s="1"/>
      <c r="AJ181" s="1" t="str" cm="1">
        <f t="array" ref="AJ181">IF(AND(SUM(COUNTIF(AI181,{"*leaching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leached*"}))&gt;0,ISNUMBER(FIND("%",AI181))),"Include","Exclude")</f>
        <v>Exclude</v>
      </c>
      <c r="AK181" s="1"/>
      <c r="AL181" s="1" t="str" cm="1">
        <f t="array" ref="AL181">IF(AND(SUM(COUNTIF(AK181,{"*leaching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leached*"}))&gt;0,ISNUMBER(FIND("%",AK181))),"Include","Exclude")</f>
        <v>Exclude</v>
      </c>
      <c r="AM181" s="1"/>
      <c r="AN181" s="1" t="str" cm="1">
        <f t="array" ref="AN181">IF(AND(SUM(COUNTIF(AM181,{"*leaching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leached*"}))&gt;0,ISNUMBER(FIND("%",AM181))),"Include","Exclude")</f>
        <v>Exclude</v>
      </c>
      <c r="AO181" s="1"/>
      <c r="AP181" s="1" t="str" cm="1">
        <f t="array" ref="AP181">IF(AND(SUM(COUNTIF(AO181,{"*leaching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leached*"}))&gt;0,ISNUMBER(FIND("%",AO181))),"Include","Exclude")</f>
        <v>Exclude</v>
      </c>
      <c r="AQ181" s="1"/>
      <c r="AR181" s="1" t="str" cm="1">
        <f t="array" ref="AR181">IF(AND(SUM(COUNTIF(AQ181,{"*leaching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leached*"}))&gt;0,ISNUMBER(FIND("%",AQ181))),"Include","Exclude")</f>
        <v>Exclude</v>
      </c>
      <c r="AS181" s="1"/>
      <c r="AT181" s="1" t="str" cm="1">
        <f t="array" ref="AT181">IF(AND(SUM(COUNTIF(AS181,{"*leaching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leached*"}))&gt;0,ISNUMBER(FIND("%",AS181))),"Include","Exclude")</f>
        <v>Exclude</v>
      </c>
      <c r="AU181" s="1"/>
      <c r="AV181" s="1" t="str" cm="1">
        <f t="array" ref="AV181">IF(AND(SUM(COUNTIF(AU181,{"*leaching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leached*"}))&gt;0,ISNUMBER(FIND("%",AU181))),"Include","Exclude")</f>
        <v>Exclude</v>
      </c>
      <c r="AW181" s="1"/>
      <c r="AX181" s="1" t="str" cm="1">
        <f t="array" ref="AX181">IF(AND(SUM(COUNTIF(AW181,{"*leaching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leached*"}))&gt;0,ISNUMBER(FIND("%",AW181))),"Include","Exclude")</f>
        <v>Exclude</v>
      </c>
      <c r="AY181" s="1">
        <f t="shared" si="15"/>
        <v>0</v>
      </c>
      <c r="AZ181" s="1" t="s">
        <v>677</v>
      </c>
      <c r="BF181" s="1"/>
      <c r="BG181" s="1"/>
      <c r="BK181" s="1"/>
      <c r="BL181" s="1"/>
      <c r="BQ181" s="1"/>
      <c r="BV181" s="1"/>
      <c r="BX181"/>
      <c r="BY181"/>
      <c r="BZ181"/>
      <c r="CA181"/>
      <c r="CB181"/>
    </row>
    <row r="182" spans="1:80" hidden="1" x14ac:dyDescent="0.3">
      <c r="A182" s="1">
        <v>181</v>
      </c>
      <c r="B182" s="1" t="s">
        <v>1110</v>
      </c>
      <c r="C182" s="2" t="s">
        <v>1111</v>
      </c>
      <c r="D182" s="1" t="s">
        <v>511</v>
      </c>
      <c r="E182" s="1" t="b">
        <v>1</v>
      </c>
      <c r="H182" s="1" t="s">
        <v>611</v>
      </c>
      <c r="I182" s="1" t="s">
        <v>10</v>
      </c>
      <c r="J182" s="1" t="s">
        <v>612</v>
      </c>
      <c r="K182" s="1" t="s">
        <v>512</v>
      </c>
      <c r="L182" s="1" t="s">
        <v>613</v>
      </c>
      <c r="M182" s="1" t="s">
        <v>513</v>
      </c>
      <c r="N182" s="1" t="s">
        <v>614</v>
      </c>
      <c r="O182" s="1" t="s">
        <v>677</v>
      </c>
      <c r="P182" s="1" t="b">
        <v>1</v>
      </c>
      <c r="Q182" s="1">
        <v>550</v>
      </c>
      <c r="R182" s="1" t="b">
        <v>0</v>
      </c>
      <c r="S182" s="1" t="s">
        <v>2741</v>
      </c>
      <c r="T182" s="1" t="str" cm="1">
        <f t="array" ref="T182">IF(AND(SUM(COUNTIF(S182,{"*leaching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leached*"}))&gt;0,ISNUMBER(FIND("%",S182))),"Include","Exclude")</f>
        <v>Exclude</v>
      </c>
      <c r="U182" s="1" t="s">
        <v>2742</v>
      </c>
      <c r="V182" s="1" t="str" cm="1">
        <f t="array" ref="V182">IF(AND(SUM(COUNTIF(U182,{"*leaching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leached*"}))&gt;0,ISNUMBER(FIND("%",U182))),"Include","Exclude")</f>
        <v>Exclude</v>
      </c>
      <c r="W182" s="1" t="s">
        <v>2743</v>
      </c>
      <c r="X182" s="1" t="str" cm="1">
        <f t="array" ref="X182">IF(AND(SUM(COUNTIF(W182,{"*leaching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leached*"}))&gt;0,ISNUMBER(FIND("%",W182))),"Include","Exclude")</f>
        <v>Exclude</v>
      </c>
      <c r="Y182" s="1" t="s">
        <v>2744</v>
      </c>
      <c r="Z182" s="1" t="str" cm="1">
        <f t="array" ref="Z182">IF(AND(SUM(COUNTIF(Y182,{"*leaching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leached*"}))&gt;0,ISNUMBER(FIND("%",Y182))),"Include","Exclude")</f>
        <v>Exclude</v>
      </c>
      <c r="AA182" s="1" t="s">
        <v>2745</v>
      </c>
      <c r="AB182" s="1" t="str" cm="1">
        <f t="array" ref="AB182">IF(AND(SUM(COUNTIF(AA182,{"*leaching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leached*"}))&gt;0,ISNUMBER(FIND("%",AA182))),"Include","Exclude")</f>
        <v>Exclude</v>
      </c>
      <c r="AC182" s="1" t="s">
        <v>2746</v>
      </c>
      <c r="AD182" s="1" t="str" cm="1">
        <f t="array" ref="AD182">IF(AND(SUM(COUNTIF(AC182,{"*leaching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leached*"}))&gt;0,ISNUMBER(FIND("%",AC182))),"Include","Exclude")</f>
        <v>Exclude</v>
      </c>
      <c r="AE182" s="1" t="s">
        <v>2747</v>
      </c>
      <c r="AF182" s="1" t="str" cm="1">
        <f t="array" ref="AF182">IF(AND(SUM(COUNTIF(AE182,{"*leaching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leached*"}))&gt;0,ISNUMBER(FIND("%",AE182))),"Include","Exclude")</f>
        <v>Exclude</v>
      </c>
      <c r="AG182" s="1" t="s">
        <v>2748</v>
      </c>
      <c r="AH182" s="1" t="str" cm="1">
        <f t="array" ref="AH182">IF(AND(SUM(COUNTIF(AG182,{"*leaching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leached*"}))&gt;0,ISNUMBER(FIND("%",AG182))),"Include","Exclude")</f>
        <v>Exclude</v>
      </c>
      <c r="AI182" s="1"/>
      <c r="AJ182" s="1" t="str" cm="1">
        <f t="array" ref="AJ182">IF(AND(SUM(COUNTIF(AI182,{"*leaching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leached*"}))&gt;0,ISNUMBER(FIND("%",AI182))),"Include","Exclude")</f>
        <v>Exclude</v>
      </c>
      <c r="AK182" s="1"/>
      <c r="AL182" s="1" t="str" cm="1">
        <f t="array" ref="AL182">IF(AND(SUM(COUNTIF(AK182,{"*leaching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leached*"}))&gt;0,ISNUMBER(FIND("%",AK182))),"Include","Exclude")</f>
        <v>Exclude</v>
      </c>
      <c r="AM182" s="1"/>
      <c r="AN182" s="1" t="str" cm="1">
        <f t="array" ref="AN182">IF(AND(SUM(COUNTIF(AM182,{"*leaching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leached*"}))&gt;0,ISNUMBER(FIND("%",AM182))),"Include","Exclude")</f>
        <v>Exclude</v>
      </c>
      <c r="AO182" s="1"/>
      <c r="AP182" s="1" t="str" cm="1">
        <f t="array" ref="AP182">IF(AND(SUM(COUNTIF(AO182,{"*leaching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leached*"}))&gt;0,ISNUMBER(FIND("%",AO182))),"Include","Exclude")</f>
        <v>Exclude</v>
      </c>
      <c r="AQ182" s="1"/>
      <c r="AR182" s="1" t="str" cm="1">
        <f t="array" ref="AR182">IF(AND(SUM(COUNTIF(AQ182,{"*leaching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leached*"}))&gt;0,ISNUMBER(FIND("%",AQ182))),"Include","Exclude")</f>
        <v>Exclude</v>
      </c>
      <c r="AS182" s="1"/>
      <c r="AT182" s="1" t="str" cm="1">
        <f t="array" ref="AT182">IF(AND(SUM(COUNTIF(AS182,{"*leaching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leached*"}))&gt;0,ISNUMBER(FIND("%",AS182))),"Include","Exclude")</f>
        <v>Exclude</v>
      </c>
      <c r="AU182" s="1"/>
      <c r="AV182" s="1" t="str" cm="1">
        <f t="array" ref="AV182">IF(AND(SUM(COUNTIF(AU182,{"*leaching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leached*"}))&gt;0,ISNUMBER(FIND("%",AU182))),"Include","Exclude")</f>
        <v>Exclude</v>
      </c>
      <c r="AW182" s="1"/>
      <c r="AX182" s="1" t="str" cm="1">
        <f t="array" ref="AX182">IF(AND(SUM(COUNTIF(AW182,{"*leaching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leached*"}))&gt;0,ISNUMBER(FIND("%",AW182))),"Include","Exclude")</f>
        <v>Exclude</v>
      </c>
      <c r="AY182" s="1">
        <f t="shared" si="15"/>
        <v>0</v>
      </c>
      <c r="AZ182" s="1" t="s">
        <v>677</v>
      </c>
      <c r="BF182" s="1"/>
      <c r="BG182" s="1"/>
      <c r="BK182" s="1"/>
      <c r="BL182" s="1"/>
      <c r="BQ182" s="1"/>
      <c r="BV182" s="1"/>
      <c r="BX182"/>
      <c r="BY182"/>
      <c r="BZ182"/>
      <c r="CA182"/>
      <c r="CB182"/>
    </row>
    <row r="183" spans="1:80" hidden="1" x14ac:dyDescent="0.3">
      <c r="A183" s="1">
        <v>182</v>
      </c>
      <c r="B183" s="1" t="s">
        <v>1112</v>
      </c>
      <c r="C183" s="2" t="s">
        <v>1113</v>
      </c>
      <c r="D183" s="1" t="s">
        <v>514</v>
      </c>
      <c r="E183" s="1" t="b">
        <v>1</v>
      </c>
      <c r="H183" s="1" t="s">
        <v>611</v>
      </c>
      <c r="I183" s="1" t="s">
        <v>10</v>
      </c>
      <c r="J183" s="1" t="s">
        <v>612</v>
      </c>
      <c r="K183" s="1" t="s">
        <v>515</v>
      </c>
      <c r="L183" s="1" t="s">
        <v>613</v>
      </c>
      <c r="M183" s="1" t="s">
        <v>516</v>
      </c>
      <c r="N183" s="1" t="s">
        <v>614</v>
      </c>
      <c r="O183" s="1" t="s">
        <v>677</v>
      </c>
      <c r="P183" s="1" t="b">
        <v>1</v>
      </c>
      <c r="Q183" s="1">
        <v>200</v>
      </c>
      <c r="R183" s="1" t="b">
        <v>0</v>
      </c>
      <c r="S183" s="1" t="s">
        <v>2749</v>
      </c>
      <c r="T183" s="1" t="str" cm="1">
        <f t="array" ref="T183">IF(AND(SUM(COUNTIF(S183,{"*leaching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leached*"}))&gt;0,ISNUMBER(FIND("%",S183))),"Include","Exclude")</f>
        <v>Exclude</v>
      </c>
      <c r="U183" s="1" t="s">
        <v>2750</v>
      </c>
      <c r="V183" s="1" t="str" cm="1">
        <f t="array" ref="V183">IF(AND(SUM(COUNTIF(U183,{"*leaching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leached*"}))&gt;0,ISNUMBER(FIND("%",U183))),"Include","Exclude")</f>
        <v>Exclude</v>
      </c>
      <c r="W183" s="1" t="s">
        <v>2751</v>
      </c>
      <c r="X183" s="1" t="str" cm="1">
        <f t="array" ref="X183">IF(AND(SUM(COUNTIF(W183,{"*leaching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leached*"}))&gt;0,ISNUMBER(FIND("%",W183))),"Include","Exclude")</f>
        <v>Exclude</v>
      </c>
      <c r="Y183" s="1" t="s">
        <v>2752</v>
      </c>
      <c r="Z183" s="1" t="str" cm="1">
        <f t="array" ref="Z183">IF(AND(SUM(COUNTIF(Y183,{"*leaching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leached*"}))&gt;0,ISNUMBER(FIND("%",Y183))),"Include","Exclude")</f>
        <v>Exclude</v>
      </c>
      <c r="AA183" s="1" t="s">
        <v>2753</v>
      </c>
      <c r="AB183" s="1" t="str" cm="1">
        <f t="array" ref="AB183">IF(AND(SUM(COUNTIF(AA183,{"*leaching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leached*"}))&gt;0,ISNUMBER(FIND("%",AA183))),"Include","Exclude")</f>
        <v>Exclude</v>
      </c>
      <c r="AC183" s="1" t="s">
        <v>2754</v>
      </c>
      <c r="AD183" s="1" t="str" cm="1">
        <f t="array" ref="AD183">IF(AND(SUM(COUNTIF(AC183,{"*leaching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leached*"}))&gt;0,ISNUMBER(FIND("%",AC183))),"Include","Exclude")</f>
        <v>Exclude</v>
      </c>
      <c r="AE183" s="1" t="s">
        <v>2755</v>
      </c>
      <c r="AF183" s="1" t="str" cm="1">
        <f t="array" ref="AF183">IF(AND(SUM(COUNTIF(AE183,{"*leaching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leached*"}))&gt;0,ISNUMBER(FIND("%",AE183))),"Include","Exclude")</f>
        <v>Exclude</v>
      </c>
      <c r="AG183" s="1" t="s">
        <v>2756</v>
      </c>
      <c r="AH183" s="1" t="str" cm="1">
        <f t="array" ref="AH183">IF(AND(SUM(COUNTIF(AG183,{"*leaching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leached*"}))&gt;0,ISNUMBER(FIND("%",AG183))),"Include","Exclude")</f>
        <v>Exclude</v>
      </c>
      <c r="AI183" s="1" t="s">
        <v>2757</v>
      </c>
      <c r="AJ183" s="1" t="str" cm="1">
        <f t="array" ref="AJ183">IF(AND(SUM(COUNTIF(AI183,{"*leaching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leached*"}))&gt;0,ISNUMBER(FIND("%",AI183))),"Include","Exclude")</f>
        <v>Exclude</v>
      </c>
      <c r="AK183" s="1" t="s">
        <v>2758</v>
      </c>
      <c r="AL183" s="1" t="str" cm="1">
        <f t="array" ref="AL183">IF(AND(SUM(COUNTIF(AK183,{"*leaching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leached*"}))&gt;0,ISNUMBER(FIND("%",AK183))),"Include","Exclude")</f>
        <v>Exclude</v>
      </c>
      <c r="AM183" s="1"/>
      <c r="AN183" s="1" t="str" cm="1">
        <f t="array" ref="AN183">IF(AND(SUM(COUNTIF(AM183,{"*leaching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leached*"}))&gt;0,ISNUMBER(FIND("%",AM183))),"Include","Exclude")</f>
        <v>Exclude</v>
      </c>
      <c r="AO183" s="1"/>
      <c r="AP183" s="1" t="str" cm="1">
        <f t="array" ref="AP183">IF(AND(SUM(COUNTIF(AO183,{"*leaching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leached*"}))&gt;0,ISNUMBER(FIND("%",AO183))),"Include","Exclude")</f>
        <v>Exclude</v>
      </c>
      <c r="AQ183" s="1"/>
      <c r="AR183" s="1" t="str" cm="1">
        <f t="array" ref="AR183">IF(AND(SUM(COUNTIF(AQ183,{"*leaching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leached*"}))&gt;0,ISNUMBER(FIND("%",AQ183))),"Include","Exclude")</f>
        <v>Exclude</v>
      </c>
      <c r="AS183" s="1"/>
      <c r="AT183" s="1" t="str" cm="1">
        <f t="array" ref="AT183">IF(AND(SUM(COUNTIF(AS183,{"*leaching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leached*"}))&gt;0,ISNUMBER(FIND("%",AS183))),"Include","Exclude")</f>
        <v>Exclude</v>
      </c>
      <c r="AU183" s="1"/>
      <c r="AV183" s="1" t="str" cm="1">
        <f t="array" ref="AV183">IF(AND(SUM(COUNTIF(AU183,{"*leaching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leached*"}))&gt;0,ISNUMBER(FIND("%",AU183))),"Include","Exclude")</f>
        <v>Exclude</v>
      </c>
      <c r="AW183" s="1"/>
      <c r="AX183" s="1" t="str" cm="1">
        <f t="array" ref="AX183">IF(AND(SUM(COUNTIF(AW183,{"*leaching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leached*"}))&gt;0,ISNUMBER(FIND("%",AW183))),"Include","Exclude")</f>
        <v>Exclude</v>
      </c>
      <c r="AY183" s="1">
        <f t="shared" si="15"/>
        <v>0</v>
      </c>
      <c r="AZ183" s="1" t="s">
        <v>677</v>
      </c>
      <c r="BF183" s="1"/>
      <c r="BG183" s="1"/>
      <c r="BK183" s="1"/>
      <c r="BL183" s="1"/>
      <c r="BQ183" s="1"/>
      <c r="BV183" s="1"/>
      <c r="BX183"/>
      <c r="BY183"/>
      <c r="BZ183"/>
      <c r="CA183"/>
      <c r="CB183"/>
    </row>
    <row r="184" spans="1:80" hidden="1" x14ac:dyDescent="0.3">
      <c r="A184" s="1">
        <v>183</v>
      </c>
      <c r="B184" s="1" t="s">
        <v>1114</v>
      </c>
      <c r="C184" s="2" t="s">
        <v>1115</v>
      </c>
      <c r="D184" s="1" t="s">
        <v>517</v>
      </c>
      <c r="E184" s="1" t="b">
        <v>1</v>
      </c>
      <c r="H184" s="1" t="s">
        <v>611</v>
      </c>
      <c r="I184" s="1" t="s">
        <v>10</v>
      </c>
      <c r="J184" s="1" t="s">
        <v>612</v>
      </c>
      <c r="K184" s="1" t="s">
        <v>518</v>
      </c>
      <c r="L184" s="1" t="s">
        <v>613</v>
      </c>
      <c r="M184" s="1" t="s">
        <v>519</v>
      </c>
      <c r="N184" s="1" t="s">
        <v>614</v>
      </c>
      <c r="O184" s="1" t="s">
        <v>677</v>
      </c>
      <c r="P184" s="1" t="b">
        <v>1</v>
      </c>
      <c r="Q184" s="1">
        <v>100</v>
      </c>
      <c r="R184" s="1" t="b">
        <v>1</v>
      </c>
      <c r="S184" s="1" t="s">
        <v>2759</v>
      </c>
      <c r="T184" s="1" t="str" cm="1">
        <f t="array" ref="T184">IF(AND(SUM(COUNTIF(S184,{"*leaching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leached*"}))&gt;0,ISNUMBER(FIND("%",S184))),"Include","Exclude")</f>
        <v>Exclude</v>
      </c>
      <c r="U184" s="1" t="s">
        <v>2760</v>
      </c>
      <c r="V184" s="1" t="str" cm="1">
        <f t="array" ref="V184">IF(AND(SUM(COUNTIF(U184,{"*leaching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leached*"}))&gt;0,ISNUMBER(FIND("%",U184))),"Include","Exclude")</f>
        <v>Exclude</v>
      </c>
      <c r="W184" s="1" t="s">
        <v>2761</v>
      </c>
      <c r="X184" s="1" t="str" cm="1">
        <f t="array" ref="X184">IF(AND(SUM(COUNTIF(W184,{"*leaching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leached*"}))&gt;0,ISNUMBER(FIND("%",W184))),"Include","Exclude")</f>
        <v>Exclude</v>
      </c>
      <c r="Y184" s="1" t="s">
        <v>2762</v>
      </c>
      <c r="Z184" s="1" t="str" cm="1">
        <f t="array" ref="Z184">IF(AND(SUM(COUNTIF(Y184,{"*leaching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leached*"}))&gt;0,ISNUMBER(FIND("%",Y184))),"Include","Exclude")</f>
        <v>Exclude</v>
      </c>
      <c r="AA184" s="1" t="s">
        <v>2763</v>
      </c>
      <c r="AB184" s="1" t="str" cm="1">
        <f t="array" ref="AB184">IF(AND(SUM(COUNTIF(AA184,{"*leaching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leached*"}))&gt;0,ISNUMBER(FIND("%",AA184))),"Include","Exclude")</f>
        <v>Exclude</v>
      </c>
      <c r="AC184" s="1" t="s">
        <v>2764</v>
      </c>
      <c r="AD184" s="1" t="str" cm="1">
        <f t="array" ref="AD184">IF(AND(SUM(COUNTIF(AC184,{"*leaching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leached*"}))&gt;0,ISNUMBER(FIND("%",AC184))),"Include","Exclude")</f>
        <v>Exclude</v>
      </c>
      <c r="AE184" s="1" t="s">
        <v>2765</v>
      </c>
      <c r="AF184" s="1" t="str" cm="1">
        <f t="array" ref="AF184">IF(AND(SUM(COUNTIF(AE184,{"*leaching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leached*"}))&gt;0,ISNUMBER(FIND("%",AE184))),"Include","Exclude")</f>
        <v>Exclude</v>
      </c>
      <c r="AG184" s="1"/>
      <c r="AH184" s="1" t="str" cm="1">
        <f t="array" ref="AH184">IF(AND(SUM(COUNTIF(AG184,{"*leaching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leached*"}))&gt;0,ISNUMBER(FIND("%",AG184))),"Include","Exclude")</f>
        <v>Exclude</v>
      </c>
      <c r="AI184" s="1"/>
      <c r="AJ184" s="1" t="str" cm="1">
        <f t="array" ref="AJ184">IF(AND(SUM(COUNTIF(AI184,{"*leaching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leached*"}))&gt;0,ISNUMBER(FIND("%",AI184))),"Include","Exclude")</f>
        <v>Exclude</v>
      </c>
      <c r="AK184" s="1"/>
      <c r="AL184" s="1" t="str" cm="1">
        <f t="array" ref="AL184">IF(AND(SUM(COUNTIF(AK184,{"*leaching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leached*"}))&gt;0,ISNUMBER(FIND("%",AK184))),"Include","Exclude")</f>
        <v>Exclude</v>
      </c>
      <c r="AM184" s="1"/>
      <c r="AN184" s="1" t="str" cm="1">
        <f t="array" ref="AN184">IF(AND(SUM(COUNTIF(AM184,{"*leaching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leached*"}))&gt;0,ISNUMBER(FIND("%",AM184))),"Include","Exclude")</f>
        <v>Exclude</v>
      </c>
      <c r="AO184" s="1"/>
      <c r="AP184" s="1" t="str" cm="1">
        <f t="array" ref="AP184">IF(AND(SUM(COUNTIF(AO184,{"*leaching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leached*"}))&gt;0,ISNUMBER(FIND("%",AO184))),"Include","Exclude")</f>
        <v>Exclude</v>
      </c>
      <c r="AQ184" s="1"/>
      <c r="AR184" s="1" t="str" cm="1">
        <f t="array" ref="AR184">IF(AND(SUM(COUNTIF(AQ184,{"*leaching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leached*"}))&gt;0,ISNUMBER(FIND("%",AQ184))),"Include","Exclude")</f>
        <v>Exclude</v>
      </c>
      <c r="AS184" s="1"/>
      <c r="AT184" s="1" t="str" cm="1">
        <f t="array" ref="AT184">IF(AND(SUM(COUNTIF(AS184,{"*leaching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leached*"}))&gt;0,ISNUMBER(FIND("%",AS184))),"Include","Exclude")</f>
        <v>Exclude</v>
      </c>
      <c r="AU184" s="1"/>
      <c r="AV184" s="1" t="str" cm="1">
        <f t="array" ref="AV184">IF(AND(SUM(COUNTIF(AU184,{"*leaching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leached*"}))&gt;0,ISNUMBER(FIND("%",AU184))),"Include","Exclude")</f>
        <v>Exclude</v>
      </c>
      <c r="AW184" s="1"/>
      <c r="AX184" s="1" t="str" cm="1">
        <f t="array" ref="AX184">IF(AND(SUM(COUNTIF(AW184,{"*leaching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leached*"}))&gt;0,ISNUMBER(FIND("%",AW184))),"Include","Exclude")</f>
        <v>Exclude</v>
      </c>
      <c r="AY184" s="1">
        <f t="shared" si="15"/>
        <v>0</v>
      </c>
      <c r="AZ184" s="1" t="s">
        <v>677</v>
      </c>
      <c r="BF184" s="1"/>
      <c r="BG184" s="1"/>
      <c r="BK184" s="1"/>
      <c r="BL184" s="1"/>
      <c r="BQ184" s="1"/>
      <c r="BV184" s="1"/>
      <c r="BX184"/>
      <c r="BY184"/>
      <c r="BZ184"/>
      <c r="CA184"/>
      <c r="CB184"/>
    </row>
    <row r="185" spans="1:80" hidden="1" x14ac:dyDescent="0.3">
      <c r="A185" s="1">
        <v>184</v>
      </c>
      <c r="B185" s="1" t="s">
        <v>1116</v>
      </c>
      <c r="C185" s="2" t="s">
        <v>1117</v>
      </c>
      <c r="D185" s="1" t="s">
        <v>520</v>
      </c>
      <c r="E185" s="1" t="b">
        <v>1</v>
      </c>
      <c r="H185" s="1" t="s">
        <v>611</v>
      </c>
      <c r="I185" s="1" t="s">
        <v>10</v>
      </c>
      <c r="J185" s="1" t="s">
        <v>612</v>
      </c>
      <c r="K185" s="1" t="s">
        <v>521</v>
      </c>
      <c r="L185" s="1" t="s">
        <v>613</v>
      </c>
      <c r="M185" s="1" t="s">
        <v>522</v>
      </c>
      <c r="N185" s="1" t="s">
        <v>614</v>
      </c>
      <c r="O185" s="1" t="s">
        <v>677</v>
      </c>
      <c r="P185" s="1" t="b">
        <v>1</v>
      </c>
      <c r="Q185" s="1">
        <v>30</v>
      </c>
      <c r="R185" s="1" t="b">
        <v>1</v>
      </c>
      <c r="S185" s="1" t="s">
        <v>2766</v>
      </c>
      <c r="T185" s="1" t="str" cm="1">
        <f t="array" ref="T185">IF(AND(SUM(COUNTIF(S185,{"*leaching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leached*"}))&gt;0,ISNUMBER(FIND("%",S185))),"Include","Exclude")</f>
        <v>Exclude</v>
      </c>
      <c r="U185" s="1" t="s">
        <v>2767</v>
      </c>
      <c r="V185" s="1" t="str" cm="1">
        <f t="array" ref="V185">IF(AND(SUM(COUNTIF(U185,{"*leaching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leached*"}))&gt;0,ISNUMBER(FIND("%",U185))),"Include","Exclude")</f>
        <v>Exclude</v>
      </c>
      <c r="W185" s="1" t="s">
        <v>2768</v>
      </c>
      <c r="X185" s="1" t="str" cm="1">
        <f t="array" ref="X185">IF(AND(SUM(COUNTIF(W185,{"*leaching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leached*"}))&gt;0,ISNUMBER(FIND("%",W185))),"Include","Exclude")</f>
        <v>Exclude</v>
      </c>
      <c r="Y185" s="1" t="s">
        <v>2769</v>
      </c>
      <c r="Z185" s="1" t="str" cm="1">
        <f t="array" ref="Z185">IF(AND(SUM(COUNTIF(Y185,{"*leaching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leached*"}))&gt;0,ISNUMBER(FIND("%",Y185))),"Include","Exclude")</f>
        <v>Exclude</v>
      </c>
      <c r="AA185" s="1" t="s">
        <v>2770</v>
      </c>
      <c r="AB185" s="1" t="str" cm="1">
        <f t="array" ref="AB185">IF(AND(SUM(COUNTIF(AA185,{"*leaching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leached*"}))&gt;0,ISNUMBER(FIND("%",AA185))),"Include","Exclude")</f>
        <v>Exclude</v>
      </c>
      <c r="AC185" s="1" t="s">
        <v>2771</v>
      </c>
      <c r="AD185" s="1" t="str" cm="1">
        <f t="array" ref="AD185">IF(AND(SUM(COUNTIF(AC185,{"*leaching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leached*"}))&gt;0,ISNUMBER(FIND("%",AC185))),"Include","Exclude")</f>
        <v>Exclude</v>
      </c>
      <c r="AE185" s="1" t="s">
        <v>2772</v>
      </c>
      <c r="AF185" s="1" t="str" cm="1">
        <f t="array" ref="AF185">IF(AND(SUM(COUNTIF(AE185,{"*leaching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leached*"}))&gt;0,ISNUMBER(FIND("%",AE185))),"Include","Exclude")</f>
        <v>Exclude</v>
      </c>
      <c r="AG185" s="1"/>
      <c r="AH185" s="1" t="str" cm="1">
        <f t="array" ref="AH185">IF(AND(SUM(COUNTIF(AG185,{"*leaching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leached*"}))&gt;0,ISNUMBER(FIND("%",AG185))),"Include","Exclude")</f>
        <v>Exclude</v>
      </c>
      <c r="AI185" s="1"/>
      <c r="AJ185" s="1" t="str" cm="1">
        <f t="array" ref="AJ185">IF(AND(SUM(COUNTIF(AI185,{"*leaching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leached*"}))&gt;0,ISNUMBER(FIND("%",AI185))),"Include","Exclude")</f>
        <v>Exclude</v>
      </c>
      <c r="AK185" s="1"/>
      <c r="AL185" s="1" t="str" cm="1">
        <f t="array" ref="AL185">IF(AND(SUM(COUNTIF(AK185,{"*leaching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leached*"}))&gt;0,ISNUMBER(FIND("%",AK185))),"Include","Exclude")</f>
        <v>Exclude</v>
      </c>
      <c r="AM185" s="1"/>
      <c r="AN185" s="1" t="str" cm="1">
        <f t="array" ref="AN185">IF(AND(SUM(COUNTIF(AM185,{"*leaching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leached*"}))&gt;0,ISNUMBER(FIND("%",AM185))),"Include","Exclude")</f>
        <v>Exclude</v>
      </c>
      <c r="AO185" s="1"/>
      <c r="AP185" s="1" t="str" cm="1">
        <f t="array" ref="AP185">IF(AND(SUM(COUNTIF(AO185,{"*leaching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leached*"}))&gt;0,ISNUMBER(FIND("%",AO185))),"Include","Exclude")</f>
        <v>Exclude</v>
      </c>
      <c r="AQ185" s="1"/>
      <c r="AR185" s="1" t="str" cm="1">
        <f t="array" ref="AR185">IF(AND(SUM(COUNTIF(AQ185,{"*leaching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leached*"}))&gt;0,ISNUMBER(FIND("%",AQ185))),"Include","Exclude")</f>
        <v>Exclude</v>
      </c>
      <c r="AS185" s="1"/>
      <c r="AT185" s="1" t="str" cm="1">
        <f t="array" ref="AT185">IF(AND(SUM(COUNTIF(AS185,{"*leaching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leached*"}))&gt;0,ISNUMBER(FIND("%",AS185))),"Include","Exclude")</f>
        <v>Exclude</v>
      </c>
      <c r="AU185" s="1"/>
      <c r="AV185" s="1" t="str" cm="1">
        <f t="array" ref="AV185">IF(AND(SUM(COUNTIF(AU185,{"*leaching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leached*"}))&gt;0,ISNUMBER(FIND("%",AU185))),"Include","Exclude")</f>
        <v>Exclude</v>
      </c>
      <c r="AW185" s="1"/>
      <c r="AX185" s="1" t="str" cm="1">
        <f t="array" ref="AX185">IF(AND(SUM(COUNTIF(AW185,{"*leaching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leached*"}))&gt;0,ISNUMBER(FIND("%",AW185))),"Include","Exclude")</f>
        <v>Exclude</v>
      </c>
      <c r="AY185" s="1">
        <f t="shared" si="15"/>
        <v>0</v>
      </c>
      <c r="AZ185" s="1" t="s">
        <v>677</v>
      </c>
      <c r="BF185" s="1"/>
      <c r="BG185" s="1"/>
      <c r="BK185" s="1"/>
      <c r="BL185" s="1"/>
      <c r="BQ185" s="1"/>
      <c r="BV185" s="1"/>
      <c r="BX185"/>
      <c r="BY185"/>
      <c r="BZ185"/>
      <c r="CA185"/>
      <c r="CB185"/>
    </row>
    <row r="186" spans="1:80" hidden="1" x14ac:dyDescent="0.3">
      <c r="A186" s="1">
        <v>185</v>
      </c>
      <c r="B186" s="1" t="s">
        <v>1118</v>
      </c>
      <c r="C186" s="2" t="s">
        <v>1119</v>
      </c>
      <c r="D186" s="1" t="s">
        <v>523</v>
      </c>
      <c r="E186" s="1" t="b">
        <v>1</v>
      </c>
      <c r="H186" s="1" t="s">
        <v>611</v>
      </c>
      <c r="I186" s="1" t="s">
        <v>524</v>
      </c>
      <c r="J186" s="1" t="s">
        <v>612</v>
      </c>
      <c r="K186" s="1" t="s">
        <v>525</v>
      </c>
      <c r="L186" s="1" t="s">
        <v>613</v>
      </c>
      <c r="M186" s="1" t="s">
        <v>526</v>
      </c>
      <c r="N186" s="1" t="s">
        <v>614</v>
      </c>
      <c r="O186" s="1" t="s">
        <v>1120</v>
      </c>
      <c r="P186" s="1" t="b">
        <v>1</v>
      </c>
      <c r="Q186" s="1">
        <v>75</v>
      </c>
      <c r="R186" s="1" t="b">
        <v>0</v>
      </c>
      <c r="S186" s="1" t="s">
        <v>2773</v>
      </c>
      <c r="T186" s="1" t="str" cm="1">
        <f t="array" ref="T186">IF(AND(SUM(COUNTIF(S186,{"*leaching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leached*"}))&gt;0,ISNUMBER(FIND("%",S186))),"Include","Exclude")</f>
        <v>Exclude</v>
      </c>
      <c r="U186" s="1" t="s">
        <v>2774</v>
      </c>
      <c r="V186" s="1" t="str" cm="1">
        <f t="array" ref="V186">IF(AND(SUM(COUNTIF(U186,{"*leaching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leached*"}))&gt;0,ISNUMBER(FIND("%",U186))),"Include","Exclude")</f>
        <v>Exclude</v>
      </c>
      <c r="W186" s="1" t="s">
        <v>2775</v>
      </c>
      <c r="X186" s="1" t="str" cm="1">
        <f t="array" ref="X186">IF(AND(SUM(COUNTIF(W186,{"*leaching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leached*"}))&gt;0,ISNUMBER(FIND("%",W186))),"Include","Exclude")</f>
        <v>Exclude</v>
      </c>
      <c r="Y186" s="1" t="s">
        <v>2776</v>
      </c>
      <c r="Z186" s="1" t="str" cm="1">
        <f t="array" ref="Z186">IF(AND(SUM(COUNTIF(Y186,{"*leaching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leached*"}))&gt;0,ISNUMBER(FIND("%",Y186))),"Include","Exclude")</f>
        <v>Exclude</v>
      </c>
      <c r="AA186" s="1" t="s">
        <v>2777</v>
      </c>
      <c r="AB186" s="1" t="str" cm="1">
        <f t="array" ref="AB186">IF(AND(SUM(COUNTIF(AA186,{"*leaching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leached*"}))&gt;0,ISNUMBER(FIND("%",AA186))),"Include","Exclude")</f>
        <v>Exclude</v>
      </c>
      <c r="AC186" s="1" t="s">
        <v>2778</v>
      </c>
      <c r="AD186" s="1" t="str" cm="1">
        <f t="array" ref="AD186">IF(AND(SUM(COUNTIF(AC186,{"*leaching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leached*"}))&gt;0,ISNUMBER(FIND("%",AC186))),"Include","Exclude")</f>
        <v>Exclude</v>
      </c>
      <c r="AE186" s="1" t="s">
        <v>2779</v>
      </c>
      <c r="AF186" s="1" t="str" cm="1">
        <f t="array" ref="AF186">IF(AND(SUM(COUNTIF(AE186,{"*leaching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leached*"}))&gt;0,ISNUMBER(FIND("%",AE186))),"Include","Exclude")</f>
        <v>Exclude</v>
      </c>
      <c r="AG186" s="1" t="s">
        <v>2780</v>
      </c>
      <c r="AH186" s="1" t="str" cm="1">
        <f t="array" ref="AH186">IF(AND(SUM(COUNTIF(AG186,{"*leaching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leached*"}))&gt;0,ISNUMBER(FIND("%",AG186))),"Include","Exclude")</f>
        <v>Exclude</v>
      </c>
      <c r="AI186" s="1" t="s">
        <v>2781</v>
      </c>
      <c r="AJ186" s="1" t="str" cm="1">
        <f t="array" ref="AJ186">IF(AND(SUM(COUNTIF(AI186,{"*leaching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leached*"}))&gt;0,ISNUMBER(FIND("%",AI186))),"Include","Exclude")</f>
        <v>Include</v>
      </c>
      <c r="AK186" s="1" t="s">
        <v>2782</v>
      </c>
      <c r="AL186" s="1" t="str" cm="1">
        <f t="array" ref="AL186">IF(AND(SUM(COUNTIF(AK186,{"*leaching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leached*"}))&gt;0,ISNUMBER(FIND("%",AK186))),"Include","Exclude")</f>
        <v>Exclude</v>
      </c>
      <c r="AM186" s="1" t="s">
        <v>2783</v>
      </c>
      <c r="AN186" s="1" t="str" cm="1">
        <f t="array" ref="AN186">IF(AND(SUM(COUNTIF(AM186,{"*leaching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leached*"}))&gt;0,ISNUMBER(FIND("%",AM186))),"Include","Exclude")</f>
        <v>Exclude</v>
      </c>
      <c r="AO186" s="1" t="s">
        <v>2784</v>
      </c>
      <c r="AP186" s="1" t="str" cm="1">
        <f t="array" ref="AP186">IF(AND(SUM(COUNTIF(AO186,{"*leaching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leached*"}))&gt;0,ISNUMBER(FIND("%",AO186))),"Include","Exclude")</f>
        <v>Exclude</v>
      </c>
      <c r="AQ186" s="1" t="s">
        <v>2785</v>
      </c>
      <c r="AR186" s="1" t="str" cm="1">
        <f t="array" ref="AR186">IF(AND(SUM(COUNTIF(AQ186,{"*leaching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leached*"}))&gt;0,ISNUMBER(FIND("%",AQ186))),"Include","Exclude")</f>
        <v>Exclude</v>
      </c>
      <c r="AS186" s="1" t="s">
        <v>2786</v>
      </c>
      <c r="AT186" s="1" t="str" cm="1">
        <f t="array" ref="AT186">IF(AND(SUM(COUNTIF(AS186,{"*leaching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leached*"}))&gt;0,ISNUMBER(FIND("%",AS186))),"Include","Exclude")</f>
        <v>Exclude</v>
      </c>
      <c r="AU186" s="1"/>
      <c r="AV186" s="1" t="str" cm="1">
        <f t="array" ref="AV186">IF(AND(SUM(COUNTIF(AU186,{"*leaching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leached*"}))&gt;0,ISNUMBER(FIND("%",AU186))),"Include","Exclude")</f>
        <v>Exclude</v>
      </c>
      <c r="AW186" s="1"/>
      <c r="AX186" s="1" t="str" cm="1">
        <f t="array" ref="AX186">IF(AND(SUM(COUNTIF(AW186,{"*leaching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leached*"}))&gt;0,ISNUMBER(FIND("%",AW186))),"Include","Exclude")</f>
        <v>Exclude</v>
      </c>
      <c r="AY186" s="1">
        <f t="shared" si="15"/>
        <v>1</v>
      </c>
      <c r="AZ186" s="1" t="s">
        <v>2781</v>
      </c>
      <c r="BA186" s="1">
        <f t="shared" ref="BA186:BA191" si="19">LEN(AZ186) - LEN(SUBSTITUTE(AZ186, "%", ""))</f>
        <v>1</v>
      </c>
      <c r="BB186" s="1" t="s">
        <v>2996</v>
      </c>
      <c r="BF186" s="1"/>
      <c r="BG186" s="1"/>
      <c r="BK186" s="1"/>
      <c r="BL186" s="1"/>
      <c r="BQ186" s="1"/>
      <c r="BV186" s="1"/>
      <c r="BX186"/>
      <c r="BY186"/>
      <c r="BZ186"/>
      <c r="CA186"/>
      <c r="CB186"/>
    </row>
    <row r="187" spans="1:80" s="23" customFormat="1" x14ac:dyDescent="0.3">
      <c r="A187" s="21">
        <v>190</v>
      </c>
      <c r="B187" s="21" t="s">
        <v>1131</v>
      </c>
      <c r="C187" s="21" t="s">
        <v>1132</v>
      </c>
      <c r="D187" s="21" t="s">
        <v>537</v>
      </c>
      <c r="E187" s="21" t="b">
        <v>1</v>
      </c>
      <c r="F187" s="21"/>
      <c r="G187" s="21"/>
      <c r="H187" s="21" t="s">
        <v>611</v>
      </c>
      <c r="I187" s="21" t="s">
        <v>10</v>
      </c>
      <c r="J187" s="21" t="s">
        <v>612</v>
      </c>
      <c r="K187" s="21" t="s">
        <v>538</v>
      </c>
      <c r="L187" s="21" t="s">
        <v>613</v>
      </c>
      <c r="M187" s="21" t="s">
        <v>539</v>
      </c>
      <c r="N187" s="21" t="s">
        <v>614</v>
      </c>
      <c r="O187" s="21" t="s">
        <v>677</v>
      </c>
      <c r="P187" s="21" t="b">
        <v>1</v>
      </c>
      <c r="Q187" s="21">
        <v>180</v>
      </c>
      <c r="R187" s="39" t="b">
        <v>0</v>
      </c>
      <c r="S187" s="6" t="s">
        <v>2820</v>
      </c>
      <c r="T187" s="1" t="str" cm="1">
        <f t="array" ref="T187">IF(AND(SUM(COUNTIF(S187,{"*leaching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leached*"}))&gt;0,ISNUMBER(FIND("%",S187))),"Include","Exclude")</f>
        <v>Exclude</v>
      </c>
      <c r="U187" s="1" t="s">
        <v>2821</v>
      </c>
      <c r="V187" s="1" t="str" cm="1">
        <f t="array" ref="V187">IF(AND(SUM(COUNTIF(U187,{"*leaching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leached*"}))&gt;0,ISNUMBER(FIND("%",U187))),"Include","Exclude")</f>
        <v>Exclude</v>
      </c>
      <c r="W187" s="1" t="s">
        <v>2822</v>
      </c>
      <c r="X187" s="1" t="str" cm="1">
        <f t="array" ref="X187">IF(AND(SUM(COUNTIF(W187,{"*leaching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leached*"}))&gt;0,ISNUMBER(FIND("%",W187))),"Include","Exclude")</f>
        <v>Exclude</v>
      </c>
      <c r="Y187" s="1" t="s">
        <v>2823</v>
      </c>
      <c r="Z187" s="1" t="str" cm="1">
        <f t="array" ref="Z187">IF(AND(SUM(COUNTIF(Y187,{"*leaching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leached*"}))&gt;0,ISNUMBER(FIND("%",Y187))),"Include","Exclude")</f>
        <v>Exclude</v>
      </c>
      <c r="AA187" s="1" t="s">
        <v>2824</v>
      </c>
      <c r="AB187" s="1" t="str" cm="1">
        <f t="array" ref="AB187">IF(AND(SUM(COUNTIF(AA187,{"*leaching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leached*"}))&gt;0,ISNUMBER(FIND("%",AA187))),"Include","Exclude")</f>
        <v>Exclude</v>
      </c>
      <c r="AC187" s="1" t="s">
        <v>2825</v>
      </c>
      <c r="AD187" s="1" t="str" cm="1">
        <f t="array" ref="AD187">IF(AND(SUM(COUNTIF(AC187,{"*leaching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leached*"}))&gt;0,ISNUMBER(FIND("%",AC187))),"Include","Exclude")</f>
        <v>Exclude</v>
      </c>
      <c r="AE187" s="1" t="s">
        <v>2826</v>
      </c>
      <c r="AF187" s="1" t="str" cm="1">
        <f t="array" ref="AF187">IF(AND(SUM(COUNTIF(AE187,{"*leaching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leached*"}))&gt;0,ISNUMBER(FIND("%",AE187))),"Include","Exclude")</f>
        <v>Exclude</v>
      </c>
      <c r="AG187" s="1" t="s">
        <v>2827</v>
      </c>
      <c r="AH187" s="1" t="str" cm="1">
        <f t="array" ref="AH187">IF(AND(SUM(COUNTIF(AG187,{"*leaching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leached*"}))&gt;0,ISNUMBER(FIND("%",AG187))),"Include","Exclude")</f>
        <v>Include</v>
      </c>
      <c r="AI187" s="1" t="s">
        <v>2828</v>
      </c>
      <c r="AJ187" s="1" t="str" cm="1">
        <f t="array" ref="AJ187">IF(AND(SUM(COUNTIF(AI187,{"*leaching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leached*"}))&gt;0,ISNUMBER(FIND("%",AI187))),"Include","Exclude")</f>
        <v>Exclude</v>
      </c>
      <c r="AK187" s="1" t="s">
        <v>2829</v>
      </c>
      <c r="AL187" s="1" t="str" cm="1">
        <f t="array" ref="AL187">IF(AND(SUM(COUNTIF(AK187,{"*leaching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leached*"}))&gt;0,ISNUMBER(FIND("%",AK187))),"Include","Exclude")</f>
        <v>Exclude</v>
      </c>
      <c r="AM187" s="1"/>
      <c r="AN187" s="1" t="str" cm="1">
        <f t="array" ref="AN187">IF(AND(SUM(COUNTIF(AM187,{"*leaching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leached*"}))&gt;0,ISNUMBER(FIND("%",AM187))),"Include","Exclude")</f>
        <v>Exclude</v>
      </c>
      <c r="AO187" s="1"/>
      <c r="AP187" s="1" t="str" cm="1">
        <f t="array" ref="AP187">IF(AND(SUM(COUNTIF(AO187,{"*leaching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leached*"}))&gt;0,ISNUMBER(FIND("%",AO187))),"Include","Exclude")</f>
        <v>Exclude</v>
      </c>
      <c r="AQ187" s="1"/>
      <c r="AR187" s="1" t="str" cm="1">
        <f t="array" ref="AR187">IF(AND(SUM(COUNTIF(AQ187,{"*leaching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leached*"}))&gt;0,ISNUMBER(FIND("%",AQ187))),"Include","Exclude")</f>
        <v>Exclude</v>
      </c>
      <c r="AS187" s="1"/>
      <c r="AT187" s="1" t="str" cm="1">
        <f t="array" ref="AT187">IF(AND(SUM(COUNTIF(AS187,{"*leaching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leached*"}))&gt;0,ISNUMBER(FIND("%",AS187))),"Include","Exclude")</f>
        <v>Exclude</v>
      </c>
      <c r="AU187" s="1"/>
      <c r="AV187" s="1" t="str" cm="1">
        <f t="array" ref="AV187">IF(AND(SUM(COUNTIF(AU187,{"*leaching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leached*"}))&gt;0,ISNUMBER(FIND("%",AU187))),"Include","Exclude")</f>
        <v>Exclude</v>
      </c>
      <c r="AW187" s="1"/>
      <c r="AX187" s="36" t="str" cm="1">
        <f t="array" ref="AX187">IF(AND(SUM(COUNTIF(AW187,{"*leaching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leached*"}))&gt;0,ISNUMBER(FIND("%",AW187))),"Include","Exclude")</f>
        <v>Exclude</v>
      </c>
      <c r="AY187" s="21">
        <f t="shared" si="15"/>
        <v>1</v>
      </c>
      <c r="AZ187" s="21" t="s">
        <v>2827</v>
      </c>
      <c r="BA187" s="21">
        <f t="shared" si="19"/>
        <v>1</v>
      </c>
      <c r="BB187" s="21" t="s">
        <v>3002</v>
      </c>
      <c r="BC187" s="21" t="s">
        <v>709</v>
      </c>
      <c r="BD187" s="24">
        <v>0.92</v>
      </c>
      <c r="BE187" s="22">
        <v>0.2</v>
      </c>
      <c r="BF187" s="44">
        <f>VLOOKUP(BC187,'To do list'!$A$2:$B$18,2,FALSE)</f>
        <v>32.799999999999997</v>
      </c>
      <c r="BG187" s="59">
        <f>BE187*(1-BD187)*BF187*100</f>
        <v>52.479999999999968</v>
      </c>
      <c r="BH187" s="21"/>
      <c r="BI187" s="21"/>
      <c r="BJ187" s="21"/>
      <c r="BK187" s="44"/>
      <c r="BL187" s="49"/>
      <c r="BM187" s="21"/>
      <c r="BN187" s="21"/>
      <c r="BO187" s="22"/>
      <c r="BP187" s="21"/>
      <c r="BQ187" s="51"/>
      <c r="BR187" s="21"/>
      <c r="BS187" s="21"/>
      <c r="BT187" s="21"/>
      <c r="BU187" s="21"/>
      <c r="BV187" s="51"/>
      <c r="BW187" s="21"/>
      <c r="BX187" s="21"/>
      <c r="BY187" s="21"/>
      <c r="BZ187" s="21"/>
      <c r="CA187" s="51"/>
      <c r="CB187" s="63">
        <f>SUM(BG187,BL187,BQ187,BV187,CA187)/SUM(BE187,BJ187,BO187,BT187,BY187)</f>
        <v>262.39999999999981</v>
      </c>
    </row>
    <row r="188" spans="1:80" s="20" customFormat="1" x14ac:dyDescent="0.3">
      <c r="A188" s="18">
        <v>201</v>
      </c>
      <c r="B188" s="18" t="s">
        <v>1155</v>
      </c>
      <c r="C188" s="18" t="s">
        <v>1156</v>
      </c>
      <c r="D188" s="18" t="s">
        <v>566</v>
      </c>
      <c r="E188" s="18" t="b">
        <v>1</v>
      </c>
      <c r="F188" s="18" t="s">
        <v>1157</v>
      </c>
      <c r="G188" s="18">
        <v>91.59</v>
      </c>
      <c r="H188" s="18" t="s">
        <v>611</v>
      </c>
      <c r="I188" s="18" t="s">
        <v>524</v>
      </c>
      <c r="J188" s="18" t="s">
        <v>612</v>
      </c>
      <c r="K188" s="18" t="s">
        <v>567</v>
      </c>
      <c r="L188" s="18" t="s">
        <v>613</v>
      </c>
      <c r="M188" s="18" t="s">
        <v>568</v>
      </c>
      <c r="N188" s="18" t="s">
        <v>614</v>
      </c>
      <c r="O188" s="18" t="s">
        <v>1158</v>
      </c>
      <c r="P188" s="18" t="b">
        <v>1</v>
      </c>
      <c r="Q188" s="18">
        <v>150</v>
      </c>
      <c r="R188" s="39" t="b">
        <v>1</v>
      </c>
      <c r="S188" s="6" t="s">
        <v>2910</v>
      </c>
      <c r="T188" s="1" t="str" cm="1">
        <f t="array" ref="T188">IF(AND(SUM(COUNTIF(S188,{"*leaching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leached*"}))&gt;0,ISNUMBER(FIND("%",S188))),"Include","Exclude")</f>
        <v>Exclude</v>
      </c>
      <c r="U188" s="1" t="s">
        <v>2911</v>
      </c>
      <c r="V188" s="1" t="str" cm="1">
        <f t="array" ref="V188">IF(AND(SUM(COUNTIF(U188,{"*leaching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leached*"}))&gt;0,ISNUMBER(FIND("%",U188))),"Include","Exclude")</f>
        <v>Exclude</v>
      </c>
      <c r="W188" s="1" t="s">
        <v>2912</v>
      </c>
      <c r="X188" s="1" t="str" cm="1">
        <f t="array" ref="X188">IF(AND(SUM(COUNTIF(W188,{"*leaching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leached*"}))&gt;0,ISNUMBER(FIND("%",W188))),"Include","Exclude")</f>
        <v>Exclude</v>
      </c>
      <c r="Y188" s="1" t="s">
        <v>2913</v>
      </c>
      <c r="Z188" s="1" t="str" cm="1">
        <f t="array" ref="Z188">IF(AND(SUM(COUNTIF(Y188,{"*leaching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leached*"}))&gt;0,ISNUMBER(FIND("%",Y188))),"Include","Exclude")</f>
        <v>Exclude</v>
      </c>
      <c r="AA188" s="1" t="s">
        <v>2914</v>
      </c>
      <c r="AB188" s="1" t="str" cm="1">
        <f t="array" ref="AB188">IF(AND(SUM(COUNTIF(AA188,{"*leaching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leached*"}))&gt;0,ISNUMBER(FIND("%",AA188))),"Include","Exclude")</f>
        <v>Include</v>
      </c>
      <c r="AC188" s="1" t="s">
        <v>2915</v>
      </c>
      <c r="AD188" s="1" t="str" cm="1">
        <f t="array" ref="AD188">IF(AND(SUM(COUNTIF(AC188,{"*leaching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leached*"}))&gt;0,ISNUMBER(FIND("%",AC188))),"Include","Exclude")</f>
        <v>Exclude</v>
      </c>
      <c r="AE188" s="1" t="s">
        <v>2916</v>
      </c>
      <c r="AF188" s="1" t="str" cm="1">
        <f t="array" ref="AF188">IF(AND(SUM(COUNTIF(AE188,{"*leaching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leached*"}))&gt;0,ISNUMBER(FIND("%",AE188))),"Include","Exclude")</f>
        <v>Exclude</v>
      </c>
      <c r="AG188" s="1" t="s">
        <v>2917</v>
      </c>
      <c r="AH188" s="1" t="str" cm="1">
        <f t="array" ref="AH188">IF(AND(SUM(COUNTIF(AG188,{"*leaching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leached*"}))&gt;0,ISNUMBER(FIND("%",AG188))),"Include","Exclude")</f>
        <v>Exclude</v>
      </c>
      <c r="AI188" s="1"/>
      <c r="AJ188" s="1" t="str" cm="1">
        <f t="array" ref="AJ188">IF(AND(SUM(COUNTIF(AI188,{"*leaching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leached*"}))&gt;0,ISNUMBER(FIND("%",AI188))),"Include","Exclude")</f>
        <v>Exclude</v>
      </c>
      <c r="AK188" s="1"/>
      <c r="AL188" s="1" t="str" cm="1">
        <f t="array" ref="AL188">IF(AND(SUM(COUNTIF(AK188,{"*leaching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leached*"}))&gt;0,ISNUMBER(FIND("%",AK188))),"Include","Exclude")</f>
        <v>Exclude</v>
      </c>
      <c r="AM188" s="1"/>
      <c r="AN188" s="1" t="str" cm="1">
        <f t="array" ref="AN188">IF(AND(SUM(COUNTIF(AM188,{"*leaching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leached*"}))&gt;0,ISNUMBER(FIND("%",AM188))),"Include","Exclude")</f>
        <v>Exclude</v>
      </c>
      <c r="AO188" s="1"/>
      <c r="AP188" s="1" t="str" cm="1">
        <f t="array" ref="AP188">IF(AND(SUM(COUNTIF(AO188,{"*leaching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leached*"}))&gt;0,ISNUMBER(FIND("%",AO188))),"Include","Exclude")</f>
        <v>Exclude</v>
      </c>
      <c r="AQ188" s="1"/>
      <c r="AR188" s="1" t="str" cm="1">
        <f t="array" ref="AR188">IF(AND(SUM(COUNTIF(AQ188,{"*leaching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leached*"}))&gt;0,ISNUMBER(FIND("%",AQ188))),"Include","Exclude")</f>
        <v>Exclude</v>
      </c>
      <c r="AS188" s="1"/>
      <c r="AT188" s="1" t="str" cm="1">
        <f t="array" ref="AT188">IF(AND(SUM(COUNTIF(AS188,{"*leaching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leached*"}))&gt;0,ISNUMBER(FIND("%",AS188))),"Include","Exclude")</f>
        <v>Exclude</v>
      </c>
      <c r="AU188" s="1"/>
      <c r="AV188" s="1" t="str" cm="1">
        <f t="array" ref="AV188">IF(AND(SUM(COUNTIF(AU188,{"*leaching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leached*"}))&gt;0,ISNUMBER(FIND("%",AU188))),"Include","Exclude")</f>
        <v>Exclude</v>
      </c>
      <c r="AW188" s="1"/>
      <c r="AX188" s="36" t="str" cm="1">
        <f t="array" ref="AX188">IF(AND(SUM(COUNTIF(AW188,{"*leaching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leached*"}))&gt;0,ISNUMBER(FIND("%",AW188))),"Include","Exclude")</f>
        <v>Exclude</v>
      </c>
      <c r="AY188" s="18">
        <f t="shared" si="15"/>
        <v>1</v>
      </c>
      <c r="AZ188" s="18" t="s">
        <v>2914</v>
      </c>
      <c r="BA188" s="18">
        <f t="shared" si="19"/>
        <v>5</v>
      </c>
      <c r="BB188" s="18" t="s">
        <v>3048</v>
      </c>
      <c r="BC188" s="18" t="s">
        <v>3011</v>
      </c>
      <c r="BD188" s="19">
        <v>0.99850000000000005</v>
      </c>
      <c r="BE188" s="19">
        <v>0.4</v>
      </c>
      <c r="BF188" s="64">
        <f>VLOOKUP(BC188,'To do list'!$A$2:$B$18,2,FALSE)</f>
        <v>13.9</v>
      </c>
      <c r="BG188" s="59">
        <f>BE188*(1-BD188)*BF188*100</f>
        <v>0.83399999999996999</v>
      </c>
      <c r="BH188" s="18" t="s">
        <v>709</v>
      </c>
      <c r="BI188" s="19">
        <v>0.91720000000000002</v>
      </c>
      <c r="BJ188" s="19">
        <v>0.1</v>
      </c>
      <c r="BK188" s="64">
        <f>VLOOKUP(BH188,'To do list'!$A$2:$B$18,2,FALSE)</f>
        <v>32.799999999999997</v>
      </c>
      <c r="BL188" s="59">
        <f>BJ188*(1-BI188)*BK188*100</f>
        <v>27.158399999999993</v>
      </c>
      <c r="BM188" s="18" t="s">
        <v>3021</v>
      </c>
      <c r="BN188" s="19">
        <v>0.96260000000000001</v>
      </c>
      <c r="BO188" s="19">
        <v>0.15</v>
      </c>
      <c r="BP188" s="64">
        <f>VLOOKUP(BM188,'To do list'!$A$2:$B$18,2,FALSE)</f>
        <v>4.8499999999999996</v>
      </c>
      <c r="BQ188" s="59">
        <f>BO188*(1-BN188)*BP188*100</f>
        <v>2.7208499999999987</v>
      </c>
      <c r="BR188" s="18" t="s">
        <v>3022</v>
      </c>
      <c r="BS188" s="19">
        <v>0.85750000000000004</v>
      </c>
      <c r="BT188" s="19">
        <v>0</v>
      </c>
      <c r="BU188" s="64">
        <f>VLOOKUP(BR188,'To do list'!$A$2:$B$18,2,FALSE)</f>
        <v>57.5</v>
      </c>
      <c r="BV188" s="59">
        <f>BT188*(1-BS188)*BU188*100</f>
        <v>0</v>
      </c>
      <c r="BW188" s="18" t="s">
        <v>3023</v>
      </c>
      <c r="BX188" s="19">
        <v>0.84370000000000001</v>
      </c>
      <c r="BY188" s="19">
        <v>0</v>
      </c>
      <c r="BZ188" s="64">
        <f>VLOOKUP(BW188,'To do list'!$A$2:$B$18,2,FALSE)</f>
        <v>4.6400000000000006</v>
      </c>
      <c r="CA188" s="59">
        <f>BY188*(1-BX188)*BZ188*100</f>
        <v>0</v>
      </c>
      <c r="CB188" s="63">
        <f>SUM(BG188,BL188,BQ188,BV188,CA188)/SUM(BE188,BJ188,BO188,BT188,BY188)</f>
        <v>47.251153846153791</v>
      </c>
    </row>
    <row r="189" spans="1:80" hidden="1" x14ac:dyDescent="0.3">
      <c r="A189" s="40">
        <v>188</v>
      </c>
      <c r="B189" s="40" t="s">
        <v>1127</v>
      </c>
      <c r="C189" s="61" t="s">
        <v>1128</v>
      </c>
      <c r="D189" s="40" t="s">
        <v>532</v>
      </c>
      <c r="E189" s="40" t="b">
        <v>1</v>
      </c>
      <c r="F189" s="40"/>
      <c r="G189" s="40"/>
      <c r="H189" s="40" t="s">
        <v>611</v>
      </c>
      <c r="I189" s="40" t="s">
        <v>10</v>
      </c>
      <c r="J189" s="40" t="s">
        <v>612</v>
      </c>
      <c r="K189" s="40" t="s">
        <v>533</v>
      </c>
      <c r="L189" s="40" t="s">
        <v>613</v>
      </c>
      <c r="M189" s="40" t="s">
        <v>534</v>
      </c>
      <c r="N189" s="40" t="s">
        <v>614</v>
      </c>
      <c r="O189" s="40" t="s">
        <v>677</v>
      </c>
      <c r="P189" s="40" t="b">
        <v>1</v>
      </c>
      <c r="Q189" s="40">
        <v>100</v>
      </c>
      <c r="R189" s="1" t="b">
        <v>1</v>
      </c>
      <c r="S189" s="1" t="s">
        <v>2803</v>
      </c>
      <c r="T189" s="1" t="str" cm="1">
        <f t="array" ref="T189">IF(AND(SUM(COUNTIF(S189,{"*leaching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leached*"}))&gt;0,ISNUMBER(FIND("%",S189))),"Include","Exclude")</f>
        <v>Exclude</v>
      </c>
      <c r="U189" s="1" t="s">
        <v>2804</v>
      </c>
      <c r="V189" s="1" t="str" cm="1">
        <f t="array" ref="V189">IF(AND(SUM(COUNTIF(U189,{"*leaching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leached*"}))&gt;0,ISNUMBER(FIND("%",U189))),"Include","Exclude")</f>
        <v>Exclude</v>
      </c>
      <c r="W189" s="1" t="s">
        <v>2805</v>
      </c>
      <c r="X189" s="1" t="str" cm="1">
        <f t="array" ref="X189">IF(AND(SUM(COUNTIF(W189,{"*leaching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leached*"}))&gt;0,ISNUMBER(FIND("%",W189))),"Include","Exclude")</f>
        <v>Exclude</v>
      </c>
      <c r="Y189" s="1" t="s">
        <v>2806</v>
      </c>
      <c r="Z189" s="1" t="str" cm="1">
        <f t="array" ref="Z189">IF(AND(SUM(COUNTIF(Y189,{"*leaching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leached*"}))&gt;0,ISNUMBER(FIND("%",Y189))),"Include","Exclude")</f>
        <v>Exclude</v>
      </c>
      <c r="AA189" s="1" t="s">
        <v>2807</v>
      </c>
      <c r="AB189" s="1" t="str" cm="1">
        <f t="array" ref="AB189">IF(AND(SUM(COUNTIF(AA189,{"*leaching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leached*"}))&gt;0,ISNUMBER(FIND("%",AA189))),"Include","Exclude")</f>
        <v>Exclude</v>
      </c>
      <c r="AC189" s="1" t="s">
        <v>2808</v>
      </c>
      <c r="AD189" s="1" t="str" cm="1">
        <f t="array" ref="AD189">IF(AND(SUM(COUNTIF(AC189,{"*leaching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leached*"}))&gt;0,ISNUMBER(FIND("%",AC189))),"Include","Exclude")</f>
        <v>Include</v>
      </c>
      <c r="AE189" s="1" t="s">
        <v>2809</v>
      </c>
      <c r="AF189" s="1" t="str" cm="1">
        <f t="array" ref="AF189">IF(AND(SUM(COUNTIF(AE189,{"*leaching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leached*"}))&gt;0,ISNUMBER(FIND("%",AE189))),"Include","Exclude")</f>
        <v>Exclude</v>
      </c>
      <c r="AG189" s="1" t="s">
        <v>2810</v>
      </c>
      <c r="AH189" s="1" t="str" cm="1">
        <f t="array" ref="AH189">IF(AND(SUM(COUNTIF(AG189,{"*leaching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leached*"}))&gt;0,ISNUMBER(FIND("%",AG189))),"Include","Exclude")</f>
        <v>Exclude</v>
      </c>
      <c r="AI189" s="1" t="s">
        <v>2811</v>
      </c>
      <c r="AJ189" s="1" t="str" cm="1">
        <f t="array" ref="AJ189">IF(AND(SUM(COUNTIF(AI189,{"*leaching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leached*"}))&gt;0,ISNUMBER(FIND("%",AI189))),"Include","Exclude")</f>
        <v>Exclude</v>
      </c>
      <c r="AK189" s="1"/>
      <c r="AL189" s="1" t="str" cm="1">
        <f t="array" ref="AL189">IF(AND(SUM(COUNTIF(AK189,{"*leaching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leached*"}))&gt;0,ISNUMBER(FIND("%",AK189))),"Include","Exclude")</f>
        <v>Exclude</v>
      </c>
      <c r="AM189" s="1"/>
      <c r="AN189" s="1" t="str" cm="1">
        <f t="array" ref="AN189">IF(AND(SUM(COUNTIF(AM189,{"*leaching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leached*"}))&gt;0,ISNUMBER(FIND("%",AM189))),"Include","Exclude")</f>
        <v>Exclude</v>
      </c>
      <c r="AO189" s="1"/>
      <c r="AP189" s="1" t="str" cm="1">
        <f t="array" ref="AP189">IF(AND(SUM(COUNTIF(AO189,{"*leaching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leached*"}))&gt;0,ISNUMBER(FIND("%",AO189))),"Include","Exclude")</f>
        <v>Exclude</v>
      </c>
      <c r="AQ189" s="1"/>
      <c r="AR189" s="1" t="str" cm="1">
        <f t="array" ref="AR189">IF(AND(SUM(COUNTIF(AQ189,{"*leaching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leached*"}))&gt;0,ISNUMBER(FIND("%",AQ189))),"Include","Exclude")</f>
        <v>Exclude</v>
      </c>
      <c r="AS189" s="1"/>
      <c r="AT189" s="1" t="str" cm="1">
        <f t="array" ref="AT189">IF(AND(SUM(COUNTIF(AS189,{"*leaching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leached*"}))&gt;0,ISNUMBER(FIND("%",AS189))),"Include","Exclude")</f>
        <v>Exclude</v>
      </c>
      <c r="AU189" s="1"/>
      <c r="AV189" s="1" t="str" cm="1">
        <f t="array" ref="AV189">IF(AND(SUM(COUNTIF(AU189,{"*leaching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leached*"}))&gt;0,ISNUMBER(FIND("%",AU189))),"Include","Exclude")</f>
        <v>Exclude</v>
      </c>
      <c r="AW189" s="1"/>
      <c r="AX189" s="1" t="str" cm="1">
        <f t="array" ref="AX189">IF(AND(SUM(COUNTIF(AW189,{"*leaching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leached*"}))&gt;0,ISNUMBER(FIND("%",AW189))),"Include","Exclude")</f>
        <v>Exclude</v>
      </c>
      <c r="AY189" s="40">
        <f t="shared" si="15"/>
        <v>1</v>
      </c>
      <c r="AZ189" s="40" t="s">
        <v>2808</v>
      </c>
      <c r="BA189" s="40">
        <f t="shared" si="19"/>
        <v>1</v>
      </c>
      <c r="BB189" s="40" t="s">
        <v>3001</v>
      </c>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c r="BY189"/>
      <c r="BZ189"/>
      <c r="CA189"/>
      <c r="CB189"/>
    </row>
    <row r="190" spans="1:80" hidden="1" x14ac:dyDescent="0.3">
      <c r="A190" s="1">
        <v>189</v>
      </c>
      <c r="B190" s="1" t="s">
        <v>1129</v>
      </c>
      <c r="C190" s="2" t="s">
        <v>1130</v>
      </c>
      <c r="D190" s="1" t="s">
        <v>535</v>
      </c>
      <c r="E190" s="1" t="b">
        <v>1</v>
      </c>
      <c r="H190" s="1" t="s">
        <v>611</v>
      </c>
      <c r="I190" s="1" t="s">
        <v>10</v>
      </c>
      <c r="J190" s="1" t="s">
        <v>612</v>
      </c>
      <c r="K190" s="1" t="s">
        <v>151</v>
      </c>
      <c r="L190" s="1" t="s">
        <v>613</v>
      </c>
      <c r="M190" s="1" t="s">
        <v>536</v>
      </c>
      <c r="N190" s="1" t="s">
        <v>614</v>
      </c>
      <c r="O190" s="1" t="s">
        <v>677</v>
      </c>
      <c r="P190" s="1" t="b">
        <v>1</v>
      </c>
      <c r="Q190" s="1">
        <v>25</v>
      </c>
      <c r="R190" s="1" t="b">
        <v>1</v>
      </c>
      <c r="S190" s="1" t="s">
        <v>2812</v>
      </c>
      <c r="T190" s="1" t="str" cm="1">
        <f t="array" ref="T190">IF(AND(SUM(COUNTIF(S190,{"*leaching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leached*"}))&gt;0,ISNUMBER(FIND("%",S190))),"Include","Exclude")</f>
        <v>Exclude</v>
      </c>
      <c r="U190" s="1" t="s">
        <v>2813</v>
      </c>
      <c r="V190" s="1" t="str" cm="1">
        <f t="array" ref="V190">IF(AND(SUM(COUNTIF(U190,{"*leaching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leached*"}))&gt;0,ISNUMBER(FIND("%",U190))),"Include","Exclude")</f>
        <v>Exclude</v>
      </c>
      <c r="W190" s="1" t="s">
        <v>2814</v>
      </c>
      <c r="X190" s="1" t="str" cm="1">
        <f t="array" ref="X190">IF(AND(SUM(COUNTIF(W190,{"*leaching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leached*"}))&gt;0,ISNUMBER(FIND("%",W190))),"Include","Exclude")</f>
        <v>Exclude</v>
      </c>
      <c r="Y190" s="1" t="s">
        <v>2815</v>
      </c>
      <c r="Z190" s="1" t="str" cm="1">
        <f t="array" ref="Z190">IF(AND(SUM(COUNTIF(Y190,{"*leaching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leached*"}))&gt;0,ISNUMBER(FIND("%",Y190))),"Include","Exclude")</f>
        <v>Include</v>
      </c>
      <c r="AA190" s="1" t="s">
        <v>2816</v>
      </c>
      <c r="AB190" s="1" t="str" cm="1">
        <f t="array" ref="AB190">IF(AND(SUM(COUNTIF(AA190,{"*leaching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leached*"}))&gt;0,ISNUMBER(FIND("%",AA190))),"Include","Exclude")</f>
        <v>Exclude</v>
      </c>
      <c r="AC190" s="1" t="s">
        <v>2817</v>
      </c>
      <c r="AD190" s="1" t="str" cm="1">
        <f t="array" ref="AD190">IF(AND(SUM(COUNTIF(AC190,{"*leaching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leached*"}))&gt;0,ISNUMBER(FIND("%",AC190))),"Include","Exclude")</f>
        <v>Exclude</v>
      </c>
      <c r="AE190" s="1" t="s">
        <v>2818</v>
      </c>
      <c r="AF190" s="1" t="str" cm="1">
        <f t="array" ref="AF190">IF(AND(SUM(COUNTIF(AE190,{"*leaching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leached*"}))&gt;0,ISNUMBER(FIND("%",AE190))),"Include","Exclude")</f>
        <v>Exclude</v>
      </c>
      <c r="AG190" s="1" t="s">
        <v>2819</v>
      </c>
      <c r="AH190" s="1" t="str" cm="1">
        <f t="array" ref="AH190">IF(AND(SUM(COUNTIF(AG190,{"*leaching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leached*"}))&gt;0,ISNUMBER(FIND("%",AG190))),"Include","Exclude")</f>
        <v>Exclude</v>
      </c>
      <c r="AI190" s="1"/>
      <c r="AJ190" s="1" t="str" cm="1">
        <f t="array" ref="AJ190">IF(AND(SUM(COUNTIF(AI190,{"*leaching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leached*"}))&gt;0,ISNUMBER(FIND("%",AI190))),"Include","Exclude")</f>
        <v>Exclude</v>
      </c>
      <c r="AK190" s="1"/>
      <c r="AL190" s="1" t="str" cm="1">
        <f t="array" ref="AL190">IF(AND(SUM(COUNTIF(AK190,{"*leaching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leached*"}))&gt;0,ISNUMBER(FIND("%",AK190))),"Include","Exclude")</f>
        <v>Exclude</v>
      </c>
      <c r="AM190" s="1"/>
      <c r="AN190" s="1" t="str" cm="1">
        <f t="array" ref="AN190">IF(AND(SUM(COUNTIF(AM190,{"*leaching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leached*"}))&gt;0,ISNUMBER(FIND("%",AM190))),"Include","Exclude")</f>
        <v>Exclude</v>
      </c>
      <c r="AO190" s="1"/>
      <c r="AP190" s="1" t="str" cm="1">
        <f t="array" ref="AP190">IF(AND(SUM(COUNTIF(AO190,{"*leaching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leached*"}))&gt;0,ISNUMBER(FIND("%",AO190))),"Include","Exclude")</f>
        <v>Exclude</v>
      </c>
      <c r="AQ190" s="1"/>
      <c r="AR190" s="1" t="str" cm="1">
        <f t="array" ref="AR190">IF(AND(SUM(COUNTIF(AQ190,{"*leaching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leached*"}))&gt;0,ISNUMBER(FIND("%",AQ190))),"Include","Exclude")</f>
        <v>Exclude</v>
      </c>
      <c r="AS190" s="1"/>
      <c r="AT190" s="1" t="str" cm="1">
        <f t="array" ref="AT190">IF(AND(SUM(COUNTIF(AS190,{"*leaching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leached*"}))&gt;0,ISNUMBER(FIND("%",AS190))),"Include","Exclude")</f>
        <v>Exclude</v>
      </c>
      <c r="AU190" s="1"/>
      <c r="AV190" s="1" t="str" cm="1">
        <f t="array" ref="AV190">IF(AND(SUM(COUNTIF(AU190,{"*leaching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leached*"}))&gt;0,ISNUMBER(FIND("%",AU190))),"Include","Exclude")</f>
        <v>Exclude</v>
      </c>
      <c r="AW190" s="1"/>
      <c r="AX190" s="1" t="str" cm="1">
        <f t="array" ref="AX190">IF(AND(SUM(COUNTIF(AW190,{"*leaching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leached*"}))&gt;0,ISNUMBER(FIND("%",AW190))),"Include","Exclude")</f>
        <v>Exclude</v>
      </c>
      <c r="AY190" s="1">
        <f t="shared" si="15"/>
        <v>1</v>
      </c>
      <c r="AZ190" s="1" t="s">
        <v>2815</v>
      </c>
      <c r="BA190" s="1">
        <f t="shared" si="19"/>
        <v>1</v>
      </c>
      <c r="BB190" s="1" t="s">
        <v>2991</v>
      </c>
      <c r="BF190" s="1"/>
      <c r="BG190" s="1"/>
      <c r="BK190" s="1"/>
      <c r="BL190" s="1"/>
      <c r="BQ190" s="1"/>
      <c r="BV190" s="1"/>
      <c r="BX190"/>
      <c r="BY190"/>
      <c r="BZ190"/>
      <c r="CA190"/>
      <c r="CB190"/>
    </row>
    <row r="191" spans="1:80" s="20" customFormat="1" x14ac:dyDescent="0.3">
      <c r="A191" s="18">
        <v>194</v>
      </c>
      <c r="B191" s="18" t="s">
        <v>1139</v>
      </c>
      <c r="C191" s="18" t="s">
        <v>1140</v>
      </c>
      <c r="D191" s="18" t="s">
        <v>548</v>
      </c>
      <c r="E191" s="18" t="b">
        <v>1</v>
      </c>
      <c r="F191" s="18" t="s">
        <v>1141</v>
      </c>
      <c r="G191" s="18">
        <v>22.36</v>
      </c>
      <c r="H191" s="18" t="s">
        <v>611</v>
      </c>
      <c r="I191" s="18" t="s">
        <v>524</v>
      </c>
      <c r="J191" s="18" t="s">
        <v>612</v>
      </c>
      <c r="K191" s="18" t="s">
        <v>549</v>
      </c>
      <c r="L191" s="18" t="s">
        <v>613</v>
      </c>
      <c r="M191" s="18" t="s">
        <v>550</v>
      </c>
      <c r="N191" s="18" t="s">
        <v>614</v>
      </c>
      <c r="O191" s="18" t="s">
        <v>1142</v>
      </c>
      <c r="P191" s="18" t="b">
        <v>1</v>
      </c>
      <c r="Q191" s="18">
        <v>150</v>
      </c>
      <c r="R191" s="39" t="b">
        <v>1</v>
      </c>
      <c r="S191" s="6" t="s">
        <v>2852</v>
      </c>
      <c r="T191" s="1" t="str" cm="1">
        <f t="array" ref="T191">IF(AND(SUM(COUNTIF(S191,{"*leaching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leached*"}))&gt;0,ISNUMBER(FIND("%",S191))),"Include","Exclude")</f>
        <v>Exclude</v>
      </c>
      <c r="U191" s="1" t="s">
        <v>2853</v>
      </c>
      <c r="V191" s="1" t="str" cm="1">
        <f t="array" ref="V191">IF(AND(SUM(COUNTIF(U191,{"*leaching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leached*"}))&gt;0,ISNUMBER(FIND("%",U191))),"Include","Exclude")</f>
        <v>Exclude</v>
      </c>
      <c r="W191" s="1" t="s">
        <v>2854</v>
      </c>
      <c r="X191" s="1" t="str" cm="1">
        <f t="array" ref="X191">IF(AND(SUM(COUNTIF(W191,{"*leaching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leached*"}))&gt;0,ISNUMBER(FIND("%",W191))),"Include","Exclude")</f>
        <v>Exclude</v>
      </c>
      <c r="Y191" s="1" t="s">
        <v>2855</v>
      </c>
      <c r="Z191" s="1" t="str" cm="1">
        <f t="array" ref="Z191">IF(AND(SUM(COUNTIF(Y191,{"*leaching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leached*"}))&gt;0,ISNUMBER(FIND("%",Y191))),"Include","Exclude")</f>
        <v>Exclude</v>
      </c>
      <c r="AA191" s="1" t="s">
        <v>2856</v>
      </c>
      <c r="AB191" s="1" t="str" cm="1">
        <f t="array" ref="AB191">IF(AND(SUM(COUNTIF(AA191,{"*leaching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leached*"}))&gt;0,ISNUMBER(FIND("%",AA191))),"Include","Exclude")</f>
        <v>Include</v>
      </c>
      <c r="AC191" s="1" t="s">
        <v>2857</v>
      </c>
      <c r="AD191" s="1" t="str" cm="1">
        <f t="array" ref="AD191">IF(AND(SUM(COUNTIF(AC191,{"*leaching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leached*"}))&gt;0,ISNUMBER(FIND("%",AC191))),"Include","Exclude")</f>
        <v>Exclude</v>
      </c>
      <c r="AE191" s="1" t="s">
        <v>2858</v>
      </c>
      <c r="AF191" s="1" t="str" cm="1">
        <f t="array" ref="AF191">IF(AND(SUM(COUNTIF(AE191,{"*leaching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leached*"}))&gt;0,ISNUMBER(FIND("%",AE191))),"Include","Exclude")</f>
        <v>Exclude</v>
      </c>
      <c r="AG191" s="1" t="s">
        <v>2859</v>
      </c>
      <c r="AH191" s="1" t="str" cm="1">
        <f t="array" ref="AH191">IF(AND(SUM(COUNTIF(AG191,{"*leaching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leached*"}))&gt;0,ISNUMBER(FIND("%",AG191))),"Include","Exclude")</f>
        <v>Exclude</v>
      </c>
      <c r="AI191" s="1" t="s">
        <v>2860</v>
      </c>
      <c r="AJ191" s="1" t="str" cm="1">
        <f t="array" ref="AJ191">IF(AND(SUM(COUNTIF(AI191,{"*leaching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leached*"}))&gt;0,ISNUMBER(FIND("%",AI191))),"Include","Exclude")</f>
        <v>Exclude</v>
      </c>
      <c r="AK191" s="1" t="s">
        <v>2861</v>
      </c>
      <c r="AL191" s="1" t="str" cm="1">
        <f t="array" ref="AL191">IF(AND(SUM(COUNTIF(AK191,{"*leaching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leached*"}))&gt;0,ISNUMBER(FIND("%",AK191))),"Include","Exclude")</f>
        <v>Exclude</v>
      </c>
      <c r="AM191" s="1"/>
      <c r="AN191" s="1" t="str" cm="1">
        <f t="array" ref="AN191">IF(AND(SUM(COUNTIF(AM191,{"*leaching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leached*"}))&gt;0,ISNUMBER(FIND("%",AM191))),"Include","Exclude")</f>
        <v>Exclude</v>
      </c>
      <c r="AO191" s="1"/>
      <c r="AP191" s="1" t="str" cm="1">
        <f t="array" ref="AP191">IF(AND(SUM(COUNTIF(AO191,{"*leaching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leached*"}))&gt;0,ISNUMBER(FIND("%",AO191))),"Include","Exclude")</f>
        <v>Exclude</v>
      </c>
      <c r="AQ191" s="1"/>
      <c r="AR191" s="1" t="str" cm="1">
        <f t="array" ref="AR191">IF(AND(SUM(COUNTIF(AQ191,{"*leaching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leached*"}))&gt;0,ISNUMBER(FIND("%",AQ191))),"Include","Exclude")</f>
        <v>Exclude</v>
      </c>
      <c r="AS191" s="1"/>
      <c r="AT191" s="1" t="str" cm="1">
        <f t="array" ref="AT191">IF(AND(SUM(COUNTIF(AS191,{"*leaching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leached*"}))&gt;0,ISNUMBER(FIND("%",AS191))),"Include","Exclude")</f>
        <v>Exclude</v>
      </c>
      <c r="AU191" s="1"/>
      <c r="AV191" s="1" t="str" cm="1">
        <f t="array" ref="AV191">IF(AND(SUM(COUNTIF(AU191,{"*leaching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leached*"}))&gt;0,ISNUMBER(FIND("%",AU191))),"Include","Exclude")</f>
        <v>Exclude</v>
      </c>
      <c r="AW191" s="1"/>
      <c r="AX191" s="36" t="str" cm="1">
        <f t="array" ref="AX191">IF(AND(SUM(COUNTIF(AW191,{"*leaching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leached*"}))&gt;0,ISNUMBER(FIND("%",AW191))),"Include","Exclude")</f>
        <v>Exclude</v>
      </c>
      <c r="AY191" s="18">
        <f t="shared" si="15"/>
        <v>1</v>
      </c>
      <c r="AZ191" s="18" t="s">
        <v>2856</v>
      </c>
      <c r="BA191" s="18">
        <f t="shared" si="19"/>
        <v>3</v>
      </c>
      <c r="BB191" s="18" t="s">
        <v>3048</v>
      </c>
      <c r="BC191" s="18" t="s">
        <v>3011</v>
      </c>
      <c r="BD191" s="19">
        <v>0.25600000000000001</v>
      </c>
      <c r="BE191" s="19">
        <v>0.4</v>
      </c>
      <c r="BF191" s="64">
        <f>VLOOKUP(BC191,'To do list'!$A$2:$B$18,2,FALSE)</f>
        <v>13.9</v>
      </c>
      <c r="BG191" s="59">
        <f>BE191*(1-BD191)*BF191*100</f>
        <v>413.6640000000001</v>
      </c>
      <c r="BH191" s="18" t="s">
        <v>709</v>
      </c>
      <c r="BI191" s="19">
        <v>0.23200000000000001</v>
      </c>
      <c r="BJ191" s="19">
        <v>0.1</v>
      </c>
      <c r="BK191" s="64">
        <f>VLOOKUP(BH191,'To do list'!$A$2:$B$18,2,FALSE)</f>
        <v>32.799999999999997</v>
      </c>
      <c r="BL191" s="59">
        <f>BJ191*(1-BI191)*BK191*100</f>
        <v>251.904</v>
      </c>
      <c r="BM191" s="18" t="s">
        <v>3012</v>
      </c>
      <c r="BN191" s="19">
        <v>0.183</v>
      </c>
      <c r="BO191" s="19">
        <v>0</v>
      </c>
      <c r="BP191" s="64">
        <f>VLOOKUP(BM191,'To do list'!$A$2:$B$18,2,FALSE)</f>
        <v>1.82</v>
      </c>
      <c r="BQ191" s="59">
        <f>BO191*(1-BN191)*BP191*100</f>
        <v>0</v>
      </c>
      <c r="BR191" s="18"/>
      <c r="BS191" s="18"/>
      <c r="BT191" s="18"/>
      <c r="BU191" s="18"/>
      <c r="BV191" s="51"/>
      <c r="BW191" s="18"/>
      <c r="BX191" s="18"/>
      <c r="BY191" s="18"/>
      <c r="BZ191" s="18"/>
      <c r="CA191" s="51"/>
      <c r="CB191" s="63">
        <f>SUM(BG191,BL191,BQ191,BV191,CA191)/SUM(BE191,BJ191,BO191,BT191,BY191)</f>
        <v>1331.1360000000002</v>
      </c>
    </row>
    <row r="192" spans="1:80" hidden="1" x14ac:dyDescent="0.3">
      <c r="A192" s="40">
        <v>191</v>
      </c>
      <c r="B192" s="40" t="s">
        <v>1133</v>
      </c>
      <c r="C192" s="61" t="s">
        <v>1134</v>
      </c>
      <c r="D192" s="40" t="s">
        <v>540</v>
      </c>
      <c r="E192" s="40" t="b">
        <v>1</v>
      </c>
      <c r="F192" s="40"/>
      <c r="G192" s="40"/>
      <c r="H192" s="40" t="s">
        <v>611</v>
      </c>
      <c r="I192" s="40" t="s">
        <v>10</v>
      </c>
      <c r="J192" s="40" t="s">
        <v>612</v>
      </c>
      <c r="K192" s="40" t="s">
        <v>353</v>
      </c>
      <c r="L192" s="40" t="s">
        <v>613</v>
      </c>
      <c r="M192" s="40" t="s">
        <v>541</v>
      </c>
      <c r="N192" s="40" t="s">
        <v>614</v>
      </c>
      <c r="O192" s="40" t="s">
        <v>677</v>
      </c>
      <c r="P192" s="40" t="b">
        <v>1</v>
      </c>
      <c r="Q192" s="40">
        <v>80</v>
      </c>
      <c r="R192" s="1" t="b">
        <v>1</v>
      </c>
      <c r="S192" s="1" t="s">
        <v>2830</v>
      </c>
      <c r="T192" s="1" t="str" cm="1">
        <f t="array" ref="T192">IF(AND(SUM(COUNTIF(S192,{"*leaching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leached*"}))&gt;0,ISNUMBER(FIND("%",S192))),"Include","Exclude")</f>
        <v>Exclude</v>
      </c>
      <c r="U192" s="1" t="s">
        <v>2831</v>
      </c>
      <c r="V192" s="1" t="str" cm="1">
        <f t="array" ref="V192">IF(AND(SUM(COUNTIF(U192,{"*leaching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leached*"}))&gt;0,ISNUMBER(FIND("%",U192))),"Include","Exclude")</f>
        <v>Exclude</v>
      </c>
      <c r="W192" s="1" t="s">
        <v>2832</v>
      </c>
      <c r="X192" s="1" t="str" cm="1">
        <f t="array" ref="X192">IF(AND(SUM(COUNTIF(W192,{"*leaching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leached*"}))&gt;0,ISNUMBER(FIND("%",W192))),"Include","Exclude")</f>
        <v>Exclude</v>
      </c>
      <c r="Y192" s="1" t="s">
        <v>2833</v>
      </c>
      <c r="Z192" s="1" t="str" cm="1">
        <f t="array" ref="Z192">IF(AND(SUM(COUNTIF(Y192,{"*leaching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leached*"}))&gt;0,ISNUMBER(FIND("%",Y192))),"Include","Exclude")</f>
        <v>Exclude</v>
      </c>
      <c r="AA192" s="1" t="s">
        <v>2834</v>
      </c>
      <c r="AB192" s="1" t="str" cm="1">
        <f t="array" ref="AB192">IF(AND(SUM(COUNTIF(AA192,{"*leaching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leached*"}))&gt;0,ISNUMBER(FIND("%",AA192))),"Include","Exclude")</f>
        <v>Exclude</v>
      </c>
      <c r="AC192" s="1" t="s">
        <v>2835</v>
      </c>
      <c r="AD192" s="1" t="str" cm="1">
        <f t="array" ref="AD192">IF(AND(SUM(COUNTIF(AC192,{"*leaching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leached*"}))&gt;0,ISNUMBER(FIND("%",AC192))),"Include","Exclude")</f>
        <v>Exclude</v>
      </c>
      <c r="AE192" s="1" t="s">
        <v>2836</v>
      </c>
      <c r="AF192" s="1" t="str" cm="1">
        <f t="array" ref="AF192">IF(AND(SUM(COUNTIF(AE192,{"*leaching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leached*"}))&gt;0,ISNUMBER(FIND("%",AE192))),"Include","Exclude")</f>
        <v>Exclude</v>
      </c>
      <c r="AG192" s="1" t="s">
        <v>2837</v>
      </c>
      <c r="AH192" s="1" t="str" cm="1">
        <f t="array" ref="AH192">IF(AND(SUM(COUNTIF(AG192,{"*leaching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leached*"}))&gt;0,ISNUMBER(FIND("%",AG192))),"Include","Exclude")</f>
        <v>Exclude</v>
      </c>
      <c r="AI192" s="1"/>
      <c r="AJ192" s="1" t="str" cm="1">
        <f t="array" ref="AJ192">IF(AND(SUM(COUNTIF(AI192,{"*leaching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leached*"}))&gt;0,ISNUMBER(FIND("%",AI192))),"Include","Exclude")</f>
        <v>Exclude</v>
      </c>
      <c r="AK192" s="1"/>
      <c r="AL192" s="1" t="str" cm="1">
        <f t="array" ref="AL192">IF(AND(SUM(COUNTIF(AK192,{"*leaching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leached*"}))&gt;0,ISNUMBER(FIND("%",AK192))),"Include","Exclude")</f>
        <v>Exclude</v>
      </c>
      <c r="AM192" s="1"/>
      <c r="AN192" s="1" t="str" cm="1">
        <f t="array" ref="AN192">IF(AND(SUM(COUNTIF(AM192,{"*leaching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leached*"}))&gt;0,ISNUMBER(FIND("%",AM192))),"Include","Exclude")</f>
        <v>Exclude</v>
      </c>
      <c r="AO192" s="1"/>
      <c r="AP192" s="1" t="str" cm="1">
        <f t="array" ref="AP192">IF(AND(SUM(COUNTIF(AO192,{"*leaching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leached*"}))&gt;0,ISNUMBER(FIND("%",AO192))),"Include","Exclude")</f>
        <v>Exclude</v>
      </c>
      <c r="AQ192" s="1"/>
      <c r="AR192" s="1" t="str" cm="1">
        <f t="array" ref="AR192">IF(AND(SUM(COUNTIF(AQ192,{"*leaching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leached*"}))&gt;0,ISNUMBER(FIND("%",AQ192))),"Include","Exclude")</f>
        <v>Exclude</v>
      </c>
      <c r="AS192" s="1"/>
      <c r="AT192" s="1" t="str" cm="1">
        <f t="array" ref="AT192">IF(AND(SUM(COUNTIF(AS192,{"*leaching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leached*"}))&gt;0,ISNUMBER(FIND("%",AS192))),"Include","Exclude")</f>
        <v>Exclude</v>
      </c>
      <c r="AU192" s="1"/>
      <c r="AV192" s="1" t="str" cm="1">
        <f t="array" ref="AV192">IF(AND(SUM(COUNTIF(AU192,{"*leaching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leached*"}))&gt;0,ISNUMBER(FIND("%",AU192))),"Include","Exclude")</f>
        <v>Exclude</v>
      </c>
      <c r="AW192" s="1"/>
      <c r="AX192" s="1" t="str" cm="1">
        <f t="array" ref="AX192">IF(AND(SUM(COUNTIF(AW192,{"*leaching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leached*"}))&gt;0,ISNUMBER(FIND("%",AW192))),"Include","Exclude")</f>
        <v>Exclude</v>
      </c>
      <c r="AY192" s="40">
        <f t="shared" si="15"/>
        <v>0</v>
      </c>
      <c r="AZ192" s="40" t="s">
        <v>677</v>
      </c>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c r="BY192"/>
      <c r="BZ192"/>
      <c r="CA192"/>
      <c r="CB192"/>
    </row>
    <row r="193" spans="1:80" hidden="1" x14ac:dyDescent="0.3">
      <c r="A193" s="1">
        <v>192</v>
      </c>
      <c r="B193" s="1" t="s">
        <v>1135</v>
      </c>
      <c r="C193" s="2" t="s">
        <v>1136</v>
      </c>
      <c r="D193" s="1" t="s">
        <v>542</v>
      </c>
      <c r="E193" s="1" t="b">
        <v>1</v>
      </c>
      <c r="H193" s="1" t="s">
        <v>611</v>
      </c>
      <c r="I193" s="1" t="s">
        <v>10</v>
      </c>
      <c r="J193" s="1" t="s">
        <v>612</v>
      </c>
      <c r="K193" s="1" t="s">
        <v>543</v>
      </c>
      <c r="L193" s="1" t="s">
        <v>613</v>
      </c>
      <c r="M193" s="1" t="s">
        <v>544</v>
      </c>
      <c r="N193" s="1" t="s">
        <v>614</v>
      </c>
      <c r="O193" s="1" t="s">
        <v>677</v>
      </c>
      <c r="P193" s="1" t="b">
        <v>1</v>
      </c>
      <c r="Q193" s="1">
        <v>100</v>
      </c>
      <c r="R193" s="1" t="b">
        <v>1</v>
      </c>
      <c r="S193" s="1" t="s">
        <v>2838</v>
      </c>
      <c r="T193" s="1" t="str" cm="1">
        <f t="array" ref="T193">IF(AND(SUM(COUNTIF(S193,{"*leaching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leached*"}))&gt;0,ISNUMBER(FIND("%",S193))),"Include","Exclude")</f>
        <v>Exclude</v>
      </c>
      <c r="U193" s="1" t="s">
        <v>2839</v>
      </c>
      <c r="V193" s="1" t="str" cm="1">
        <f t="array" ref="V193">IF(AND(SUM(COUNTIF(U193,{"*leaching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leached*"}))&gt;0,ISNUMBER(FIND("%",U193))),"Include","Exclude")</f>
        <v>Exclude</v>
      </c>
      <c r="W193" s="1" t="s">
        <v>2840</v>
      </c>
      <c r="X193" s="1" t="str" cm="1">
        <f t="array" ref="X193">IF(AND(SUM(COUNTIF(W193,{"*leaching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leached*"}))&gt;0,ISNUMBER(FIND("%",W193))),"Include","Exclude")</f>
        <v>Exclude</v>
      </c>
      <c r="Y193" s="1" t="s">
        <v>2841</v>
      </c>
      <c r="Z193" s="1" t="str" cm="1">
        <f t="array" ref="Z193">IF(AND(SUM(COUNTIF(Y193,{"*leaching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leached*"}))&gt;0,ISNUMBER(FIND("%",Y193))),"Include","Exclude")</f>
        <v>Exclude</v>
      </c>
      <c r="AA193" s="1" t="s">
        <v>2842</v>
      </c>
      <c r="AB193" s="1" t="str" cm="1">
        <f t="array" ref="AB193">IF(AND(SUM(COUNTIF(AA193,{"*leaching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leached*"}))&gt;0,ISNUMBER(FIND("%",AA193))),"Include","Exclude")</f>
        <v>Exclude</v>
      </c>
      <c r="AC193" s="1" t="s">
        <v>2843</v>
      </c>
      <c r="AD193" s="1" t="str" cm="1">
        <f t="array" ref="AD193">IF(AND(SUM(COUNTIF(AC193,{"*leaching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leached*"}))&gt;0,ISNUMBER(FIND("%",AC193))),"Include","Exclude")</f>
        <v>Exclude</v>
      </c>
      <c r="AE193" s="1"/>
      <c r="AF193" s="1" t="str" cm="1">
        <f t="array" ref="AF193">IF(AND(SUM(COUNTIF(AE193,{"*leaching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leached*"}))&gt;0,ISNUMBER(FIND("%",AE193))),"Include","Exclude")</f>
        <v>Exclude</v>
      </c>
      <c r="AG193" s="1"/>
      <c r="AH193" s="1" t="str" cm="1">
        <f t="array" ref="AH193">IF(AND(SUM(COUNTIF(AG193,{"*leaching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leached*"}))&gt;0,ISNUMBER(FIND("%",AG193))),"Include","Exclude")</f>
        <v>Exclude</v>
      </c>
      <c r="AI193" s="1"/>
      <c r="AJ193" s="1" t="str" cm="1">
        <f t="array" ref="AJ193">IF(AND(SUM(COUNTIF(AI193,{"*leaching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leached*"}))&gt;0,ISNUMBER(FIND("%",AI193))),"Include","Exclude")</f>
        <v>Exclude</v>
      </c>
      <c r="AK193" s="1"/>
      <c r="AL193" s="1" t="str" cm="1">
        <f t="array" ref="AL193">IF(AND(SUM(COUNTIF(AK193,{"*leaching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leached*"}))&gt;0,ISNUMBER(FIND("%",AK193))),"Include","Exclude")</f>
        <v>Exclude</v>
      </c>
      <c r="AM193" s="1"/>
      <c r="AN193" s="1" t="str" cm="1">
        <f t="array" ref="AN193">IF(AND(SUM(COUNTIF(AM193,{"*leaching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leached*"}))&gt;0,ISNUMBER(FIND("%",AM193))),"Include","Exclude")</f>
        <v>Exclude</v>
      </c>
      <c r="AO193" s="1"/>
      <c r="AP193" s="1" t="str" cm="1">
        <f t="array" ref="AP193">IF(AND(SUM(COUNTIF(AO193,{"*leaching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leached*"}))&gt;0,ISNUMBER(FIND("%",AO193))),"Include","Exclude")</f>
        <v>Exclude</v>
      </c>
      <c r="AQ193" s="1"/>
      <c r="AR193" s="1" t="str" cm="1">
        <f t="array" ref="AR193">IF(AND(SUM(COUNTIF(AQ193,{"*leaching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leached*"}))&gt;0,ISNUMBER(FIND("%",AQ193))),"Include","Exclude")</f>
        <v>Exclude</v>
      </c>
      <c r="AS193" s="1"/>
      <c r="AT193" s="1" t="str" cm="1">
        <f t="array" ref="AT193">IF(AND(SUM(COUNTIF(AS193,{"*leaching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leached*"}))&gt;0,ISNUMBER(FIND("%",AS193))),"Include","Exclude")</f>
        <v>Exclude</v>
      </c>
      <c r="AU193" s="1"/>
      <c r="AV193" s="1" t="str" cm="1">
        <f t="array" ref="AV193">IF(AND(SUM(COUNTIF(AU193,{"*leaching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leached*"}))&gt;0,ISNUMBER(FIND("%",AU193))),"Include","Exclude")</f>
        <v>Exclude</v>
      </c>
      <c r="AW193" s="1"/>
      <c r="AX193" s="1" t="str" cm="1">
        <f t="array" ref="AX193">IF(AND(SUM(COUNTIF(AW193,{"*leaching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leached*"}))&gt;0,ISNUMBER(FIND("%",AW193))),"Include","Exclude")</f>
        <v>Exclude</v>
      </c>
      <c r="AY193" s="1">
        <f t="shared" si="15"/>
        <v>0</v>
      </c>
      <c r="AZ193" s="1" t="s">
        <v>677</v>
      </c>
      <c r="BF193" s="1"/>
      <c r="BG193" s="1"/>
      <c r="BK193" s="1"/>
      <c r="BL193" s="1"/>
      <c r="BQ193" s="1"/>
      <c r="BV193" s="1"/>
      <c r="BX193"/>
      <c r="BY193"/>
      <c r="BZ193"/>
      <c r="CA193"/>
      <c r="CB193"/>
    </row>
    <row r="194" spans="1:80" hidden="1" x14ac:dyDescent="0.3">
      <c r="A194" s="1">
        <v>193</v>
      </c>
      <c r="B194" s="1" t="s">
        <v>1137</v>
      </c>
      <c r="C194" s="2" t="s">
        <v>1138</v>
      </c>
      <c r="D194" s="1" t="s">
        <v>545</v>
      </c>
      <c r="E194" s="1" t="b">
        <v>1</v>
      </c>
      <c r="H194" s="1" t="s">
        <v>611</v>
      </c>
      <c r="I194" s="1" t="s">
        <v>10</v>
      </c>
      <c r="J194" s="1" t="s">
        <v>612</v>
      </c>
      <c r="K194" s="1" t="s">
        <v>546</v>
      </c>
      <c r="L194" s="1" t="s">
        <v>613</v>
      </c>
      <c r="M194" s="1" t="s">
        <v>547</v>
      </c>
      <c r="N194" s="1" t="s">
        <v>614</v>
      </c>
      <c r="O194" s="1" t="s">
        <v>677</v>
      </c>
      <c r="P194" s="1" t="b">
        <v>1</v>
      </c>
      <c r="Q194" s="1">
        <v>30</v>
      </c>
      <c r="R194" s="1" t="b">
        <v>1</v>
      </c>
      <c r="S194" s="1" t="s">
        <v>2844</v>
      </c>
      <c r="T194" s="1" t="str" cm="1">
        <f t="array" ref="T194">IF(AND(SUM(COUNTIF(S194,{"*leaching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leached*"}))&gt;0,ISNUMBER(FIND("%",S194))),"Include","Exclude")</f>
        <v>Exclude</v>
      </c>
      <c r="U194" s="1" t="s">
        <v>2845</v>
      </c>
      <c r="V194" s="1" t="str" cm="1">
        <f t="array" ref="V194">IF(AND(SUM(COUNTIF(U194,{"*leaching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leached*"}))&gt;0,ISNUMBER(FIND("%",U194))),"Include","Exclude")</f>
        <v>Exclude</v>
      </c>
      <c r="W194" s="1" t="s">
        <v>2846</v>
      </c>
      <c r="X194" s="1" t="str" cm="1">
        <f t="array" ref="X194">IF(AND(SUM(COUNTIF(W194,{"*leaching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leached*"}))&gt;0,ISNUMBER(FIND("%",W194))),"Include","Exclude")</f>
        <v>Exclude</v>
      </c>
      <c r="Y194" s="1" t="s">
        <v>2847</v>
      </c>
      <c r="Z194" s="1" t="str" cm="1">
        <f t="array" ref="Z194">IF(AND(SUM(COUNTIF(Y194,{"*leaching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leached*"}))&gt;0,ISNUMBER(FIND("%",Y194))),"Include","Exclude")</f>
        <v>Exclude</v>
      </c>
      <c r="AA194" s="1" t="s">
        <v>2848</v>
      </c>
      <c r="AB194" s="1" t="str" cm="1">
        <f t="array" ref="AB194">IF(AND(SUM(COUNTIF(AA194,{"*leaching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leached*"}))&gt;0,ISNUMBER(FIND("%",AA194))),"Include","Exclude")</f>
        <v>Exclude</v>
      </c>
      <c r="AC194" s="1" t="s">
        <v>2849</v>
      </c>
      <c r="AD194" s="1" t="str" cm="1">
        <f t="array" ref="AD194">IF(AND(SUM(COUNTIF(AC194,{"*leaching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leached*"}))&gt;0,ISNUMBER(FIND("%",AC194))),"Include","Exclude")</f>
        <v>Exclude</v>
      </c>
      <c r="AE194" s="1" t="s">
        <v>2850</v>
      </c>
      <c r="AF194" s="1" t="str" cm="1">
        <f t="array" ref="AF194">IF(AND(SUM(COUNTIF(AE194,{"*leaching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leached*"}))&gt;0,ISNUMBER(FIND("%",AE194))),"Include","Exclude")</f>
        <v>Exclude</v>
      </c>
      <c r="AG194" s="1" t="s">
        <v>2851</v>
      </c>
      <c r="AH194" s="1" t="str" cm="1">
        <f t="array" ref="AH194">IF(AND(SUM(COUNTIF(AG194,{"*leaching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leached*"}))&gt;0,ISNUMBER(FIND("%",AG194))),"Include","Exclude")</f>
        <v>Exclude</v>
      </c>
      <c r="AI194" s="1"/>
      <c r="AJ194" s="1" t="str" cm="1">
        <f t="array" ref="AJ194">IF(AND(SUM(COUNTIF(AI194,{"*leaching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leached*"}))&gt;0,ISNUMBER(FIND("%",AI194))),"Include","Exclude")</f>
        <v>Exclude</v>
      </c>
      <c r="AK194" s="1"/>
      <c r="AL194" s="1" t="str" cm="1">
        <f t="array" ref="AL194">IF(AND(SUM(COUNTIF(AK194,{"*leaching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leached*"}))&gt;0,ISNUMBER(FIND("%",AK194))),"Include","Exclude")</f>
        <v>Exclude</v>
      </c>
      <c r="AM194" s="1"/>
      <c r="AN194" s="1" t="str" cm="1">
        <f t="array" ref="AN194">IF(AND(SUM(COUNTIF(AM194,{"*leaching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leached*"}))&gt;0,ISNUMBER(FIND("%",AM194))),"Include","Exclude")</f>
        <v>Exclude</v>
      </c>
      <c r="AO194" s="1"/>
      <c r="AP194" s="1" t="str" cm="1">
        <f t="array" ref="AP194">IF(AND(SUM(COUNTIF(AO194,{"*leaching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leached*"}))&gt;0,ISNUMBER(FIND("%",AO194))),"Include","Exclude")</f>
        <v>Exclude</v>
      </c>
      <c r="AQ194" s="1"/>
      <c r="AR194" s="1" t="str" cm="1">
        <f t="array" ref="AR194">IF(AND(SUM(COUNTIF(AQ194,{"*leaching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leached*"}))&gt;0,ISNUMBER(FIND("%",AQ194))),"Include","Exclude")</f>
        <v>Exclude</v>
      </c>
      <c r="AS194" s="1"/>
      <c r="AT194" s="1" t="str" cm="1">
        <f t="array" ref="AT194">IF(AND(SUM(COUNTIF(AS194,{"*leaching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leached*"}))&gt;0,ISNUMBER(FIND("%",AS194))),"Include","Exclude")</f>
        <v>Exclude</v>
      </c>
      <c r="AU194" s="1"/>
      <c r="AV194" s="1" t="str" cm="1">
        <f t="array" ref="AV194">IF(AND(SUM(COUNTIF(AU194,{"*leaching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leached*"}))&gt;0,ISNUMBER(FIND("%",AU194))),"Include","Exclude")</f>
        <v>Exclude</v>
      </c>
      <c r="AW194" s="1"/>
      <c r="AX194" s="1" t="str" cm="1">
        <f t="array" ref="AX194">IF(AND(SUM(COUNTIF(AW194,{"*leaching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leached*"}))&gt;0,ISNUMBER(FIND("%",AW194))),"Include","Exclude")</f>
        <v>Exclude</v>
      </c>
      <c r="AY194" s="1">
        <f t="shared" si="15"/>
        <v>0</v>
      </c>
      <c r="AZ194" s="1" t="s">
        <v>677</v>
      </c>
      <c r="BF194" s="1"/>
      <c r="BG194" s="1"/>
      <c r="BK194" s="1"/>
      <c r="BL194" s="1"/>
      <c r="BQ194" s="1"/>
      <c r="BV194" s="1"/>
      <c r="BX194"/>
      <c r="BY194"/>
      <c r="BZ194"/>
      <c r="CA194"/>
      <c r="CB194"/>
    </row>
    <row r="195" spans="1:80" s="20" customFormat="1" x14ac:dyDescent="0.3">
      <c r="A195" s="18">
        <v>186</v>
      </c>
      <c r="B195" s="18" t="s">
        <v>1121</v>
      </c>
      <c r="C195" s="18" t="s">
        <v>1122</v>
      </c>
      <c r="D195" s="18" t="s">
        <v>527</v>
      </c>
      <c r="E195" s="18" t="b">
        <v>1</v>
      </c>
      <c r="F195" s="18" t="s">
        <v>1123</v>
      </c>
      <c r="G195" s="18">
        <v>98.62</v>
      </c>
      <c r="H195" s="18" t="s">
        <v>611</v>
      </c>
      <c r="I195" s="18" t="s">
        <v>524</v>
      </c>
      <c r="J195" s="18" t="s">
        <v>612</v>
      </c>
      <c r="K195" s="18" t="s">
        <v>160</v>
      </c>
      <c r="L195" s="18" t="s">
        <v>613</v>
      </c>
      <c r="M195" s="18" t="s">
        <v>528</v>
      </c>
      <c r="N195" s="18" t="s">
        <v>614</v>
      </c>
      <c r="O195" s="18" t="s">
        <v>1124</v>
      </c>
      <c r="P195" s="18" t="b">
        <v>1</v>
      </c>
      <c r="Q195" s="18">
        <v>1000</v>
      </c>
      <c r="R195" s="39" t="b">
        <v>0</v>
      </c>
      <c r="S195" s="6" t="s">
        <v>2787</v>
      </c>
      <c r="T195" s="1" t="str" cm="1">
        <f t="array" ref="T195">IF(AND(SUM(COUNTIF(S195,{"*leaching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leached*"}))&gt;0,ISNUMBER(FIND("%",S195))),"Include","Exclude")</f>
        <v>Exclude</v>
      </c>
      <c r="U195" s="1" t="s">
        <v>2788</v>
      </c>
      <c r="V195" s="1" t="str" cm="1">
        <f t="array" ref="V195">IF(AND(SUM(COUNTIF(U195,{"*leaching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leached*"}))&gt;0,ISNUMBER(FIND("%",U195))),"Include","Exclude")</f>
        <v>Exclude</v>
      </c>
      <c r="W195" s="1" t="s">
        <v>2789</v>
      </c>
      <c r="X195" s="1" t="str" cm="1">
        <f t="array" ref="X195">IF(AND(SUM(COUNTIF(W195,{"*leaching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leached*"}))&gt;0,ISNUMBER(FIND("%",W195))),"Include","Exclude")</f>
        <v>Exclude</v>
      </c>
      <c r="Y195" s="1" t="s">
        <v>2790</v>
      </c>
      <c r="Z195" s="1" t="str" cm="1">
        <f t="array" ref="Z195">IF(AND(SUM(COUNTIF(Y195,{"*leaching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leached*"}))&gt;0,ISNUMBER(FIND("%",Y195))),"Include","Exclude")</f>
        <v>Exclude</v>
      </c>
      <c r="AA195" s="1" t="s">
        <v>2791</v>
      </c>
      <c r="AB195" s="1" t="str" cm="1">
        <f t="array" ref="AB195">IF(AND(SUM(COUNTIF(AA195,{"*leaching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leached*"}))&gt;0,ISNUMBER(FIND("%",AA195))),"Include","Exclude")</f>
        <v>Exclude</v>
      </c>
      <c r="AC195" s="1" t="s">
        <v>2792</v>
      </c>
      <c r="AD195" s="1" t="str" cm="1">
        <f t="array" ref="AD195">IF(AND(SUM(COUNTIF(AC195,{"*leaching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leached*"}))&gt;0,ISNUMBER(FIND("%",AC195))),"Include","Exclude")</f>
        <v>Exclude</v>
      </c>
      <c r="AE195" s="1" t="s">
        <v>2793</v>
      </c>
      <c r="AF195" s="1" t="str" cm="1">
        <f t="array" ref="AF195">IF(AND(SUM(COUNTIF(AE195,{"*leaching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leached*"}))&gt;0,ISNUMBER(FIND("%",AE195))),"Include","Exclude")</f>
        <v>Include</v>
      </c>
      <c r="AG195" s="1" t="s">
        <v>2794</v>
      </c>
      <c r="AH195" s="1" t="str" cm="1">
        <f t="array" ref="AH195">IF(AND(SUM(COUNTIF(AG195,{"*leaching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leached*"}))&gt;0,ISNUMBER(FIND("%",AG195))),"Include","Exclude")</f>
        <v>Exclude</v>
      </c>
      <c r="AI195" s="1" t="s">
        <v>2795</v>
      </c>
      <c r="AJ195" s="1" t="str" cm="1">
        <f t="array" ref="AJ195">IF(AND(SUM(COUNTIF(AI195,{"*leaching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leached*"}))&gt;0,ISNUMBER(FIND("%",AI195))),"Include","Exclude")</f>
        <v>Exclude</v>
      </c>
      <c r="AK195" s="1"/>
      <c r="AL195" s="1" t="str" cm="1">
        <f t="array" ref="AL195">IF(AND(SUM(COUNTIF(AK195,{"*leaching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leached*"}))&gt;0,ISNUMBER(FIND("%",AK195))),"Include","Exclude")</f>
        <v>Exclude</v>
      </c>
      <c r="AM195" s="1"/>
      <c r="AN195" s="1" t="str" cm="1">
        <f t="array" ref="AN195">IF(AND(SUM(COUNTIF(AM195,{"*leaching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leached*"}))&gt;0,ISNUMBER(FIND("%",AM195))),"Include","Exclude")</f>
        <v>Exclude</v>
      </c>
      <c r="AO195" s="1"/>
      <c r="AP195" s="1" t="str" cm="1">
        <f t="array" ref="AP195">IF(AND(SUM(COUNTIF(AO195,{"*leaching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leached*"}))&gt;0,ISNUMBER(FIND("%",AO195))),"Include","Exclude")</f>
        <v>Exclude</v>
      </c>
      <c r="AQ195" s="1"/>
      <c r="AR195" s="1" t="str" cm="1">
        <f t="array" ref="AR195">IF(AND(SUM(COUNTIF(AQ195,{"*leaching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leached*"}))&gt;0,ISNUMBER(FIND("%",AQ195))),"Include","Exclude")</f>
        <v>Exclude</v>
      </c>
      <c r="AS195" s="1"/>
      <c r="AT195" s="1" t="str" cm="1">
        <f t="array" ref="AT195">IF(AND(SUM(COUNTIF(AS195,{"*leaching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leached*"}))&gt;0,ISNUMBER(FIND("%",AS195))),"Include","Exclude")</f>
        <v>Exclude</v>
      </c>
      <c r="AU195" s="1"/>
      <c r="AV195" s="1" t="str" cm="1">
        <f t="array" ref="AV195">IF(AND(SUM(COUNTIF(AU195,{"*leaching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leached*"}))&gt;0,ISNUMBER(FIND("%",AU195))),"Include","Exclude")</f>
        <v>Exclude</v>
      </c>
      <c r="AW195" s="1"/>
      <c r="AX195" s="36" t="str" cm="1">
        <f t="array" ref="AX195">IF(AND(SUM(COUNTIF(AW195,{"*leaching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leached*"}))&gt;0,ISNUMBER(FIND("%",AW195))),"Include","Exclude")</f>
        <v>Exclude</v>
      </c>
      <c r="AY195" s="18">
        <f t="shared" ref="AY195:AY258" si="20">COUNTIF(S195:AX195,"Include")</f>
        <v>1</v>
      </c>
      <c r="AZ195" s="18" t="s">
        <v>2793</v>
      </c>
      <c r="BA195" s="18">
        <f>LEN(AZ195) - LEN(SUBSTITUTE(AZ195, "%", ""))</f>
        <v>3</v>
      </c>
      <c r="BB195" s="18" t="s">
        <v>3048</v>
      </c>
      <c r="BC195" s="18" t="s">
        <v>709</v>
      </c>
      <c r="BD195" s="19">
        <v>0.94630000000000003</v>
      </c>
      <c r="BE195" s="19">
        <v>0.1</v>
      </c>
      <c r="BF195" s="64">
        <f>VLOOKUP(BC195,'To do list'!$A$2:$B$18,2,FALSE)</f>
        <v>32.799999999999997</v>
      </c>
      <c r="BG195" s="59">
        <f>BE195*(1-BD195)*BF195*100</f>
        <v>17.613599999999991</v>
      </c>
      <c r="BH195" s="18" t="s">
        <v>3013</v>
      </c>
      <c r="BI195" s="19">
        <v>0.98619999999999997</v>
      </c>
      <c r="BJ195" s="19">
        <v>0</v>
      </c>
      <c r="BK195" s="64">
        <f>VLOOKUP(BH195,'To do list'!$A$2:$B$18,2,FALSE)</f>
        <v>83.5</v>
      </c>
      <c r="BL195" s="59">
        <f>BJ195*(1-BI195)*BK195*100</f>
        <v>0</v>
      </c>
      <c r="BM195" s="18"/>
      <c r="BN195" s="18"/>
      <c r="BO195" s="18"/>
      <c r="BP195" s="18"/>
      <c r="BQ195" s="51"/>
      <c r="BR195" s="18"/>
      <c r="BS195" s="18"/>
      <c r="BT195" s="18"/>
      <c r="BU195" s="18"/>
      <c r="BV195" s="51"/>
      <c r="BW195" s="18"/>
      <c r="BX195" s="18"/>
      <c r="BY195" s="18"/>
      <c r="BZ195" s="18"/>
      <c r="CA195" s="51"/>
      <c r="CB195" s="63">
        <f>SUM(BG195,BL195,BQ195,BV195,CA195)/SUM(BE195,BJ195,BO195,BT195,BY195)</f>
        <v>176.13599999999991</v>
      </c>
    </row>
    <row r="196" spans="1:80" hidden="1" x14ac:dyDescent="0.3">
      <c r="A196" s="40">
        <v>195</v>
      </c>
      <c r="B196" s="40" t="s">
        <v>1143</v>
      </c>
      <c r="C196" s="61" t="s">
        <v>1144</v>
      </c>
      <c r="D196" s="40" t="s">
        <v>551</v>
      </c>
      <c r="E196" s="40" t="b">
        <v>1</v>
      </c>
      <c r="F196" s="40"/>
      <c r="G196" s="40"/>
      <c r="H196" s="40" t="s">
        <v>611</v>
      </c>
      <c r="I196" s="40" t="s">
        <v>10</v>
      </c>
      <c r="J196" s="40" t="s">
        <v>612</v>
      </c>
      <c r="K196" s="40" t="s">
        <v>552</v>
      </c>
      <c r="L196" s="40" t="s">
        <v>613</v>
      </c>
      <c r="M196" s="40" t="s">
        <v>553</v>
      </c>
      <c r="N196" s="40" t="s">
        <v>614</v>
      </c>
      <c r="O196" s="40" t="s">
        <v>677</v>
      </c>
      <c r="P196" s="40" t="b">
        <v>1</v>
      </c>
      <c r="Q196" s="40">
        <v>350</v>
      </c>
      <c r="R196" s="1" t="b">
        <v>0</v>
      </c>
      <c r="S196" s="1" t="s">
        <v>2862</v>
      </c>
      <c r="T196" s="1" t="str" cm="1">
        <f t="array" ref="T196">IF(AND(SUM(COUNTIF(S196,{"*leaching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leached*"}))&gt;0,ISNUMBER(FIND("%",S196))),"Include","Exclude")</f>
        <v>Exclude</v>
      </c>
      <c r="U196" s="1" t="s">
        <v>2863</v>
      </c>
      <c r="V196" s="1" t="str" cm="1">
        <f t="array" ref="V196">IF(AND(SUM(COUNTIF(U196,{"*leaching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leached*"}))&gt;0,ISNUMBER(FIND("%",U196))),"Include","Exclude")</f>
        <v>Exclude</v>
      </c>
      <c r="W196" s="1" t="s">
        <v>2864</v>
      </c>
      <c r="X196" s="1" t="str" cm="1">
        <f t="array" ref="X196">IF(AND(SUM(COUNTIF(W196,{"*leaching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leached*"}))&gt;0,ISNUMBER(FIND("%",W196))),"Include","Exclude")</f>
        <v>Exclude</v>
      </c>
      <c r="Y196" s="1" t="s">
        <v>2865</v>
      </c>
      <c r="Z196" s="1" t="str" cm="1">
        <f t="array" ref="Z196">IF(AND(SUM(COUNTIF(Y196,{"*leaching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leached*"}))&gt;0,ISNUMBER(FIND("%",Y196))),"Include","Exclude")</f>
        <v>Exclude</v>
      </c>
      <c r="AA196" s="1" t="s">
        <v>2866</v>
      </c>
      <c r="AB196" s="1" t="str" cm="1">
        <f t="array" ref="AB196">IF(AND(SUM(COUNTIF(AA196,{"*leaching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leached*"}))&gt;0,ISNUMBER(FIND("%",AA196))),"Include","Exclude")</f>
        <v>Exclude</v>
      </c>
      <c r="AC196" s="1" t="s">
        <v>2867</v>
      </c>
      <c r="AD196" s="1" t="str" cm="1">
        <f t="array" ref="AD196">IF(AND(SUM(COUNTIF(AC196,{"*leaching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leached*"}))&gt;0,ISNUMBER(FIND("%",AC196))),"Include","Exclude")</f>
        <v>Exclude</v>
      </c>
      <c r="AE196" s="1" t="s">
        <v>2868</v>
      </c>
      <c r="AF196" s="1" t="str" cm="1">
        <f t="array" ref="AF196">IF(AND(SUM(COUNTIF(AE196,{"*leaching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leached*"}))&gt;0,ISNUMBER(FIND("%",AE196))),"Include","Exclude")</f>
        <v>Exclude</v>
      </c>
      <c r="AG196" s="1" t="s">
        <v>2869</v>
      </c>
      <c r="AH196" s="1" t="str" cm="1">
        <f t="array" ref="AH196">IF(AND(SUM(COUNTIF(AG196,{"*leaching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leached*"}))&gt;0,ISNUMBER(FIND("%",AG196))),"Include","Exclude")</f>
        <v>Exclude</v>
      </c>
      <c r="AI196" s="1"/>
      <c r="AJ196" s="1" t="str" cm="1">
        <f t="array" ref="AJ196">IF(AND(SUM(COUNTIF(AI196,{"*leaching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leached*"}))&gt;0,ISNUMBER(FIND("%",AI196))),"Include","Exclude")</f>
        <v>Exclude</v>
      </c>
      <c r="AK196" s="1"/>
      <c r="AL196" s="1" t="str" cm="1">
        <f t="array" ref="AL196">IF(AND(SUM(COUNTIF(AK196,{"*leaching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leached*"}))&gt;0,ISNUMBER(FIND("%",AK196))),"Include","Exclude")</f>
        <v>Exclude</v>
      </c>
      <c r="AM196" s="1"/>
      <c r="AN196" s="1" t="str" cm="1">
        <f t="array" ref="AN196">IF(AND(SUM(COUNTIF(AM196,{"*leaching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leached*"}))&gt;0,ISNUMBER(FIND("%",AM196))),"Include","Exclude")</f>
        <v>Exclude</v>
      </c>
      <c r="AO196" s="1"/>
      <c r="AP196" s="1" t="str" cm="1">
        <f t="array" ref="AP196">IF(AND(SUM(COUNTIF(AO196,{"*leaching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leached*"}))&gt;0,ISNUMBER(FIND("%",AO196))),"Include","Exclude")</f>
        <v>Exclude</v>
      </c>
      <c r="AQ196" s="1"/>
      <c r="AR196" s="1" t="str" cm="1">
        <f t="array" ref="AR196">IF(AND(SUM(COUNTIF(AQ196,{"*leaching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leached*"}))&gt;0,ISNUMBER(FIND("%",AQ196))),"Include","Exclude")</f>
        <v>Exclude</v>
      </c>
      <c r="AS196" s="1"/>
      <c r="AT196" s="1" t="str" cm="1">
        <f t="array" ref="AT196">IF(AND(SUM(COUNTIF(AS196,{"*leaching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leached*"}))&gt;0,ISNUMBER(FIND("%",AS196))),"Include","Exclude")</f>
        <v>Exclude</v>
      </c>
      <c r="AU196" s="1"/>
      <c r="AV196" s="1" t="str" cm="1">
        <f t="array" ref="AV196">IF(AND(SUM(COUNTIF(AU196,{"*leaching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leached*"}))&gt;0,ISNUMBER(FIND("%",AU196))),"Include","Exclude")</f>
        <v>Exclude</v>
      </c>
      <c r="AW196" s="1"/>
      <c r="AX196" s="1" t="str" cm="1">
        <f t="array" ref="AX196">IF(AND(SUM(COUNTIF(AW196,{"*leaching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leached*"}))&gt;0,ISNUMBER(FIND("%",AW196))),"Include","Exclude")</f>
        <v>Exclude</v>
      </c>
      <c r="AY196" s="40">
        <f t="shared" si="20"/>
        <v>0</v>
      </c>
      <c r="AZ196" s="40" t="s">
        <v>677</v>
      </c>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c r="BY196"/>
      <c r="BZ196"/>
      <c r="CA196"/>
      <c r="CB196"/>
    </row>
    <row r="197" spans="1:80" hidden="1" x14ac:dyDescent="0.3">
      <c r="A197" s="1">
        <v>196</v>
      </c>
      <c r="B197" s="1" t="s">
        <v>1145</v>
      </c>
      <c r="C197" s="2" t="s">
        <v>1146</v>
      </c>
      <c r="D197" s="1" t="s">
        <v>554</v>
      </c>
      <c r="E197" s="1" t="b">
        <v>1</v>
      </c>
      <c r="H197" s="1" t="s">
        <v>611</v>
      </c>
      <c r="I197" s="1" t="s">
        <v>10</v>
      </c>
      <c r="J197" s="1" t="s">
        <v>612</v>
      </c>
      <c r="K197" s="1" t="s">
        <v>24</v>
      </c>
      <c r="L197" s="1" t="s">
        <v>613</v>
      </c>
      <c r="M197" s="1" t="s">
        <v>555</v>
      </c>
      <c r="N197" s="1" t="s">
        <v>614</v>
      </c>
      <c r="O197" s="1" t="s">
        <v>677</v>
      </c>
      <c r="P197" s="1" t="b">
        <v>1</v>
      </c>
      <c r="Q197" s="1">
        <v>80</v>
      </c>
      <c r="R197" s="1" t="b">
        <v>0</v>
      </c>
      <c r="S197" s="1" t="s">
        <v>2870</v>
      </c>
      <c r="T197" s="1" t="str" cm="1">
        <f t="array" ref="T197">IF(AND(SUM(COUNTIF(S197,{"*leaching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leached*"}))&gt;0,ISNUMBER(FIND("%",S197))),"Include","Exclude")</f>
        <v>Exclude</v>
      </c>
      <c r="U197" s="1" t="s">
        <v>2871</v>
      </c>
      <c r="V197" s="1" t="str" cm="1">
        <f t="array" ref="V197">IF(AND(SUM(COUNTIF(U197,{"*leaching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leached*"}))&gt;0,ISNUMBER(FIND("%",U197))),"Include","Exclude")</f>
        <v>Exclude</v>
      </c>
      <c r="W197" s="1" t="s">
        <v>2872</v>
      </c>
      <c r="X197" s="1" t="str" cm="1">
        <f t="array" ref="X197">IF(AND(SUM(COUNTIF(W197,{"*leaching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leached*"}))&gt;0,ISNUMBER(FIND("%",W197))),"Include","Exclude")</f>
        <v>Exclude</v>
      </c>
      <c r="Y197" s="1" t="s">
        <v>2873</v>
      </c>
      <c r="Z197" s="1" t="str" cm="1">
        <f t="array" ref="Z197">IF(AND(SUM(COUNTIF(Y197,{"*leaching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leached*"}))&gt;0,ISNUMBER(FIND("%",Y197))),"Include","Exclude")</f>
        <v>Exclude</v>
      </c>
      <c r="AA197" s="1" t="s">
        <v>2874</v>
      </c>
      <c r="AB197" s="1" t="str" cm="1">
        <f t="array" ref="AB197">IF(AND(SUM(COUNTIF(AA197,{"*leaching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leached*"}))&gt;0,ISNUMBER(FIND("%",AA197))),"Include","Exclude")</f>
        <v>Exclude</v>
      </c>
      <c r="AC197" s="1" t="s">
        <v>2875</v>
      </c>
      <c r="AD197" s="1" t="str" cm="1">
        <f t="array" ref="AD197">IF(AND(SUM(COUNTIF(AC197,{"*leaching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leached*"}))&gt;0,ISNUMBER(FIND("%",AC197))),"Include","Exclude")</f>
        <v>Exclude</v>
      </c>
      <c r="AE197" s="1"/>
      <c r="AF197" s="1" t="str" cm="1">
        <f t="array" ref="AF197">IF(AND(SUM(COUNTIF(AE197,{"*leaching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leached*"}))&gt;0,ISNUMBER(FIND("%",AE197))),"Include","Exclude")</f>
        <v>Exclude</v>
      </c>
      <c r="AG197" s="1"/>
      <c r="AH197" s="1" t="str" cm="1">
        <f t="array" ref="AH197">IF(AND(SUM(COUNTIF(AG197,{"*leaching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leached*"}))&gt;0,ISNUMBER(FIND("%",AG197))),"Include","Exclude")</f>
        <v>Exclude</v>
      </c>
      <c r="AI197" s="1"/>
      <c r="AJ197" s="1" t="str" cm="1">
        <f t="array" ref="AJ197">IF(AND(SUM(COUNTIF(AI197,{"*leaching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leached*"}))&gt;0,ISNUMBER(FIND("%",AI197))),"Include","Exclude")</f>
        <v>Exclude</v>
      </c>
      <c r="AK197" s="1"/>
      <c r="AL197" s="1" t="str" cm="1">
        <f t="array" ref="AL197">IF(AND(SUM(COUNTIF(AK197,{"*leaching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leached*"}))&gt;0,ISNUMBER(FIND("%",AK197))),"Include","Exclude")</f>
        <v>Exclude</v>
      </c>
      <c r="AM197" s="1"/>
      <c r="AN197" s="1" t="str" cm="1">
        <f t="array" ref="AN197">IF(AND(SUM(COUNTIF(AM197,{"*leaching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leached*"}))&gt;0,ISNUMBER(FIND("%",AM197))),"Include","Exclude")</f>
        <v>Exclude</v>
      </c>
      <c r="AO197" s="1"/>
      <c r="AP197" s="1" t="str" cm="1">
        <f t="array" ref="AP197">IF(AND(SUM(COUNTIF(AO197,{"*leaching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leached*"}))&gt;0,ISNUMBER(FIND("%",AO197))),"Include","Exclude")</f>
        <v>Exclude</v>
      </c>
      <c r="AQ197" s="1"/>
      <c r="AR197" s="1" t="str" cm="1">
        <f t="array" ref="AR197">IF(AND(SUM(COUNTIF(AQ197,{"*leaching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leached*"}))&gt;0,ISNUMBER(FIND("%",AQ197))),"Include","Exclude")</f>
        <v>Exclude</v>
      </c>
      <c r="AS197" s="1"/>
      <c r="AT197" s="1" t="str" cm="1">
        <f t="array" ref="AT197">IF(AND(SUM(COUNTIF(AS197,{"*leaching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leached*"}))&gt;0,ISNUMBER(FIND("%",AS197))),"Include","Exclude")</f>
        <v>Exclude</v>
      </c>
      <c r="AU197" s="1"/>
      <c r="AV197" s="1" t="str" cm="1">
        <f t="array" ref="AV197">IF(AND(SUM(COUNTIF(AU197,{"*leaching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leached*"}))&gt;0,ISNUMBER(FIND("%",AU197))),"Include","Exclude")</f>
        <v>Exclude</v>
      </c>
      <c r="AW197" s="1"/>
      <c r="AX197" s="1" t="str" cm="1">
        <f t="array" ref="AX197">IF(AND(SUM(COUNTIF(AW197,{"*leaching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leached*"}))&gt;0,ISNUMBER(FIND("%",AW197))),"Include","Exclude")</f>
        <v>Exclude</v>
      </c>
      <c r="AY197" s="1">
        <f t="shared" si="20"/>
        <v>0</v>
      </c>
      <c r="AZ197" s="1" t="s">
        <v>677</v>
      </c>
      <c r="BF197" s="1"/>
      <c r="BG197" s="1"/>
      <c r="BK197" s="1"/>
      <c r="BL197" s="1"/>
      <c r="BQ197" s="1"/>
      <c r="BV197" s="1"/>
      <c r="BX197"/>
      <c r="BY197"/>
      <c r="BZ197"/>
      <c r="CA197"/>
      <c r="CB197"/>
    </row>
    <row r="198" spans="1:80" hidden="1" x14ac:dyDescent="0.3">
      <c r="A198" s="1">
        <v>197</v>
      </c>
      <c r="B198" s="1" t="s">
        <v>1147</v>
      </c>
      <c r="C198" s="2" t="s">
        <v>1148</v>
      </c>
      <c r="D198" s="1" t="s">
        <v>556</v>
      </c>
      <c r="E198" s="1" t="b">
        <v>1</v>
      </c>
      <c r="H198" s="1" t="s">
        <v>611</v>
      </c>
      <c r="I198" s="1" t="s">
        <v>10</v>
      </c>
      <c r="J198" s="1" t="s">
        <v>612</v>
      </c>
      <c r="K198" s="1" t="s">
        <v>160</v>
      </c>
      <c r="L198" s="1" t="s">
        <v>613</v>
      </c>
      <c r="M198" s="1" t="s">
        <v>557</v>
      </c>
      <c r="N198" s="1" t="s">
        <v>614</v>
      </c>
      <c r="O198" s="1" t="s">
        <v>677</v>
      </c>
      <c r="P198" s="1" t="b">
        <v>1</v>
      </c>
      <c r="Q198" s="1">
        <v>1000</v>
      </c>
      <c r="R198" s="1" t="b">
        <v>0</v>
      </c>
      <c r="S198" s="1" t="s">
        <v>2876</v>
      </c>
      <c r="T198" s="1" t="str" cm="1">
        <f t="array" ref="T198">IF(AND(SUM(COUNTIF(S198,{"*leaching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leached*"}))&gt;0,ISNUMBER(FIND("%",S198))),"Include","Exclude")</f>
        <v>Exclude</v>
      </c>
      <c r="U198" s="1" t="s">
        <v>2877</v>
      </c>
      <c r="V198" s="1" t="str" cm="1">
        <f t="array" ref="V198">IF(AND(SUM(COUNTIF(U198,{"*leaching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leached*"}))&gt;0,ISNUMBER(FIND("%",U198))),"Include","Exclude")</f>
        <v>Exclude</v>
      </c>
      <c r="W198" s="1" t="s">
        <v>2878</v>
      </c>
      <c r="X198" s="1" t="str" cm="1">
        <f t="array" ref="X198">IF(AND(SUM(COUNTIF(W198,{"*leaching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leached*"}))&gt;0,ISNUMBER(FIND("%",W198))),"Include","Exclude")</f>
        <v>Exclude</v>
      </c>
      <c r="Y198" s="1" t="s">
        <v>2879</v>
      </c>
      <c r="Z198" s="1" t="str" cm="1">
        <f t="array" ref="Z198">IF(AND(SUM(COUNTIF(Y198,{"*leaching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leached*"}))&gt;0,ISNUMBER(FIND("%",Y198))),"Include","Exclude")</f>
        <v>Exclude</v>
      </c>
      <c r="AA198" s="1" t="s">
        <v>2880</v>
      </c>
      <c r="AB198" s="1" t="str" cm="1">
        <f t="array" ref="AB198">IF(AND(SUM(COUNTIF(AA198,{"*leaching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leached*"}))&gt;0,ISNUMBER(FIND("%",AA198))),"Include","Exclude")</f>
        <v>Exclude</v>
      </c>
      <c r="AC198" s="1" t="s">
        <v>2881</v>
      </c>
      <c r="AD198" s="1" t="str" cm="1">
        <f t="array" ref="AD198">IF(AND(SUM(COUNTIF(AC198,{"*leaching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leached*"}))&gt;0,ISNUMBER(FIND("%",AC198))),"Include","Exclude")</f>
        <v>Exclude</v>
      </c>
      <c r="AE198" s="1" t="s">
        <v>2882</v>
      </c>
      <c r="AF198" s="1" t="str" cm="1">
        <f t="array" ref="AF198">IF(AND(SUM(COUNTIF(AE198,{"*leaching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leached*"}))&gt;0,ISNUMBER(FIND("%",AE198))),"Include","Exclude")</f>
        <v>Exclude</v>
      </c>
      <c r="AG198" s="1" t="s">
        <v>2883</v>
      </c>
      <c r="AH198" s="1" t="str" cm="1">
        <f t="array" ref="AH198">IF(AND(SUM(COUNTIF(AG198,{"*leaching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leached*"}))&gt;0,ISNUMBER(FIND("%",AG198))),"Include","Exclude")</f>
        <v>Exclude</v>
      </c>
      <c r="AI198" s="1" t="s">
        <v>2884</v>
      </c>
      <c r="AJ198" s="1" t="str" cm="1">
        <f t="array" ref="AJ198">IF(AND(SUM(COUNTIF(AI198,{"*leaching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leached*"}))&gt;0,ISNUMBER(FIND("%",AI198))),"Include","Exclude")</f>
        <v>Exclude</v>
      </c>
      <c r="AK198" s="1"/>
      <c r="AL198" s="1" t="str" cm="1">
        <f t="array" ref="AL198">IF(AND(SUM(COUNTIF(AK198,{"*leaching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leached*"}))&gt;0,ISNUMBER(FIND("%",AK198))),"Include","Exclude")</f>
        <v>Exclude</v>
      </c>
      <c r="AM198" s="1"/>
      <c r="AN198" s="1" t="str" cm="1">
        <f t="array" ref="AN198">IF(AND(SUM(COUNTIF(AM198,{"*leaching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leached*"}))&gt;0,ISNUMBER(FIND("%",AM198))),"Include","Exclude")</f>
        <v>Exclude</v>
      </c>
      <c r="AO198" s="1"/>
      <c r="AP198" s="1" t="str" cm="1">
        <f t="array" ref="AP198">IF(AND(SUM(COUNTIF(AO198,{"*leaching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leached*"}))&gt;0,ISNUMBER(FIND("%",AO198))),"Include","Exclude")</f>
        <v>Exclude</v>
      </c>
      <c r="AQ198" s="1"/>
      <c r="AR198" s="1" t="str" cm="1">
        <f t="array" ref="AR198">IF(AND(SUM(COUNTIF(AQ198,{"*leaching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leached*"}))&gt;0,ISNUMBER(FIND("%",AQ198))),"Include","Exclude")</f>
        <v>Exclude</v>
      </c>
      <c r="AS198" s="1"/>
      <c r="AT198" s="1" t="str" cm="1">
        <f t="array" ref="AT198">IF(AND(SUM(COUNTIF(AS198,{"*leaching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leached*"}))&gt;0,ISNUMBER(FIND("%",AS198))),"Include","Exclude")</f>
        <v>Exclude</v>
      </c>
      <c r="AU198" s="1"/>
      <c r="AV198" s="1" t="str" cm="1">
        <f t="array" ref="AV198">IF(AND(SUM(COUNTIF(AU198,{"*leaching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leached*"}))&gt;0,ISNUMBER(FIND("%",AU198))),"Include","Exclude")</f>
        <v>Exclude</v>
      </c>
      <c r="AW198" s="1"/>
      <c r="AX198" s="1" t="str" cm="1">
        <f t="array" ref="AX198">IF(AND(SUM(COUNTIF(AW198,{"*leaching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leached*"}))&gt;0,ISNUMBER(FIND("%",AW198))),"Include","Exclude")</f>
        <v>Exclude</v>
      </c>
      <c r="AY198" s="1">
        <f t="shared" si="20"/>
        <v>0</v>
      </c>
      <c r="AZ198" s="1" t="s">
        <v>677</v>
      </c>
      <c r="BF198" s="1"/>
      <c r="BG198" s="1"/>
      <c r="BK198" s="1"/>
      <c r="BL198" s="1"/>
      <c r="BQ198" s="1"/>
      <c r="BV198" s="1"/>
      <c r="BX198"/>
      <c r="BY198"/>
      <c r="BZ198"/>
      <c r="CA198"/>
      <c r="CB198"/>
    </row>
    <row r="199" spans="1:80" hidden="1" x14ac:dyDescent="0.3">
      <c r="A199" s="1">
        <v>198</v>
      </c>
      <c r="B199" s="1" t="s">
        <v>1149</v>
      </c>
      <c r="C199" s="2" t="s">
        <v>1150</v>
      </c>
      <c r="D199" s="1" t="s">
        <v>558</v>
      </c>
      <c r="E199" s="1" t="b">
        <v>1</v>
      </c>
      <c r="H199" s="1" t="s">
        <v>611</v>
      </c>
      <c r="I199" s="1" t="s">
        <v>10</v>
      </c>
      <c r="J199" s="1" t="s">
        <v>612</v>
      </c>
      <c r="K199" s="1" t="s">
        <v>559</v>
      </c>
      <c r="L199" s="1" t="s">
        <v>613</v>
      </c>
      <c r="M199" s="1" t="s">
        <v>560</v>
      </c>
      <c r="N199" s="1" t="s">
        <v>614</v>
      </c>
      <c r="O199" s="1" t="s">
        <v>677</v>
      </c>
      <c r="P199" s="1" t="b">
        <v>1</v>
      </c>
      <c r="Q199" s="1">
        <v>140</v>
      </c>
      <c r="R199" s="1" t="b">
        <v>0</v>
      </c>
      <c r="S199" s="1" t="s">
        <v>2885</v>
      </c>
      <c r="T199" s="1" t="str" cm="1">
        <f t="array" ref="T199">IF(AND(SUM(COUNTIF(S199,{"*leaching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leached*"}))&gt;0,ISNUMBER(FIND("%",S199))),"Include","Exclude")</f>
        <v>Exclude</v>
      </c>
      <c r="U199" s="1" t="s">
        <v>2886</v>
      </c>
      <c r="V199" s="1" t="str" cm="1">
        <f t="array" ref="V199">IF(AND(SUM(COUNTIF(U199,{"*leaching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leached*"}))&gt;0,ISNUMBER(FIND("%",U199))),"Include","Exclude")</f>
        <v>Exclude</v>
      </c>
      <c r="W199" s="1" t="s">
        <v>2887</v>
      </c>
      <c r="X199" s="1" t="str" cm="1">
        <f t="array" ref="X199">IF(AND(SUM(COUNTIF(W199,{"*leaching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leached*"}))&gt;0,ISNUMBER(FIND("%",W199))),"Include","Exclude")</f>
        <v>Exclude</v>
      </c>
      <c r="Y199" s="1" t="s">
        <v>2888</v>
      </c>
      <c r="Z199" s="1" t="str" cm="1">
        <f t="array" ref="Z199">IF(AND(SUM(COUNTIF(Y199,{"*leaching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leached*"}))&gt;0,ISNUMBER(FIND("%",Y199))),"Include","Exclude")</f>
        <v>Include</v>
      </c>
      <c r="AA199" s="1" t="s">
        <v>2889</v>
      </c>
      <c r="AB199" s="1" t="str" cm="1">
        <f t="array" ref="AB199">IF(AND(SUM(COUNTIF(AA199,{"*leaching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leached*"}))&gt;0,ISNUMBER(FIND("%",AA199))),"Include","Exclude")</f>
        <v>Exclude</v>
      </c>
      <c r="AC199" s="1" t="s">
        <v>2890</v>
      </c>
      <c r="AD199" s="1" t="str" cm="1">
        <f t="array" ref="AD199">IF(AND(SUM(COUNTIF(AC199,{"*leaching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leached*"}))&gt;0,ISNUMBER(FIND("%",AC199))),"Include","Exclude")</f>
        <v>Exclude</v>
      </c>
      <c r="AE199" s="1" t="s">
        <v>2891</v>
      </c>
      <c r="AF199" s="1" t="str" cm="1">
        <f t="array" ref="AF199">IF(AND(SUM(COUNTIF(AE199,{"*leaching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leached*"}))&gt;0,ISNUMBER(FIND("%",AE199))),"Include","Exclude")</f>
        <v>Exclude</v>
      </c>
      <c r="AG199" s="1"/>
      <c r="AH199" s="1" t="str" cm="1">
        <f t="array" ref="AH199">IF(AND(SUM(COUNTIF(AG199,{"*leaching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leached*"}))&gt;0,ISNUMBER(FIND("%",AG199))),"Include","Exclude")</f>
        <v>Exclude</v>
      </c>
      <c r="AI199" s="1"/>
      <c r="AJ199" s="1" t="str" cm="1">
        <f t="array" ref="AJ199">IF(AND(SUM(COUNTIF(AI199,{"*leaching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leached*"}))&gt;0,ISNUMBER(FIND("%",AI199))),"Include","Exclude")</f>
        <v>Exclude</v>
      </c>
      <c r="AK199" s="1"/>
      <c r="AL199" s="1" t="str" cm="1">
        <f t="array" ref="AL199">IF(AND(SUM(COUNTIF(AK199,{"*leaching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leached*"}))&gt;0,ISNUMBER(FIND("%",AK199))),"Include","Exclude")</f>
        <v>Exclude</v>
      </c>
      <c r="AM199" s="1"/>
      <c r="AN199" s="1" t="str" cm="1">
        <f t="array" ref="AN199">IF(AND(SUM(COUNTIF(AM199,{"*leaching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leached*"}))&gt;0,ISNUMBER(FIND("%",AM199))),"Include","Exclude")</f>
        <v>Exclude</v>
      </c>
      <c r="AO199" s="1"/>
      <c r="AP199" s="1" t="str" cm="1">
        <f t="array" ref="AP199">IF(AND(SUM(COUNTIF(AO199,{"*leaching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leached*"}))&gt;0,ISNUMBER(FIND("%",AO199))),"Include","Exclude")</f>
        <v>Exclude</v>
      </c>
      <c r="AQ199" s="1"/>
      <c r="AR199" s="1" t="str" cm="1">
        <f t="array" ref="AR199">IF(AND(SUM(COUNTIF(AQ199,{"*leaching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leached*"}))&gt;0,ISNUMBER(FIND("%",AQ199))),"Include","Exclude")</f>
        <v>Exclude</v>
      </c>
      <c r="AS199" s="1"/>
      <c r="AT199" s="1" t="str" cm="1">
        <f t="array" ref="AT199">IF(AND(SUM(COUNTIF(AS199,{"*leaching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leached*"}))&gt;0,ISNUMBER(FIND("%",AS199))),"Include","Exclude")</f>
        <v>Exclude</v>
      </c>
      <c r="AU199" s="1"/>
      <c r="AV199" s="1" t="str" cm="1">
        <f t="array" ref="AV199">IF(AND(SUM(COUNTIF(AU199,{"*leaching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leached*"}))&gt;0,ISNUMBER(FIND("%",AU199))),"Include","Exclude")</f>
        <v>Exclude</v>
      </c>
      <c r="AW199" s="1"/>
      <c r="AX199" s="1" t="str" cm="1">
        <f t="array" ref="AX199">IF(AND(SUM(COUNTIF(AW199,{"*leaching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leached*"}))&gt;0,ISNUMBER(FIND("%",AW199))),"Include","Exclude")</f>
        <v>Exclude</v>
      </c>
      <c r="AY199" s="1">
        <f t="shared" si="20"/>
        <v>1</v>
      </c>
      <c r="AZ199" s="1" t="s">
        <v>2888</v>
      </c>
      <c r="BA199" s="1">
        <f>LEN(AZ199) - LEN(SUBSTITUTE(AZ199, "%", ""))</f>
        <v>1</v>
      </c>
      <c r="BB199" s="1" t="s">
        <v>2998</v>
      </c>
      <c r="BF199" s="1"/>
      <c r="BG199" s="1"/>
      <c r="BK199" s="1"/>
      <c r="BL199" s="1"/>
      <c r="BQ199" s="1"/>
      <c r="BV199" s="1"/>
      <c r="BX199"/>
      <c r="BY199"/>
      <c r="BZ199"/>
      <c r="CA199"/>
      <c r="CB199"/>
    </row>
    <row r="200" spans="1:80" hidden="1" x14ac:dyDescent="0.3">
      <c r="A200" s="1">
        <v>199</v>
      </c>
      <c r="B200" s="1" t="s">
        <v>1151</v>
      </c>
      <c r="C200" s="2" t="s">
        <v>1152</v>
      </c>
      <c r="D200" s="1" t="s">
        <v>561</v>
      </c>
      <c r="E200" s="1" t="b">
        <v>1</v>
      </c>
      <c r="H200" s="1" t="s">
        <v>611</v>
      </c>
      <c r="I200" s="1" t="s">
        <v>10</v>
      </c>
      <c r="J200" s="1" t="s">
        <v>612</v>
      </c>
      <c r="K200" s="1" t="s">
        <v>562</v>
      </c>
      <c r="L200" s="1" t="s">
        <v>613</v>
      </c>
      <c r="M200" s="1" t="s">
        <v>563</v>
      </c>
      <c r="N200" s="1" t="s">
        <v>614</v>
      </c>
      <c r="O200" s="1" t="s">
        <v>677</v>
      </c>
      <c r="P200" s="1" t="b">
        <v>1</v>
      </c>
      <c r="Q200" s="1">
        <v>500</v>
      </c>
      <c r="R200" s="1" t="b">
        <v>0</v>
      </c>
      <c r="S200" s="1" t="s">
        <v>2892</v>
      </c>
      <c r="T200" s="1" t="str" cm="1">
        <f t="array" ref="T200">IF(AND(SUM(COUNTIF(S200,{"*leaching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leached*"}))&gt;0,ISNUMBER(FIND("%",S200))),"Include","Exclude")</f>
        <v>Exclude</v>
      </c>
      <c r="U200" s="1" t="s">
        <v>2893</v>
      </c>
      <c r="V200" s="1" t="str" cm="1">
        <f t="array" ref="V200">IF(AND(SUM(COUNTIF(U200,{"*leaching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leached*"}))&gt;0,ISNUMBER(FIND("%",U200))),"Include","Exclude")</f>
        <v>Exclude</v>
      </c>
      <c r="W200" s="1" t="s">
        <v>2894</v>
      </c>
      <c r="X200" s="1" t="str" cm="1">
        <f t="array" ref="X200">IF(AND(SUM(COUNTIF(W200,{"*leaching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leached*"}))&gt;0,ISNUMBER(FIND("%",W200))),"Include","Exclude")</f>
        <v>Exclude</v>
      </c>
      <c r="Y200" s="1" t="s">
        <v>2895</v>
      </c>
      <c r="Z200" s="1" t="str" cm="1">
        <f t="array" ref="Z200">IF(AND(SUM(COUNTIF(Y200,{"*leaching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leached*"}))&gt;0,ISNUMBER(FIND("%",Y200))),"Include","Exclude")</f>
        <v>Exclude</v>
      </c>
      <c r="AA200" s="1" t="s">
        <v>2896</v>
      </c>
      <c r="AB200" s="1" t="str" cm="1">
        <f t="array" ref="AB200">IF(AND(SUM(COUNTIF(AA200,{"*leaching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leached*"}))&gt;0,ISNUMBER(FIND("%",AA200))),"Include","Exclude")</f>
        <v>Exclude</v>
      </c>
      <c r="AC200" s="1" t="s">
        <v>2897</v>
      </c>
      <c r="AD200" s="1" t="str" cm="1">
        <f t="array" ref="AD200">IF(AND(SUM(COUNTIF(AC200,{"*leaching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leached*"}))&gt;0,ISNUMBER(FIND("%",AC200))),"Include","Exclude")</f>
        <v>Exclude</v>
      </c>
      <c r="AE200" s="1" t="s">
        <v>2898</v>
      </c>
      <c r="AF200" s="1" t="str" cm="1">
        <f t="array" ref="AF200">IF(AND(SUM(COUNTIF(AE200,{"*leaching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leached*"}))&gt;0,ISNUMBER(FIND("%",AE200))),"Include","Exclude")</f>
        <v>Exclude</v>
      </c>
      <c r="AG200" s="1" t="s">
        <v>2899</v>
      </c>
      <c r="AH200" s="1" t="str" cm="1">
        <f t="array" ref="AH200">IF(AND(SUM(COUNTIF(AG200,{"*leaching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leached*"}))&gt;0,ISNUMBER(FIND("%",AG200))),"Include","Exclude")</f>
        <v>Exclude</v>
      </c>
      <c r="AI200" s="1" t="s">
        <v>2900</v>
      </c>
      <c r="AJ200" s="1" t="str" cm="1">
        <f t="array" ref="AJ200">IF(AND(SUM(COUNTIF(AI200,{"*leaching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leached*"}))&gt;0,ISNUMBER(FIND("%",AI200))),"Include","Exclude")</f>
        <v>Exclude</v>
      </c>
      <c r="AK200" s="1" t="s">
        <v>2901</v>
      </c>
      <c r="AL200" s="1" t="str" cm="1">
        <f t="array" ref="AL200">IF(AND(SUM(COUNTIF(AK200,{"*leaching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leached*"}))&gt;0,ISNUMBER(FIND("%",AK200))),"Include","Exclude")</f>
        <v>Exclude</v>
      </c>
      <c r="AM200" s="1"/>
      <c r="AN200" s="1" t="str" cm="1">
        <f t="array" ref="AN200">IF(AND(SUM(COUNTIF(AM200,{"*leaching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leached*"}))&gt;0,ISNUMBER(FIND("%",AM200))),"Include","Exclude")</f>
        <v>Exclude</v>
      </c>
      <c r="AO200" s="1"/>
      <c r="AP200" s="1" t="str" cm="1">
        <f t="array" ref="AP200">IF(AND(SUM(COUNTIF(AO200,{"*leaching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leached*"}))&gt;0,ISNUMBER(FIND("%",AO200))),"Include","Exclude")</f>
        <v>Exclude</v>
      </c>
      <c r="AQ200" s="1"/>
      <c r="AR200" s="1" t="str" cm="1">
        <f t="array" ref="AR200">IF(AND(SUM(COUNTIF(AQ200,{"*leaching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leached*"}))&gt;0,ISNUMBER(FIND("%",AQ200))),"Include","Exclude")</f>
        <v>Exclude</v>
      </c>
      <c r="AS200" s="1"/>
      <c r="AT200" s="1" t="str" cm="1">
        <f t="array" ref="AT200">IF(AND(SUM(COUNTIF(AS200,{"*leaching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leached*"}))&gt;0,ISNUMBER(FIND("%",AS200))),"Include","Exclude")</f>
        <v>Exclude</v>
      </c>
      <c r="AU200" s="1"/>
      <c r="AV200" s="1" t="str" cm="1">
        <f t="array" ref="AV200">IF(AND(SUM(COUNTIF(AU200,{"*leaching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leached*"}))&gt;0,ISNUMBER(FIND("%",AU200))),"Include","Exclude")</f>
        <v>Exclude</v>
      </c>
      <c r="AW200" s="1"/>
      <c r="AX200" s="1" t="str" cm="1">
        <f t="array" ref="AX200">IF(AND(SUM(COUNTIF(AW200,{"*leaching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leached*"}))&gt;0,ISNUMBER(FIND("%",AW200))),"Include","Exclude")</f>
        <v>Exclude</v>
      </c>
      <c r="AY200" s="1">
        <f t="shared" si="20"/>
        <v>0</v>
      </c>
      <c r="AZ200" s="1" t="s">
        <v>677</v>
      </c>
      <c r="BF200" s="1"/>
      <c r="BG200" s="1"/>
      <c r="BK200" s="1"/>
      <c r="BL200" s="1"/>
      <c r="BQ200" s="1"/>
      <c r="BV200" s="1"/>
      <c r="BX200"/>
      <c r="BY200"/>
      <c r="BZ200"/>
      <c r="CA200"/>
      <c r="CB200"/>
    </row>
    <row r="201" spans="1:80" hidden="1" x14ac:dyDescent="0.3">
      <c r="A201" s="1">
        <v>200</v>
      </c>
      <c r="B201" s="1" t="s">
        <v>1153</v>
      </c>
      <c r="C201" s="2" t="s">
        <v>1154</v>
      </c>
      <c r="D201" s="1" t="s">
        <v>564</v>
      </c>
      <c r="E201" s="1" t="b">
        <v>1</v>
      </c>
      <c r="H201" s="1" t="s">
        <v>611</v>
      </c>
      <c r="I201" s="1" t="s">
        <v>10</v>
      </c>
      <c r="J201" s="1" t="s">
        <v>612</v>
      </c>
      <c r="K201" s="1" t="s">
        <v>173</v>
      </c>
      <c r="L201" s="1" t="s">
        <v>613</v>
      </c>
      <c r="M201" s="1" t="s">
        <v>565</v>
      </c>
      <c r="N201" s="1" t="s">
        <v>614</v>
      </c>
      <c r="O201" s="1" t="s">
        <v>677</v>
      </c>
      <c r="P201" s="1" t="b">
        <v>1</v>
      </c>
      <c r="Q201" s="1">
        <v>400</v>
      </c>
      <c r="R201" s="1" t="b">
        <v>0</v>
      </c>
      <c r="S201" s="1" t="s">
        <v>2902</v>
      </c>
      <c r="T201" s="1" t="str" cm="1">
        <f t="array" ref="T201">IF(AND(SUM(COUNTIF(S201,{"*leaching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leached*"}))&gt;0,ISNUMBER(FIND("%",S201))),"Include","Exclude")</f>
        <v>Exclude</v>
      </c>
      <c r="U201" s="1" t="s">
        <v>2903</v>
      </c>
      <c r="V201" s="1" t="str" cm="1">
        <f t="array" ref="V201">IF(AND(SUM(COUNTIF(U201,{"*leaching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leached*"}))&gt;0,ISNUMBER(FIND("%",U201))),"Include","Exclude")</f>
        <v>Exclude</v>
      </c>
      <c r="W201" s="1" t="s">
        <v>2904</v>
      </c>
      <c r="X201" s="1" t="str" cm="1">
        <f t="array" ref="X201">IF(AND(SUM(COUNTIF(W201,{"*leaching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leached*"}))&gt;0,ISNUMBER(FIND("%",W201))),"Include","Exclude")</f>
        <v>Exclude</v>
      </c>
      <c r="Y201" s="1" t="s">
        <v>2905</v>
      </c>
      <c r="Z201" s="1" t="str" cm="1">
        <f t="array" ref="Z201">IF(AND(SUM(COUNTIF(Y201,{"*leaching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leached*"}))&gt;0,ISNUMBER(FIND("%",Y201))),"Include","Exclude")</f>
        <v>Exclude</v>
      </c>
      <c r="AA201" s="1" t="s">
        <v>2906</v>
      </c>
      <c r="AB201" s="1" t="str" cm="1">
        <f t="array" ref="AB201">IF(AND(SUM(COUNTIF(AA201,{"*leaching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leached*"}))&gt;0,ISNUMBER(FIND("%",AA201))),"Include","Exclude")</f>
        <v>Exclude</v>
      </c>
      <c r="AC201" s="1" t="s">
        <v>2907</v>
      </c>
      <c r="AD201" s="1" t="str" cm="1">
        <f t="array" ref="AD201">IF(AND(SUM(COUNTIF(AC201,{"*leaching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leached*"}))&gt;0,ISNUMBER(FIND("%",AC201))),"Include","Exclude")</f>
        <v>Exclude</v>
      </c>
      <c r="AE201" s="1" t="s">
        <v>2908</v>
      </c>
      <c r="AF201" s="1" t="str" cm="1">
        <f t="array" ref="AF201">IF(AND(SUM(COUNTIF(AE201,{"*leaching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leached*"}))&gt;0,ISNUMBER(FIND("%",AE201))),"Include","Exclude")</f>
        <v>Exclude</v>
      </c>
      <c r="AG201" s="1" t="s">
        <v>2909</v>
      </c>
      <c r="AH201" s="1" t="str" cm="1">
        <f t="array" ref="AH201">IF(AND(SUM(COUNTIF(AG201,{"*leaching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leached*"}))&gt;0,ISNUMBER(FIND("%",AG201))),"Include","Exclude")</f>
        <v>Exclude</v>
      </c>
      <c r="AI201" s="1"/>
      <c r="AJ201" s="1" t="str" cm="1">
        <f t="array" ref="AJ201">IF(AND(SUM(COUNTIF(AI201,{"*leaching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leached*"}))&gt;0,ISNUMBER(FIND("%",AI201))),"Include","Exclude")</f>
        <v>Exclude</v>
      </c>
      <c r="AK201" s="1"/>
      <c r="AL201" s="1" t="str" cm="1">
        <f t="array" ref="AL201">IF(AND(SUM(COUNTIF(AK201,{"*leaching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leached*"}))&gt;0,ISNUMBER(FIND("%",AK201))),"Include","Exclude")</f>
        <v>Exclude</v>
      </c>
      <c r="AM201" s="1"/>
      <c r="AN201" s="1" t="str" cm="1">
        <f t="array" ref="AN201">IF(AND(SUM(COUNTIF(AM201,{"*leaching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leached*"}))&gt;0,ISNUMBER(FIND("%",AM201))),"Include","Exclude")</f>
        <v>Exclude</v>
      </c>
      <c r="AO201" s="1"/>
      <c r="AP201" s="1" t="str" cm="1">
        <f t="array" ref="AP201">IF(AND(SUM(COUNTIF(AO201,{"*leaching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leached*"}))&gt;0,ISNUMBER(FIND("%",AO201))),"Include","Exclude")</f>
        <v>Exclude</v>
      </c>
      <c r="AQ201" s="1"/>
      <c r="AR201" s="1" t="str" cm="1">
        <f t="array" ref="AR201">IF(AND(SUM(COUNTIF(AQ201,{"*leaching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leached*"}))&gt;0,ISNUMBER(FIND("%",AQ201))),"Include","Exclude")</f>
        <v>Exclude</v>
      </c>
      <c r="AS201" s="1"/>
      <c r="AT201" s="1" t="str" cm="1">
        <f t="array" ref="AT201">IF(AND(SUM(COUNTIF(AS201,{"*leaching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leached*"}))&gt;0,ISNUMBER(FIND("%",AS201))),"Include","Exclude")</f>
        <v>Exclude</v>
      </c>
      <c r="AU201" s="1"/>
      <c r="AV201" s="1" t="str" cm="1">
        <f t="array" ref="AV201">IF(AND(SUM(COUNTIF(AU201,{"*leaching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leached*"}))&gt;0,ISNUMBER(FIND("%",AU201))),"Include","Exclude")</f>
        <v>Exclude</v>
      </c>
      <c r="AW201" s="1"/>
      <c r="AX201" s="1" t="str" cm="1">
        <f t="array" ref="AX201">IF(AND(SUM(COUNTIF(AW201,{"*leaching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leached*"}))&gt;0,ISNUMBER(FIND("%",AW201))),"Include","Exclude")</f>
        <v>Exclude</v>
      </c>
      <c r="AY201" s="1">
        <f t="shared" si="20"/>
        <v>0</v>
      </c>
      <c r="AZ201" s="1" t="s">
        <v>677</v>
      </c>
      <c r="BF201" s="1"/>
      <c r="BG201" s="1"/>
      <c r="BK201" s="1"/>
      <c r="BL201" s="1"/>
      <c r="BQ201" s="1"/>
      <c r="BV201" s="1"/>
      <c r="BX201"/>
      <c r="BY201"/>
      <c r="BZ201"/>
      <c r="CA201"/>
      <c r="CB201"/>
    </row>
    <row r="202" spans="1:80" s="29" customFormat="1" x14ac:dyDescent="0.3">
      <c r="A202" s="27">
        <v>9</v>
      </c>
      <c r="B202" s="27" t="s">
        <v>643</v>
      </c>
      <c r="C202" s="27" t="s">
        <v>644</v>
      </c>
      <c r="D202" s="27" t="s">
        <v>33</v>
      </c>
      <c r="E202" s="27" t="b">
        <v>1</v>
      </c>
      <c r="F202" s="27"/>
      <c r="G202" s="27"/>
      <c r="H202" s="27" t="s">
        <v>611</v>
      </c>
      <c r="I202" s="27" t="s">
        <v>34</v>
      </c>
      <c r="J202" s="27" t="s">
        <v>612</v>
      </c>
      <c r="K202" s="27" t="s">
        <v>24</v>
      </c>
      <c r="L202" s="27" t="s">
        <v>613</v>
      </c>
      <c r="M202" s="27" t="s">
        <v>35</v>
      </c>
      <c r="N202" s="27" t="s">
        <v>614</v>
      </c>
      <c r="O202" s="27" t="s">
        <v>645</v>
      </c>
      <c r="P202" s="27" t="b">
        <v>1</v>
      </c>
      <c r="Q202" s="27">
        <v>80</v>
      </c>
      <c r="R202" s="39" t="b">
        <v>0</v>
      </c>
      <c r="S202" s="6" t="s">
        <v>1286</v>
      </c>
      <c r="T202" s="1" t="str" cm="1">
        <f t="array" ref="T202">IF(AND(SUM(COUNTIF(S202,{"*leaching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leached*"}))&gt;0,ISNUMBER(FIND("%",S202))),"Include","Exclude")</f>
        <v>Exclude</v>
      </c>
      <c r="U202" s="1" t="s">
        <v>1287</v>
      </c>
      <c r="V202" s="1" t="str" cm="1">
        <f t="array" ref="V202">IF(AND(SUM(COUNTIF(U202,{"*leaching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leached*"}))&gt;0,ISNUMBER(FIND("%",U202))),"Include","Exclude")</f>
        <v>Exclude</v>
      </c>
      <c r="W202" s="1" t="s">
        <v>1288</v>
      </c>
      <c r="X202" s="1" t="str" cm="1">
        <f t="array" ref="X202">IF(AND(SUM(COUNTIF(W202,{"*leaching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leached*"}))&gt;0,ISNUMBER(FIND("%",W202))),"Include","Exclude")</f>
        <v>Exclude</v>
      </c>
      <c r="Y202" s="1" t="s">
        <v>1289</v>
      </c>
      <c r="Z202" s="1" t="str" cm="1">
        <f t="array" ref="Z202">IF(AND(SUM(COUNTIF(Y202,{"*leaching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leached*"}))&gt;0,ISNUMBER(FIND("%",Y202))),"Include","Exclude")</f>
        <v>Include</v>
      </c>
      <c r="AA202" s="1" t="s">
        <v>1290</v>
      </c>
      <c r="AB202" s="1" t="str" cm="1">
        <f t="array" ref="AB202">IF(AND(SUM(COUNTIF(AA202,{"*leaching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leached*"}))&gt;0,ISNUMBER(FIND("%",AA202))),"Include","Exclude")</f>
        <v>Exclude</v>
      </c>
      <c r="AC202" s="1" t="s">
        <v>1291</v>
      </c>
      <c r="AD202" s="1" t="str" cm="1">
        <f t="array" ref="AD202">IF(AND(SUM(COUNTIF(AC202,{"*leaching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leached*"}))&gt;0,ISNUMBER(FIND("%",AC202))),"Include","Exclude")</f>
        <v>Exclude</v>
      </c>
      <c r="AE202" s="1" t="s">
        <v>1292</v>
      </c>
      <c r="AF202" s="1" t="str" cm="1">
        <f t="array" ref="AF202">IF(AND(SUM(COUNTIF(AE202,{"*leaching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leached*"}))&gt;0,ISNUMBER(FIND("%",AE202))),"Include","Exclude")</f>
        <v>Exclude</v>
      </c>
      <c r="AG202" s="1" t="s">
        <v>1293</v>
      </c>
      <c r="AH202" s="1" t="str" cm="1">
        <f t="array" ref="AH202">IF(AND(SUM(COUNTIF(AG202,{"*leaching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leached*"}))&gt;0,ISNUMBER(FIND("%",AG202))),"Include","Exclude")</f>
        <v>Exclude</v>
      </c>
      <c r="AI202" s="1"/>
      <c r="AJ202" s="1" t="str" cm="1">
        <f t="array" ref="AJ202">IF(AND(SUM(COUNTIF(AI202,{"*leaching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leached*"}))&gt;0,ISNUMBER(FIND("%",AI202))),"Include","Exclude")</f>
        <v>Exclude</v>
      </c>
      <c r="AK202" s="1"/>
      <c r="AL202" s="1" t="str" cm="1">
        <f t="array" ref="AL202">IF(AND(SUM(COUNTIF(AK202,{"*leaching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leached*"}))&gt;0,ISNUMBER(FIND("%",AK202))),"Include","Exclude")</f>
        <v>Exclude</v>
      </c>
      <c r="AM202" s="1"/>
      <c r="AN202" s="1" t="str" cm="1">
        <f t="array" ref="AN202">IF(AND(SUM(COUNTIF(AM202,{"*leaching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leached*"}))&gt;0,ISNUMBER(FIND("%",AM202))),"Include","Exclude")</f>
        <v>Exclude</v>
      </c>
      <c r="AO202" s="1"/>
      <c r="AP202" s="1" t="str" cm="1">
        <f t="array" ref="AP202">IF(AND(SUM(COUNTIF(AO202,{"*leaching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leached*"}))&gt;0,ISNUMBER(FIND("%",AO202))),"Include","Exclude")</f>
        <v>Exclude</v>
      </c>
      <c r="AQ202" s="1"/>
      <c r="AR202" s="1" t="str" cm="1">
        <f t="array" ref="AR202">IF(AND(SUM(COUNTIF(AQ202,{"*leaching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leached*"}))&gt;0,ISNUMBER(FIND("%",AQ202))),"Include","Exclude")</f>
        <v>Exclude</v>
      </c>
      <c r="AS202" s="1"/>
      <c r="AT202" s="1" t="str" cm="1">
        <f t="array" ref="AT202">IF(AND(SUM(COUNTIF(AS202,{"*leaching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leached*"}))&gt;0,ISNUMBER(FIND("%",AS202))),"Include","Exclude")</f>
        <v>Exclude</v>
      </c>
      <c r="AU202" s="1"/>
      <c r="AV202" s="1" t="str" cm="1">
        <f t="array" ref="AV202">IF(AND(SUM(COUNTIF(AU202,{"*leaching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leached*"}))&gt;0,ISNUMBER(FIND("%",AU202))),"Include","Exclude")</f>
        <v>Exclude</v>
      </c>
      <c r="AW202" s="1"/>
      <c r="AX202" s="36" t="str" cm="1">
        <f t="array" ref="AX202">IF(AND(SUM(COUNTIF(AW202,{"*leaching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leached*"}))&gt;0,ISNUMBER(FIND("%",AW202))),"Include","Exclude")</f>
        <v>Exclude</v>
      </c>
      <c r="AY202" s="27">
        <f t="shared" si="20"/>
        <v>1</v>
      </c>
      <c r="AZ202" s="27" t="s">
        <v>1289</v>
      </c>
      <c r="BA202" s="27">
        <f>LEN(AZ202) - LEN(SUBSTITUTE(AZ202, "%", ""))</f>
        <v>4</v>
      </c>
      <c r="BB202" s="27" t="s">
        <v>3004</v>
      </c>
      <c r="BC202" s="27" t="s">
        <v>3013</v>
      </c>
      <c r="BD202" s="28">
        <v>0.99299999999999999</v>
      </c>
      <c r="BE202" s="28">
        <v>0.15</v>
      </c>
      <c r="BF202" s="45">
        <f>VLOOKUP(BC202,'To do list'!$A$2:$B$18,2,FALSE)</f>
        <v>83.5</v>
      </c>
      <c r="BG202" s="59">
        <f>BE202*(1-BD202)*BF202*100</f>
        <v>8.7675000000000072</v>
      </c>
      <c r="BH202" s="27" t="s">
        <v>3012</v>
      </c>
      <c r="BI202" s="28">
        <v>1E-4</v>
      </c>
      <c r="BJ202" s="28">
        <v>0</v>
      </c>
      <c r="BK202" s="45">
        <f>VLOOKUP(BH202,'To do list'!$A$2:$B$18,2,FALSE)</f>
        <v>1.82</v>
      </c>
      <c r="BL202" s="59">
        <f>BJ202*(1-BI202)*BK202*100</f>
        <v>0</v>
      </c>
      <c r="BM202" s="27" t="s">
        <v>709</v>
      </c>
      <c r="BN202" s="28">
        <v>3.6900000000000002E-2</v>
      </c>
      <c r="BO202" s="28">
        <v>0</v>
      </c>
      <c r="BP202" s="45">
        <f>VLOOKUP(BM202,'To do list'!$A$2:$B$18,2,FALSE)</f>
        <v>32.799999999999997</v>
      </c>
      <c r="BQ202" s="59">
        <f>BO202*(1-BN202)*BP202*100</f>
        <v>0</v>
      </c>
      <c r="BR202" s="27" t="s">
        <v>3011</v>
      </c>
      <c r="BS202" s="28">
        <v>3.9E-2</v>
      </c>
      <c r="BT202" s="28">
        <v>0</v>
      </c>
      <c r="BU202" s="45">
        <f>VLOOKUP(BR202,'To do list'!$A$2:$B$18,2,FALSE)</f>
        <v>13.9</v>
      </c>
      <c r="BV202" s="59">
        <f>BT202*(1-BS202)*BU202*100</f>
        <v>0</v>
      </c>
      <c r="BW202" s="27"/>
      <c r="BX202" s="27"/>
      <c r="BY202" s="27"/>
      <c r="BZ202" s="27"/>
      <c r="CA202" s="51"/>
      <c r="CB202" s="63">
        <f>SUM(BG202,BL202,BQ202,BV202,CA202)/SUM(BE202,BJ202,BO202,BT202,BY202)</f>
        <v>58.450000000000053</v>
      </c>
    </row>
    <row r="203" spans="1:80" hidden="1" x14ac:dyDescent="0.3">
      <c r="A203" s="40">
        <v>202</v>
      </c>
      <c r="B203" s="40" t="s">
        <v>1159</v>
      </c>
      <c r="C203" s="61" t="s">
        <v>1160</v>
      </c>
      <c r="D203" s="40" t="s">
        <v>569</v>
      </c>
      <c r="E203" s="40" t="b">
        <v>1</v>
      </c>
      <c r="F203" s="40"/>
      <c r="G203" s="40"/>
      <c r="H203" s="40" t="s">
        <v>611</v>
      </c>
      <c r="I203" s="40" t="s">
        <v>10</v>
      </c>
      <c r="J203" s="40" t="s">
        <v>612</v>
      </c>
      <c r="K203" s="40" t="s">
        <v>570</v>
      </c>
      <c r="L203" s="40" t="s">
        <v>613</v>
      </c>
      <c r="M203" s="40" t="s">
        <v>571</v>
      </c>
      <c r="N203" s="40" t="s">
        <v>614</v>
      </c>
      <c r="O203" s="40" t="s">
        <v>677</v>
      </c>
      <c r="P203" s="40" t="b">
        <v>1</v>
      </c>
      <c r="Q203" s="40">
        <v>100</v>
      </c>
      <c r="R203" s="1" t="b">
        <v>0</v>
      </c>
      <c r="S203" s="1" t="s">
        <v>2918</v>
      </c>
      <c r="T203" s="1" t="str" cm="1">
        <f t="array" ref="T203">IF(AND(SUM(COUNTIF(S203,{"*leaching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leached*"}))&gt;0,ISNUMBER(FIND("%",S203))),"Include","Exclude")</f>
        <v>Exclude</v>
      </c>
      <c r="U203" s="1" t="s">
        <v>2919</v>
      </c>
      <c r="V203" s="1" t="str" cm="1">
        <f t="array" ref="V203">IF(AND(SUM(COUNTIF(U203,{"*leaching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leached*"}))&gt;0,ISNUMBER(FIND("%",U203))),"Include","Exclude")</f>
        <v>Exclude</v>
      </c>
      <c r="W203" s="1" t="s">
        <v>2920</v>
      </c>
      <c r="X203" s="1" t="str" cm="1">
        <f t="array" ref="X203">IF(AND(SUM(COUNTIF(W203,{"*leaching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leached*"}))&gt;0,ISNUMBER(FIND("%",W203))),"Include","Exclude")</f>
        <v>Exclude</v>
      </c>
      <c r="Y203" s="1" t="s">
        <v>2921</v>
      </c>
      <c r="Z203" s="1" t="str" cm="1">
        <f t="array" ref="Z203">IF(AND(SUM(COUNTIF(Y203,{"*leaching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leached*"}))&gt;0,ISNUMBER(FIND("%",Y203))),"Include","Exclude")</f>
        <v>Exclude</v>
      </c>
      <c r="AA203" s="1" t="s">
        <v>2922</v>
      </c>
      <c r="AB203" s="1" t="str" cm="1">
        <f t="array" ref="AB203">IF(AND(SUM(COUNTIF(AA203,{"*leaching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leached*"}))&gt;0,ISNUMBER(FIND("%",AA203))),"Include","Exclude")</f>
        <v>Exclude</v>
      </c>
      <c r="AC203" s="1" t="s">
        <v>2923</v>
      </c>
      <c r="AD203" s="1" t="str" cm="1">
        <f t="array" ref="AD203">IF(AND(SUM(COUNTIF(AC203,{"*leaching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leached*"}))&gt;0,ISNUMBER(FIND("%",AC203))),"Include","Exclude")</f>
        <v>Exclude</v>
      </c>
      <c r="AE203" s="1" t="s">
        <v>2924</v>
      </c>
      <c r="AF203" s="1" t="str" cm="1">
        <f t="array" ref="AF203">IF(AND(SUM(COUNTIF(AE203,{"*leaching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leached*"}))&gt;0,ISNUMBER(FIND("%",AE203))),"Include","Exclude")</f>
        <v>Exclude</v>
      </c>
      <c r="AG203" s="1" t="s">
        <v>2925</v>
      </c>
      <c r="AH203" s="1" t="str" cm="1">
        <f t="array" ref="AH203">IF(AND(SUM(COUNTIF(AG203,{"*leaching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leached*"}))&gt;0,ISNUMBER(FIND("%",AG203))),"Include","Exclude")</f>
        <v>Exclude</v>
      </c>
      <c r="AI203" s="1"/>
      <c r="AJ203" s="1" t="str" cm="1">
        <f t="array" ref="AJ203">IF(AND(SUM(COUNTIF(AI203,{"*leaching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leached*"}))&gt;0,ISNUMBER(FIND("%",AI203))),"Include","Exclude")</f>
        <v>Exclude</v>
      </c>
      <c r="AK203" s="1"/>
      <c r="AL203" s="1" t="str" cm="1">
        <f t="array" ref="AL203">IF(AND(SUM(COUNTIF(AK203,{"*leaching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leached*"}))&gt;0,ISNUMBER(FIND("%",AK203))),"Include","Exclude")</f>
        <v>Exclude</v>
      </c>
      <c r="AM203" s="1"/>
      <c r="AN203" s="1" t="str" cm="1">
        <f t="array" ref="AN203">IF(AND(SUM(COUNTIF(AM203,{"*leaching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leached*"}))&gt;0,ISNUMBER(FIND("%",AM203))),"Include","Exclude")</f>
        <v>Exclude</v>
      </c>
      <c r="AO203" s="1"/>
      <c r="AP203" s="1" t="str" cm="1">
        <f t="array" ref="AP203">IF(AND(SUM(COUNTIF(AO203,{"*leaching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leached*"}))&gt;0,ISNUMBER(FIND("%",AO203))),"Include","Exclude")</f>
        <v>Exclude</v>
      </c>
      <c r="AQ203" s="1"/>
      <c r="AR203" s="1" t="str" cm="1">
        <f t="array" ref="AR203">IF(AND(SUM(COUNTIF(AQ203,{"*leaching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leached*"}))&gt;0,ISNUMBER(FIND("%",AQ203))),"Include","Exclude")</f>
        <v>Exclude</v>
      </c>
      <c r="AS203" s="1"/>
      <c r="AT203" s="1" t="str" cm="1">
        <f t="array" ref="AT203">IF(AND(SUM(COUNTIF(AS203,{"*leaching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leached*"}))&gt;0,ISNUMBER(FIND("%",AS203))),"Include","Exclude")</f>
        <v>Exclude</v>
      </c>
      <c r="AU203" s="1"/>
      <c r="AV203" s="1" t="str" cm="1">
        <f t="array" ref="AV203">IF(AND(SUM(COUNTIF(AU203,{"*leaching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leached*"}))&gt;0,ISNUMBER(FIND("%",AU203))),"Include","Exclude")</f>
        <v>Exclude</v>
      </c>
      <c r="AW203" s="1"/>
      <c r="AX203" s="1" t="str" cm="1">
        <f t="array" ref="AX203">IF(AND(SUM(COUNTIF(AW203,{"*leaching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leached*"}))&gt;0,ISNUMBER(FIND("%",AW203))),"Include","Exclude")</f>
        <v>Exclude</v>
      </c>
      <c r="AY203" s="40">
        <f t="shared" si="20"/>
        <v>0</v>
      </c>
      <c r="AZ203" s="40" t="s">
        <v>677</v>
      </c>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c r="BY203"/>
      <c r="BZ203"/>
      <c r="CA203"/>
      <c r="CB203"/>
    </row>
    <row r="204" spans="1:80" s="68" customFormat="1" x14ac:dyDescent="0.3">
      <c r="A204" s="65">
        <v>20</v>
      </c>
      <c r="B204" s="65" t="s">
        <v>678</v>
      </c>
      <c r="C204" s="65" t="s">
        <v>679</v>
      </c>
      <c r="D204" s="65" t="s">
        <v>66</v>
      </c>
      <c r="E204" s="65" t="b">
        <v>1</v>
      </c>
      <c r="F204" s="65"/>
      <c r="G204" s="65"/>
      <c r="H204" s="65" t="s">
        <v>611</v>
      </c>
      <c r="I204" s="65" t="s">
        <v>67</v>
      </c>
      <c r="J204" s="65" t="s">
        <v>612</v>
      </c>
      <c r="K204" s="65" t="s">
        <v>68</v>
      </c>
      <c r="L204" s="65" t="s">
        <v>613</v>
      </c>
      <c r="M204" s="65" t="s">
        <v>69</v>
      </c>
      <c r="N204" s="65" t="s">
        <v>614</v>
      </c>
      <c r="O204" s="65" t="s">
        <v>680</v>
      </c>
      <c r="P204" s="65" t="b">
        <v>1</v>
      </c>
      <c r="Q204" s="65">
        <v>900</v>
      </c>
      <c r="R204" s="39" t="b">
        <v>0</v>
      </c>
      <c r="S204" s="6" t="s">
        <v>1380</v>
      </c>
      <c r="T204" s="1" t="str" cm="1">
        <f t="array" ref="T204">IF(AND(SUM(COUNTIF(S204,{"*leaching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leached*"}))&gt;0,ISNUMBER(FIND("%",S204))),"Include","Exclude")</f>
        <v>Exclude</v>
      </c>
      <c r="U204" s="1" t="s">
        <v>1381</v>
      </c>
      <c r="V204" s="1" t="str" cm="1">
        <f t="array" ref="V204">IF(AND(SUM(COUNTIF(U204,{"*leaching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leached*"}))&gt;0,ISNUMBER(FIND("%",U204))),"Include","Exclude")</f>
        <v>Exclude</v>
      </c>
      <c r="W204" s="1" t="s">
        <v>1382</v>
      </c>
      <c r="X204" s="1" t="str" cm="1">
        <f t="array" ref="X204">IF(AND(SUM(COUNTIF(W204,{"*leaching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leached*"}))&gt;0,ISNUMBER(FIND("%",W204))),"Include","Exclude")</f>
        <v>Exclude</v>
      </c>
      <c r="Y204" s="1" t="s">
        <v>1383</v>
      </c>
      <c r="Z204" s="1" t="str" cm="1">
        <f t="array" ref="Z204">IF(AND(SUM(COUNTIF(Y204,{"*leaching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leached*"}))&gt;0,ISNUMBER(FIND("%",Y204))),"Include","Exclude")</f>
        <v>Exclude</v>
      </c>
      <c r="AA204" s="1" t="s">
        <v>1384</v>
      </c>
      <c r="AB204" s="1" t="str" cm="1">
        <f t="array" ref="AB204">IF(AND(SUM(COUNTIF(AA204,{"*leaching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leached*"}))&gt;0,ISNUMBER(FIND("%",AA204))),"Include","Exclude")</f>
        <v>Exclude</v>
      </c>
      <c r="AC204" s="1" t="s">
        <v>1385</v>
      </c>
      <c r="AD204" s="1" t="str" cm="1">
        <f t="array" ref="AD204">IF(AND(SUM(COUNTIF(AC204,{"*leaching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leached*"}))&gt;0,ISNUMBER(FIND("%",AC204))),"Include","Exclude")</f>
        <v>Include</v>
      </c>
      <c r="AE204" s="1" t="s">
        <v>1386</v>
      </c>
      <c r="AF204" s="1" t="str" cm="1">
        <f t="array" ref="AF204">IF(AND(SUM(COUNTIF(AE204,{"*leaching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leached*"}))&gt;0,ISNUMBER(FIND("%",AE204))),"Include","Exclude")</f>
        <v>Exclude</v>
      </c>
      <c r="AG204" s="1" t="s">
        <v>1387</v>
      </c>
      <c r="AH204" s="1" t="str" cm="1">
        <f t="array" ref="AH204">IF(AND(SUM(COUNTIF(AG204,{"*leaching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leached*"}))&gt;0,ISNUMBER(FIND("%",AG204))),"Include","Exclude")</f>
        <v>Exclude</v>
      </c>
      <c r="AI204" s="1"/>
      <c r="AJ204" s="1" t="str" cm="1">
        <f t="array" ref="AJ204">IF(AND(SUM(COUNTIF(AI204,{"*leaching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leached*"}))&gt;0,ISNUMBER(FIND("%",AI204))),"Include","Exclude")</f>
        <v>Exclude</v>
      </c>
      <c r="AK204" s="1"/>
      <c r="AL204" s="1" t="str" cm="1">
        <f t="array" ref="AL204">IF(AND(SUM(COUNTIF(AK204,{"*leaching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leached*"}))&gt;0,ISNUMBER(FIND("%",AK204))),"Include","Exclude")</f>
        <v>Exclude</v>
      </c>
      <c r="AM204" s="1"/>
      <c r="AN204" s="1" t="str" cm="1">
        <f t="array" ref="AN204">IF(AND(SUM(COUNTIF(AM204,{"*leaching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leached*"}))&gt;0,ISNUMBER(FIND("%",AM204))),"Include","Exclude")</f>
        <v>Exclude</v>
      </c>
      <c r="AO204" s="1"/>
      <c r="AP204" s="1" t="str" cm="1">
        <f t="array" ref="AP204">IF(AND(SUM(COUNTIF(AO204,{"*leaching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leached*"}))&gt;0,ISNUMBER(FIND("%",AO204))),"Include","Exclude")</f>
        <v>Exclude</v>
      </c>
      <c r="AQ204" s="1"/>
      <c r="AR204" s="1" t="str" cm="1">
        <f t="array" ref="AR204">IF(AND(SUM(COUNTIF(AQ204,{"*leaching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leached*"}))&gt;0,ISNUMBER(FIND("%",AQ204))),"Include","Exclude")</f>
        <v>Exclude</v>
      </c>
      <c r="AS204" s="1"/>
      <c r="AT204" s="1" t="str" cm="1">
        <f t="array" ref="AT204">IF(AND(SUM(COUNTIF(AS204,{"*leaching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leached*"}))&gt;0,ISNUMBER(FIND("%",AS204))),"Include","Exclude")</f>
        <v>Exclude</v>
      </c>
      <c r="AU204" s="1"/>
      <c r="AV204" s="1" t="str" cm="1">
        <f t="array" ref="AV204">IF(AND(SUM(COUNTIF(AU204,{"*leaching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leached*"}))&gt;0,ISNUMBER(FIND("%",AU204))),"Include","Exclude")</f>
        <v>Exclude</v>
      </c>
      <c r="AW204" s="1"/>
      <c r="AX204" s="36" t="str" cm="1">
        <f t="array" ref="AX204">IF(AND(SUM(COUNTIF(AW204,{"*leaching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leached*"}))&gt;0,ISNUMBER(FIND("%",AW204))),"Include","Exclude")</f>
        <v>Exclude</v>
      </c>
      <c r="AY204" s="65">
        <f t="shared" si="20"/>
        <v>1</v>
      </c>
      <c r="AZ204" s="65" t="s">
        <v>1385</v>
      </c>
      <c r="BA204" s="65">
        <f>LEN(AZ204) - LEN(SUBSTITUTE(AZ204, "%", ""))</f>
        <v>1</v>
      </c>
      <c r="BB204" s="65" t="s">
        <v>3004</v>
      </c>
      <c r="BC204" s="65" t="s">
        <v>3013</v>
      </c>
      <c r="BD204" s="66">
        <v>0.9869</v>
      </c>
      <c r="BE204" s="66">
        <v>0</v>
      </c>
      <c r="BF204" s="67">
        <f>VLOOKUP(BC204,'To do list'!$A$2:$B$18,2,FALSE)</f>
        <v>83.5</v>
      </c>
      <c r="BG204" s="59">
        <f>BE204*(1-BD204)*BF204*100</f>
        <v>0</v>
      </c>
      <c r="BH204" s="65" t="s">
        <v>3011</v>
      </c>
      <c r="BI204" s="66">
        <v>0.98240000000000005</v>
      </c>
      <c r="BJ204" s="66">
        <v>0</v>
      </c>
      <c r="BK204" s="67">
        <f>VLOOKUP(BH204,'To do list'!$A$2:$B$18,2,FALSE)</f>
        <v>13.9</v>
      </c>
      <c r="BL204" s="59">
        <f>BJ204*(1-BI204)*BK204*100</f>
        <v>0</v>
      </c>
      <c r="BM204" s="65" t="s">
        <v>709</v>
      </c>
      <c r="BN204" s="66">
        <v>0.97519999999999996</v>
      </c>
      <c r="BO204" s="66">
        <v>0</v>
      </c>
      <c r="BP204" s="67">
        <f>VLOOKUP(BM204,'To do list'!$A$2:$B$18,2,FALSE)</f>
        <v>32.799999999999997</v>
      </c>
      <c r="BQ204" s="59">
        <f>BO204*(1-BN204)*BP204*100</f>
        <v>0</v>
      </c>
      <c r="BR204" s="65" t="s">
        <v>3012</v>
      </c>
      <c r="BS204" s="66">
        <v>0.99039999999999995</v>
      </c>
      <c r="BT204" s="66">
        <v>0</v>
      </c>
      <c r="BU204" s="67">
        <f>VLOOKUP(BR204,'To do list'!$A$2:$B$18,2,FALSE)</f>
        <v>1.82</v>
      </c>
      <c r="BV204" s="59">
        <f>BT204*(1-BS204)*BU204*100</f>
        <v>0</v>
      </c>
      <c r="BW204" s="65"/>
      <c r="BX204" s="65"/>
      <c r="BY204" s="65"/>
      <c r="BZ204" s="65"/>
      <c r="CA204" s="51"/>
      <c r="CB204" s="63" t="e">
        <f>SUM(BG204,BL204,BQ204,BV204,CA204)/SUM(BE204,BJ204,BO204,BT204,BY204)</f>
        <v>#DIV/0!</v>
      </c>
    </row>
    <row r="205" spans="1:80" hidden="1" x14ac:dyDescent="0.3">
      <c r="A205" s="40">
        <v>204</v>
      </c>
      <c r="B205" s="40" t="s">
        <v>1163</v>
      </c>
      <c r="C205" s="61" t="s">
        <v>1164</v>
      </c>
      <c r="D205" s="40" t="s">
        <v>575</v>
      </c>
      <c r="E205" s="40" t="b">
        <v>1</v>
      </c>
      <c r="F205" s="40"/>
      <c r="G205" s="40"/>
      <c r="H205" s="40" t="s">
        <v>611</v>
      </c>
      <c r="I205" s="40" t="s">
        <v>10</v>
      </c>
      <c r="J205" s="40" t="s">
        <v>612</v>
      </c>
      <c r="K205" s="40" t="s">
        <v>576</v>
      </c>
      <c r="L205" s="40" t="s">
        <v>613</v>
      </c>
      <c r="M205" s="40" t="s">
        <v>577</v>
      </c>
      <c r="N205" s="40" t="s">
        <v>614</v>
      </c>
      <c r="O205" s="40" t="s">
        <v>677</v>
      </c>
      <c r="P205" s="40" t="b">
        <v>1</v>
      </c>
      <c r="Q205" s="40">
        <v>200</v>
      </c>
      <c r="R205" s="1" t="b">
        <v>0</v>
      </c>
      <c r="S205" s="1" t="s">
        <v>2932</v>
      </c>
      <c r="T205" s="1" t="str" cm="1">
        <f t="array" ref="T205">IF(AND(SUM(COUNTIF(S205,{"*leaching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leached*"}))&gt;0,ISNUMBER(FIND("%",S205))),"Include","Exclude")</f>
        <v>Exclude</v>
      </c>
      <c r="U205" s="1" t="s">
        <v>2933</v>
      </c>
      <c r="V205" s="1" t="str" cm="1">
        <f t="array" ref="V205">IF(AND(SUM(COUNTIF(U205,{"*leaching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leached*"}))&gt;0,ISNUMBER(FIND("%",U205))),"Include","Exclude")</f>
        <v>Exclude</v>
      </c>
      <c r="W205" s="1" t="s">
        <v>2934</v>
      </c>
      <c r="X205" s="1" t="str" cm="1">
        <f t="array" ref="X205">IF(AND(SUM(COUNTIF(W205,{"*leaching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leached*"}))&gt;0,ISNUMBER(FIND("%",W205))),"Include","Exclude")</f>
        <v>Exclude</v>
      </c>
      <c r="Y205" s="1" t="s">
        <v>2935</v>
      </c>
      <c r="Z205" s="1" t="str" cm="1">
        <f t="array" ref="Z205">IF(AND(SUM(COUNTIF(Y205,{"*leaching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leached*"}))&gt;0,ISNUMBER(FIND("%",Y205))),"Include","Exclude")</f>
        <v>Exclude</v>
      </c>
      <c r="AA205" s="1" t="s">
        <v>2936</v>
      </c>
      <c r="AB205" s="1" t="str" cm="1">
        <f t="array" ref="AB205">IF(AND(SUM(COUNTIF(AA205,{"*leaching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leached*"}))&gt;0,ISNUMBER(FIND("%",AA205))),"Include","Exclude")</f>
        <v>Exclude</v>
      </c>
      <c r="AC205" s="1"/>
      <c r="AD205" s="1" t="str" cm="1">
        <f t="array" ref="AD205">IF(AND(SUM(COUNTIF(AC205,{"*leaching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leached*"}))&gt;0,ISNUMBER(FIND("%",AC205))),"Include","Exclude")</f>
        <v>Exclude</v>
      </c>
      <c r="AE205" s="1"/>
      <c r="AF205" s="1" t="str" cm="1">
        <f t="array" ref="AF205">IF(AND(SUM(COUNTIF(AE205,{"*leaching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leached*"}))&gt;0,ISNUMBER(FIND("%",AE205))),"Include","Exclude")</f>
        <v>Exclude</v>
      </c>
      <c r="AG205" s="1"/>
      <c r="AH205" s="1" t="str" cm="1">
        <f t="array" ref="AH205">IF(AND(SUM(COUNTIF(AG205,{"*leaching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leached*"}))&gt;0,ISNUMBER(FIND("%",AG205))),"Include","Exclude")</f>
        <v>Exclude</v>
      </c>
      <c r="AI205" s="1"/>
      <c r="AJ205" s="1" t="str" cm="1">
        <f t="array" ref="AJ205">IF(AND(SUM(COUNTIF(AI205,{"*leaching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leached*"}))&gt;0,ISNUMBER(FIND("%",AI205))),"Include","Exclude")</f>
        <v>Exclude</v>
      </c>
      <c r="AK205" s="1"/>
      <c r="AL205" s="1" t="str" cm="1">
        <f t="array" ref="AL205">IF(AND(SUM(COUNTIF(AK205,{"*leaching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leached*"}))&gt;0,ISNUMBER(FIND("%",AK205))),"Include","Exclude")</f>
        <v>Exclude</v>
      </c>
      <c r="AM205" s="1"/>
      <c r="AN205" s="1" t="str" cm="1">
        <f t="array" ref="AN205">IF(AND(SUM(COUNTIF(AM205,{"*leaching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leached*"}))&gt;0,ISNUMBER(FIND("%",AM205))),"Include","Exclude")</f>
        <v>Exclude</v>
      </c>
      <c r="AO205" s="1"/>
      <c r="AP205" s="1" t="str" cm="1">
        <f t="array" ref="AP205">IF(AND(SUM(COUNTIF(AO205,{"*leaching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leached*"}))&gt;0,ISNUMBER(FIND("%",AO205))),"Include","Exclude")</f>
        <v>Exclude</v>
      </c>
      <c r="AQ205" s="1"/>
      <c r="AR205" s="1" t="str" cm="1">
        <f t="array" ref="AR205">IF(AND(SUM(COUNTIF(AQ205,{"*leaching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leached*"}))&gt;0,ISNUMBER(FIND("%",AQ205))),"Include","Exclude")</f>
        <v>Exclude</v>
      </c>
      <c r="AS205" s="1"/>
      <c r="AT205" s="1" t="str" cm="1">
        <f t="array" ref="AT205">IF(AND(SUM(COUNTIF(AS205,{"*leaching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leached*"}))&gt;0,ISNUMBER(FIND("%",AS205))),"Include","Exclude")</f>
        <v>Exclude</v>
      </c>
      <c r="AU205" s="1"/>
      <c r="AV205" s="1" t="str" cm="1">
        <f t="array" ref="AV205">IF(AND(SUM(COUNTIF(AU205,{"*leaching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leached*"}))&gt;0,ISNUMBER(FIND("%",AU205))),"Include","Exclude")</f>
        <v>Exclude</v>
      </c>
      <c r="AW205" s="1"/>
      <c r="AX205" s="1" t="str" cm="1">
        <f t="array" ref="AX205">IF(AND(SUM(COUNTIF(AW205,{"*leaching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leached*"}))&gt;0,ISNUMBER(FIND("%",AW205))),"Include","Exclude")</f>
        <v>Exclude</v>
      </c>
      <c r="AY205" s="40">
        <f t="shared" ref="AY205:AY212" si="21">COUNTIF(S205:AX205,"Include")</f>
        <v>0</v>
      </c>
      <c r="AZ205" s="40" t="s">
        <v>677</v>
      </c>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c r="BY205"/>
      <c r="BZ205"/>
      <c r="CA205"/>
      <c r="CB205"/>
    </row>
    <row r="206" spans="1:80" hidden="1" x14ac:dyDescent="0.3">
      <c r="A206" s="1">
        <v>205</v>
      </c>
      <c r="B206" s="1" t="s">
        <v>1165</v>
      </c>
      <c r="C206" s="2" t="s">
        <v>1166</v>
      </c>
      <c r="D206" s="1" t="s">
        <v>578</v>
      </c>
      <c r="E206" s="1" t="b">
        <v>1</v>
      </c>
      <c r="H206" s="1" t="s">
        <v>611</v>
      </c>
      <c r="I206" s="1" t="s">
        <v>10</v>
      </c>
      <c r="J206" s="1" t="s">
        <v>612</v>
      </c>
      <c r="K206" s="1" t="s">
        <v>579</v>
      </c>
      <c r="L206" s="1" t="s">
        <v>613</v>
      </c>
      <c r="M206" s="1" t="s">
        <v>580</v>
      </c>
      <c r="N206" s="1" t="s">
        <v>614</v>
      </c>
      <c r="O206" s="1" t="s">
        <v>677</v>
      </c>
      <c r="P206" s="1" t="b">
        <v>1</v>
      </c>
      <c r="Q206" s="1">
        <v>70</v>
      </c>
      <c r="R206" s="1" t="b">
        <v>0</v>
      </c>
      <c r="S206" s="1" t="s">
        <v>2937</v>
      </c>
      <c r="T206" s="1" t="str" cm="1">
        <f t="array" ref="T206">IF(AND(SUM(COUNTIF(S206,{"*leaching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leached*"}))&gt;0,ISNUMBER(FIND("%",S206))),"Include","Exclude")</f>
        <v>Exclude</v>
      </c>
      <c r="U206" s="1" t="s">
        <v>2938</v>
      </c>
      <c r="V206" s="1" t="str" cm="1">
        <f t="array" ref="V206">IF(AND(SUM(COUNTIF(U206,{"*leaching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leached*"}))&gt;0,ISNUMBER(FIND("%",U206))),"Include","Exclude")</f>
        <v>Exclude</v>
      </c>
      <c r="W206" s="1" t="s">
        <v>2939</v>
      </c>
      <c r="X206" s="1" t="str" cm="1">
        <f t="array" ref="X206">IF(AND(SUM(COUNTIF(W206,{"*leaching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leached*"}))&gt;0,ISNUMBER(FIND("%",W206))),"Include","Exclude")</f>
        <v>Exclude</v>
      </c>
      <c r="Y206" s="1" t="s">
        <v>2940</v>
      </c>
      <c r="Z206" s="1" t="str" cm="1">
        <f t="array" ref="Z206">IF(AND(SUM(COUNTIF(Y206,{"*leaching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leached*"}))&gt;0,ISNUMBER(FIND("%",Y206))),"Include","Exclude")</f>
        <v>Exclude</v>
      </c>
      <c r="AA206" s="1" t="s">
        <v>2941</v>
      </c>
      <c r="AB206" s="1" t="str" cm="1">
        <f t="array" ref="AB206">IF(AND(SUM(COUNTIF(AA206,{"*leaching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leached*"}))&gt;0,ISNUMBER(FIND("%",AA206))),"Include","Exclude")</f>
        <v>Include</v>
      </c>
      <c r="AC206" s="1" t="s">
        <v>2942</v>
      </c>
      <c r="AD206" s="1" t="str" cm="1">
        <f t="array" ref="AD206">IF(AND(SUM(COUNTIF(AC206,{"*leaching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leached*"}))&gt;0,ISNUMBER(FIND("%",AC206))),"Include","Exclude")</f>
        <v>Exclude</v>
      </c>
      <c r="AE206" s="1" t="s">
        <v>2943</v>
      </c>
      <c r="AF206" s="1" t="str" cm="1">
        <f t="array" ref="AF206">IF(AND(SUM(COUNTIF(AE206,{"*leaching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leached*"}))&gt;0,ISNUMBER(FIND("%",AE206))),"Include","Exclude")</f>
        <v>Exclude</v>
      </c>
      <c r="AG206" s="1"/>
      <c r="AH206" s="1" t="str" cm="1">
        <f t="array" ref="AH206">IF(AND(SUM(COUNTIF(AG206,{"*leaching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leached*"}))&gt;0,ISNUMBER(FIND("%",AG206))),"Include","Exclude")</f>
        <v>Exclude</v>
      </c>
      <c r="AI206" s="1"/>
      <c r="AJ206" s="1" t="str" cm="1">
        <f t="array" ref="AJ206">IF(AND(SUM(COUNTIF(AI206,{"*leaching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leached*"}))&gt;0,ISNUMBER(FIND("%",AI206))),"Include","Exclude")</f>
        <v>Exclude</v>
      </c>
      <c r="AK206" s="1"/>
      <c r="AL206" s="1" t="str" cm="1">
        <f t="array" ref="AL206">IF(AND(SUM(COUNTIF(AK206,{"*leaching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leached*"}))&gt;0,ISNUMBER(FIND("%",AK206))),"Include","Exclude")</f>
        <v>Exclude</v>
      </c>
      <c r="AM206" s="1"/>
      <c r="AN206" s="1" t="str" cm="1">
        <f t="array" ref="AN206">IF(AND(SUM(COUNTIF(AM206,{"*leaching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leached*"}))&gt;0,ISNUMBER(FIND("%",AM206))),"Include","Exclude")</f>
        <v>Exclude</v>
      </c>
      <c r="AO206" s="1"/>
      <c r="AP206" s="1" t="str" cm="1">
        <f t="array" ref="AP206">IF(AND(SUM(COUNTIF(AO206,{"*leaching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leached*"}))&gt;0,ISNUMBER(FIND("%",AO206))),"Include","Exclude")</f>
        <v>Exclude</v>
      </c>
      <c r="AQ206" s="1"/>
      <c r="AR206" s="1" t="str" cm="1">
        <f t="array" ref="AR206">IF(AND(SUM(COUNTIF(AQ206,{"*leaching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leached*"}))&gt;0,ISNUMBER(FIND("%",AQ206))),"Include","Exclude")</f>
        <v>Exclude</v>
      </c>
      <c r="AS206" s="1"/>
      <c r="AT206" s="1" t="str" cm="1">
        <f t="array" ref="AT206">IF(AND(SUM(COUNTIF(AS206,{"*leaching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leached*"}))&gt;0,ISNUMBER(FIND("%",AS206))),"Include","Exclude")</f>
        <v>Exclude</v>
      </c>
      <c r="AU206" s="1"/>
      <c r="AV206" s="1" t="str" cm="1">
        <f t="array" ref="AV206">IF(AND(SUM(COUNTIF(AU206,{"*leaching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leached*"}))&gt;0,ISNUMBER(FIND("%",AU206))),"Include","Exclude")</f>
        <v>Exclude</v>
      </c>
      <c r="AW206" s="1"/>
      <c r="AX206" s="1" t="str" cm="1">
        <f t="array" ref="AX206">IF(AND(SUM(COUNTIF(AW206,{"*leaching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leached*"}))&gt;0,ISNUMBER(FIND("%",AW206))),"Include","Exclude")</f>
        <v>Exclude</v>
      </c>
      <c r="AY206" s="1">
        <f t="shared" si="21"/>
        <v>1</v>
      </c>
      <c r="AZ206" s="1" t="s">
        <v>2941</v>
      </c>
      <c r="BA206" s="1">
        <f>LEN(AZ206) - LEN(SUBSTITUTE(AZ206, "%", ""))</f>
        <v>1</v>
      </c>
      <c r="BB206" s="1" t="s">
        <v>3001</v>
      </c>
      <c r="BF206" s="1"/>
      <c r="BG206" s="1"/>
      <c r="BK206" s="1"/>
      <c r="BL206" s="1"/>
      <c r="BQ206" s="1"/>
      <c r="BV206" s="1"/>
      <c r="BX206"/>
      <c r="BY206"/>
      <c r="BZ206"/>
      <c r="CA206"/>
      <c r="CB206"/>
    </row>
    <row r="207" spans="1:80" hidden="1" x14ac:dyDescent="0.3">
      <c r="A207" s="1">
        <v>206</v>
      </c>
      <c r="B207" s="1" t="s">
        <v>1167</v>
      </c>
      <c r="C207" s="2" t="s">
        <v>1168</v>
      </c>
      <c r="D207" s="1" t="s">
        <v>581</v>
      </c>
      <c r="E207" s="1" t="b">
        <v>1</v>
      </c>
      <c r="H207" s="1" t="s">
        <v>611</v>
      </c>
      <c r="I207" s="1" t="s">
        <v>10</v>
      </c>
      <c r="J207" s="1" t="s">
        <v>612</v>
      </c>
      <c r="K207" s="1" t="s">
        <v>582</v>
      </c>
      <c r="L207" s="1" t="s">
        <v>613</v>
      </c>
      <c r="M207" s="1" t="s">
        <v>583</v>
      </c>
      <c r="N207" s="1" t="s">
        <v>614</v>
      </c>
      <c r="O207" s="1" t="s">
        <v>677</v>
      </c>
      <c r="P207" s="1" t="b">
        <v>1</v>
      </c>
      <c r="Q207" s="1">
        <v>30</v>
      </c>
      <c r="R207" s="1" t="b">
        <v>0</v>
      </c>
      <c r="S207" s="1" t="s">
        <v>2944</v>
      </c>
      <c r="T207" s="1" t="str" cm="1">
        <f t="array" ref="T207">IF(AND(SUM(COUNTIF(S207,{"*leaching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leached*"}))&gt;0,ISNUMBER(FIND("%",S207))),"Include","Exclude")</f>
        <v>Exclude</v>
      </c>
      <c r="U207" s="1" t="s">
        <v>2945</v>
      </c>
      <c r="V207" s="1" t="str" cm="1">
        <f t="array" ref="V207">IF(AND(SUM(COUNTIF(U207,{"*leaching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leached*"}))&gt;0,ISNUMBER(FIND("%",U207))),"Include","Exclude")</f>
        <v>Exclude</v>
      </c>
      <c r="W207" s="1" t="s">
        <v>2946</v>
      </c>
      <c r="X207" s="1" t="str" cm="1">
        <f t="array" ref="X207">IF(AND(SUM(COUNTIF(W207,{"*leaching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leached*"}))&gt;0,ISNUMBER(FIND("%",W207))),"Include","Exclude")</f>
        <v>Exclude</v>
      </c>
      <c r="Y207" s="1" t="s">
        <v>2947</v>
      </c>
      <c r="Z207" s="1" t="str" cm="1">
        <f t="array" ref="Z207">IF(AND(SUM(COUNTIF(Y207,{"*leaching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leached*"}))&gt;0,ISNUMBER(FIND("%",Y207))),"Include","Exclude")</f>
        <v>Exclude</v>
      </c>
      <c r="AA207" s="1" t="s">
        <v>2948</v>
      </c>
      <c r="AB207" s="1" t="str" cm="1">
        <f t="array" ref="AB207">IF(AND(SUM(COUNTIF(AA207,{"*leaching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leached*"}))&gt;0,ISNUMBER(FIND("%",AA207))),"Include","Exclude")</f>
        <v>Exclude</v>
      </c>
      <c r="AC207" s="1" t="s">
        <v>2949</v>
      </c>
      <c r="AD207" s="1" t="str" cm="1">
        <f t="array" ref="AD207">IF(AND(SUM(COUNTIF(AC207,{"*leaching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leached*"}))&gt;0,ISNUMBER(FIND("%",AC207))),"Include","Exclude")</f>
        <v>Exclude</v>
      </c>
      <c r="AE207" s="1" t="s">
        <v>2950</v>
      </c>
      <c r="AF207" s="1" t="str" cm="1">
        <f t="array" ref="AF207">IF(AND(SUM(COUNTIF(AE207,{"*leaching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leached*"}))&gt;0,ISNUMBER(FIND("%",AE207))),"Include","Exclude")</f>
        <v>Exclude</v>
      </c>
      <c r="AG207" s="1"/>
      <c r="AH207" s="1" t="str" cm="1">
        <f t="array" ref="AH207">IF(AND(SUM(COUNTIF(AG207,{"*leaching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leached*"}))&gt;0,ISNUMBER(FIND("%",AG207))),"Include","Exclude")</f>
        <v>Exclude</v>
      </c>
      <c r="AI207" s="1"/>
      <c r="AJ207" s="1" t="str" cm="1">
        <f t="array" ref="AJ207">IF(AND(SUM(COUNTIF(AI207,{"*leaching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leached*"}))&gt;0,ISNUMBER(FIND("%",AI207))),"Include","Exclude")</f>
        <v>Exclude</v>
      </c>
      <c r="AK207" s="1"/>
      <c r="AL207" s="1" t="str" cm="1">
        <f t="array" ref="AL207">IF(AND(SUM(COUNTIF(AK207,{"*leaching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leached*"}))&gt;0,ISNUMBER(FIND("%",AK207))),"Include","Exclude")</f>
        <v>Exclude</v>
      </c>
      <c r="AM207" s="1"/>
      <c r="AN207" s="1" t="str" cm="1">
        <f t="array" ref="AN207">IF(AND(SUM(COUNTIF(AM207,{"*leaching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leached*"}))&gt;0,ISNUMBER(FIND("%",AM207))),"Include","Exclude")</f>
        <v>Exclude</v>
      </c>
      <c r="AO207" s="1"/>
      <c r="AP207" s="1" t="str" cm="1">
        <f t="array" ref="AP207">IF(AND(SUM(COUNTIF(AO207,{"*leaching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leached*"}))&gt;0,ISNUMBER(FIND("%",AO207))),"Include","Exclude")</f>
        <v>Exclude</v>
      </c>
      <c r="AQ207" s="1"/>
      <c r="AR207" s="1" t="str" cm="1">
        <f t="array" ref="AR207">IF(AND(SUM(COUNTIF(AQ207,{"*leaching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leached*"}))&gt;0,ISNUMBER(FIND("%",AQ207))),"Include","Exclude")</f>
        <v>Exclude</v>
      </c>
      <c r="AS207" s="1"/>
      <c r="AT207" s="1" t="str" cm="1">
        <f t="array" ref="AT207">IF(AND(SUM(COUNTIF(AS207,{"*leaching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leached*"}))&gt;0,ISNUMBER(FIND("%",AS207))),"Include","Exclude")</f>
        <v>Exclude</v>
      </c>
      <c r="AU207" s="1"/>
      <c r="AV207" s="1" t="str" cm="1">
        <f t="array" ref="AV207">IF(AND(SUM(COUNTIF(AU207,{"*leaching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leached*"}))&gt;0,ISNUMBER(FIND("%",AU207))),"Include","Exclude")</f>
        <v>Exclude</v>
      </c>
      <c r="AW207" s="1"/>
      <c r="AX207" s="1" t="str" cm="1">
        <f t="array" ref="AX207">IF(AND(SUM(COUNTIF(AW207,{"*leaching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leached*"}))&gt;0,ISNUMBER(FIND("%",AW207))),"Include","Exclude")</f>
        <v>Exclude</v>
      </c>
      <c r="AY207" s="1">
        <f t="shared" si="21"/>
        <v>0</v>
      </c>
      <c r="AZ207" s="1" t="s">
        <v>677</v>
      </c>
      <c r="BF207" s="1"/>
      <c r="BG207" s="1"/>
      <c r="BK207" s="1"/>
      <c r="BL207" s="1"/>
      <c r="BQ207" s="1"/>
      <c r="BV207" s="1"/>
      <c r="BX207"/>
      <c r="BY207"/>
      <c r="BZ207"/>
      <c r="CA207"/>
      <c r="CB207"/>
    </row>
    <row r="208" spans="1:80" hidden="1" x14ac:dyDescent="0.3">
      <c r="A208" s="1">
        <v>207</v>
      </c>
      <c r="B208" s="1" t="s">
        <v>1169</v>
      </c>
      <c r="C208" s="2" t="s">
        <v>1170</v>
      </c>
      <c r="D208" s="1" t="s">
        <v>584</v>
      </c>
      <c r="E208" s="1" t="b">
        <v>1</v>
      </c>
      <c r="H208" s="1" t="s">
        <v>611</v>
      </c>
      <c r="I208" s="1" t="s">
        <v>10</v>
      </c>
      <c r="J208" s="1" t="s">
        <v>612</v>
      </c>
      <c r="K208" s="1" t="s">
        <v>585</v>
      </c>
      <c r="L208" s="1" t="s">
        <v>613</v>
      </c>
      <c r="M208" s="1" t="s">
        <v>586</v>
      </c>
      <c r="N208" s="1" t="s">
        <v>614</v>
      </c>
      <c r="O208" s="1" t="s">
        <v>677</v>
      </c>
      <c r="P208" s="1" t="b">
        <v>1</v>
      </c>
      <c r="Q208" s="1">
        <v>450</v>
      </c>
      <c r="R208" s="1" t="b">
        <v>1</v>
      </c>
      <c r="S208" s="1" t="s">
        <v>2951</v>
      </c>
      <c r="T208" s="1" t="str" cm="1">
        <f t="array" ref="T208">IF(AND(SUM(COUNTIF(S208,{"*leaching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leached*"}))&gt;0,ISNUMBER(FIND("%",S208))),"Include","Exclude")</f>
        <v>Exclude</v>
      </c>
      <c r="U208" s="1" t="s">
        <v>2952</v>
      </c>
      <c r="V208" s="1" t="str" cm="1">
        <f t="array" ref="V208">IF(AND(SUM(COUNTIF(U208,{"*leaching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leached*"}))&gt;0,ISNUMBER(FIND("%",U208))),"Include","Exclude")</f>
        <v>Exclude</v>
      </c>
      <c r="W208" s="1" t="s">
        <v>2953</v>
      </c>
      <c r="X208" s="1" t="str" cm="1">
        <f t="array" ref="X208">IF(AND(SUM(COUNTIF(W208,{"*leaching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leached*"}))&gt;0,ISNUMBER(FIND("%",W208))),"Include","Exclude")</f>
        <v>Exclude</v>
      </c>
      <c r="Y208" s="1" t="s">
        <v>2954</v>
      </c>
      <c r="Z208" s="1" t="str" cm="1">
        <f t="array" ref="Z208">IF(AND(SUM(COUNTIF(Y208,{"*leaching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leached*"}))&gt;0,ISNUMBER(FIND("%",Y208))),"Include","Exclude")</f>
        <v>Include</v>
      </c>
      <c r="AA208" s="1" t="s">
        <v>2955</v>
      </c>
      <c r="AB208" s="1" t="str" cm="1">
        <f t="array" ref="AB208">IF(AND(SUM(COUNTIF(AA208,{"*leaching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leached*"}))&gt;0,ISNUMBER(FIND("%",AA208))),"Include","Exclude")</f>
        <v>Exclude</v>
      </c>
      <c r="AC208" s="1"/>
      <c r="AD208" s="1" t="str" cm="1">
        <f t="array" ref="AD208">IF(AND(SUM(COUNTIF(AC208,{"*leaching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leached*"}))&gt;0,ISNUMBER(FIND("%",AC208))),"Include","Exclude")</f>
        <v>Exclude</v>
      </c>
      <c r="AE208" s="1"/>
      <c r="AF208" s="1" t="str" cm="1">
        <f t="array" ref="AF208">IF(AND(SUM(COUNTIF(AE208,{"*leaching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leached*"}))&gt;0,ISNUMBER(FIND("%",AE208))),"Include","Exclude")</f>
        <v>Exclude</v>
      </c>
      <c r="AG208" s="1"/>
      <c r="AH208" s="1" t="str" cm="1">
        <f t="array" ref="AH208">IF(AND(SUM(COUNTIF(AG208,{"*leaching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leached*"}))&gt;0,ISNUMBER(FIND("%",AG208))),"Include","Exclude")</f>
        <v>Exclude</v>
      </c>
      <c r="AI208" s="1"/>
      <c r="AJ208" s="1" t="str" cm="1">
        <f t="array" ref="AJ208">IF(AND(SUM(COUNTIF(AI208,{"*leaching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leached*"}))&gt;0,ISNUMBER(FIND("%",AI208))),"Include","Exclude")</f>
        <v>Exclude</v>
      </c>
      <c r="AK208" s="1"/>
      <c r="AL208" s="1" t="str" cm="1">
        <f t="array" ref="AL208">IF(AND(SUM(COUNTIF(AK208,{"*leaching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leached*"}))&gt;0,ISNUMBER(FIND("%",AK208))),"Include","Exclude")</f>
        <v>Exclude</v>
      </c>
      <c r="AM208" s="1"/>
      <c r="AN208" s="1" t="str" cm="1">
        <f t="array" ref="AN208">IF(AND(SUM(COUNTIF(AM208,{"*leaching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leached*"}))&gt;0,ISNUMBER(FIND("%",AM208))),"Include","Exclude")</f>
        <v>Exclude</v>
      </c>
      <c r="AO208" s="1"/>
      <c r="AP208" s="1" t="str" cm="1">
        <f t="array" ref="AP208">IF(AND(SUM(COUNTIF(AO208,{"*leaching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leached*"}))&gt;0,ISNUMBER(FIND("%",AO208))),"Include","Exclude")</f>
        <v>Exclude</v>
      </c>
      <c r="AQ208" s="1"/>
      <c r="AR208" s="1" t="str" cm="1">
        <f t="array" ref="AR208">IF(AND(SUM(COUNTIF(AQ208,{"*leaching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leached*"}))&gt;0,ISNUMBER(FIND("%",AQ208))),"Include","Exclude")</f>
        <v>Exclude</v>
      </c>
      <c r="AS208" s="1"/>
      <c r="AT208" s="1" t="str" cm="1">
        <f t="array" ref="AT208">IF(AND(SUM(COUNTIF(AS208,{"*leaching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leached*"}))&gt;0,ISNUMBER(FIND("%",AS208))),"Include","Exclude")</f>
        <v>Exclude</v>
      </c>
      <c r="AU208" s="1"/>
      <c r="AV208" s="1" t="str" cm="1">
        <f t="array" ref="AV208">IF(AND(SUM(COUNTIF(AU208,{"*leaching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leached*"}))&gt;0,ISNUMBER(FIND("%",AU208))),"Include","Exclude")</f>
        <v>Exclude</v>
      </c>
      <c r="AW208" s="1"/>
      <c r="AX208" s="1" t="str" cm="1">
        <f t="array" ref="AX208">IF(AND(SUM(COUNTIF(AW208,{"*leaching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leached*"}))&gt;0,ISNUMBER(FIND("%",AW208))),"Include","Exclude")</f>
        <v>Exclude</v>
      </c>
      <c r="AY208" s="1">
        <f t="shared" si="21"/>
        <v>1</v>
      </c>
      <c r="AZ208" s="1" t="s">
        <v>2954</v>
      </c>
      <c r="BA208" s="1">
        <f>LEN(AZ208) - LEN(SUBSTITUTE(AZ208, "%", ""))</f>
        <v>1</v>
      </c>
      <c r="BB208" s="1" t="s">
        <v>3003</v>
      </c>
      <c r="BF208" s="1"/>
      <c r="BG208" s="1"/>
      <c r="BK208" s="1"/>
      <c r="BL208" s="1"/>
      <c r="BQ208" s="1"/>
      <c r="BV208" s="1"/>
      <c r="BX208"/>
      <c r="BY208"/>
      <c r="BZ208"/>
      <c r="CA208"/>
      <c r="CB208"/>
    </row>
    <row r="209" spans="1:80" hidden="1" x14ac:dyDescent="0.3">
      <c r="A209" s="1">
        <v>208</v>
      </c>
      <c r="B209" s="1" t="s">
        <v>1171</v>
      </c>
      <c r="C209" s="2" t="s">
        <v>1172</v>
      </c>
      <c r="D209" s="1" t="s">
        <v>587</v>
      </c>
      <c r="E209" s="1" t="b">
        <v>1</v>
      </c>
      <c r="F209" s="1" t="s">
        <v>1173</v>
      </c>
      <c r="G209" s="1">
        <v>96.35</v>
      </c>
      <c r="H209" s="1" t="s">
        <v>611</v>
      </c>
      <c r="I209" s="1" t="s">
        <v>524</v>
      </c>
      <c r="J209" s="1" t="s">
        <v>612</v>
      </c>
      <c r="K209" s="1" t="s">
        <v>588</v>
      </c>
      <c r="L209" s="1" t="s">
        <v>613</v>
      </c>
      <c r="M209" s="1" t="s">
        <v>589</v>
      </c>
      <c r="N209" s="1" t="s">
        <v>614</v>
      </c>
      <c r="O209" s="1" t="s">
        <v>1174</v>
      </c>
      <c r="P209" s="1" t="b">
        <v>1</v>
      </c>
      <c r="Q209" s="1">
        <v>30</v>
      </c>
      <c r="R209" s="1" t="b">
        <v>0</v>
      </c>
      <c r="S209" s="1" t="s">
        <v>2956</v>
      </c>
      <c r="T209" s="1" t="str" cm="1">
        <f t="array" ref="T209">IF(AND(SUM(COUNTIF(S209,{"*leaching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leached*"}))&gt;0,ISNUMBER(FIND("%",S209))),"Include","Exclude")</f>
        <v>Exclude</v>
      </c>
      <c r="U209" s="1" t="s">
        <v>2957</v>
      </c>
      <c r="V209" s="1" t="str" cm="1">
        <f t="array" ref="V209">IF(AND(SUM(COUNTIF(U209,{"*leaching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leached*"}))&gt;0,ISNUMBER(FIND("%",U209))),"Include","Exclude")</f>
        <v>Exclude</v>
      </c>
      <c r="W209" s="1" t="s">
        <v>2958</v>
      </c>
      <c r="X209" s="1" t="str" cm="1">
        <f t="array" ref="X209">IF(AND(SUM(COUNTIF(W209,{"*leaching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leached*"}))&gt;0,ISNUMBER(FIND("%",W209))),"Include","Exclude")</f>
        <v>Exclude</v>
      </c>
      <c r="Y209" s="1" t="s">
        <v>2959</v>
      </c>
      <c r="Z209" s="1" t="str" cm="1">
        <f t="array" ref="Z209">IF(AND(SUM(COUNTIF(Y209,{"*leaching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leached*"}))&gt;0,ISNUMBER(FIND("%",Y209))),"Include","Exclude")</f>
        <v>Exclude</v>
      </c>
      <c r="AA209" s="1" t="s">
        <v>2960</v>
      </c>
      <c r="AB209" s="1" t="str" cm="1">
        <f t="array" ref="AB209">IF(AND(SUM(COUNTIF(AA209,{"*leaching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leached*"}))&gt;0,ISNUMBER(FIND("%",AA209))),"Include","Exclude")</f>
        <v>Include</v>
      </c>
      <c r="AC209" s="1" t="s">
        <v>2961</v>
      </c>
      <c r="AD209" s="1" t="str" cm="1">
        <f t="array" ref="AD209">IF(AND(SUM(COUNTIF(AC209,{"*leaching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leached*"}))&gt;0,ISNUMBER(FIND("%",AC209))),"Include","Exclude")</f>
        <v>Exclude</v>
      </c>
      <c r="AE209" s="1" t="s">
        <v>2962</v>
      </c>
      <c r="AF209" s="1" t="str" cm="1">
        <f t="array" ref="AF209">IF(AND(SUM(COUNTIF(AE209,{"*leaching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leached*"}))&gt;0,ISNUMBER(FIND("%",AE209))),"Include","Exclude")</f>
        <v>Exclude</v>
      </c>
      <c r="AG209" s="1" t="s">
        <v>2963</v>
      </c>
      <c r="AH209" s="1" t="str" cm="1">
        <f t="array" ref="AH209">IF(AND(SUM(COUNTIF(AG209,{"*leaching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leached*"}))&gt;0,ISNUMBER(FIND("%",AG209))),"Include","Exclude")</f>
        <v>Exclude</v>
      </c>
      <c r="AI209" s="1" t="s">
        <v>2964</v>
      </c>
      <c r="AJ209" s="1" t="str" cm="1">
        <f t="array" ref="AJ209">IF(AND(SUM(COUNTIF(AI209,{"*leaching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leached*"}))&gt;0,ISNUMBER(FIND("%",AI209))),"Include","Exclude")</f>
        <v>Exclude</v>
      </c>
      <c r="AK209" s="1" t="s">
        <v>2965</v>
      </c>
      <c r="AL209" s="1" t="str" cm="1">
        <f t="array" ref="AL209">IF(AND(SUM(COUNTIF(AK209,{"*leaching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leached*"}))&gt;0,ISNUMBER(FIND("%",AK209))),"Include","Exclude")</f>
        <v>Exclude</v>
      </c>
      <c r="AM209" s="1"/>
      <c r="AN209" s="1" t="str" cm="1">
        <f t="array" ref="AN209">IF(AND(SUM(COUNTIF(AM209,{"*leaching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leached*"}))&gt;0,ISNUMBER(FIND("%",AM209))),"Include","Exclude")</f>
        <v>Exclude</v>
      </c>
      <c r="AO209" s="1"/>
      <c r="AP209" s="1" t="str" cm="1">
        <f t="array" ref="AP209">IF(AND(SUM(COUNTIF(AO209,{"*leaching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leached*"}))&gt;0,ISNUMBER(FIND("%",AO209))),"Include","Exclude")</f>
        <v>Exclude</v>
      </c>
      <c r="AQ209" s="1"/>
      <c r="AR209" s="1" t="str" cm="1">
        <f t="array" ref="AR209">IF(AND(SUM(COUNTIF(AQ209,{"*leaching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leached*"}))&gt;0,ISNUMBER(FIND("%",AQ209))),"Include","Exclude")</f>
        <v>Exclude</v>
      </c>
      <c r="AS209" s="1"/>
      <c r="AT209" s="1" t="str" cm="1">
        <f t="array" ref="AT209">IF(AND(SUM(COUNTIF(AS209,{"*leaching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leached*"}))&gt;0,ISNUMBER(FIND("%",AS209))),"Include","Exclude")</f>
        <v>Exclude</v>
      </c>
      <c r="AU209" s="1"/>
      <c r="AV209" s="1" t="str" cm="1">
        <f t="array" ref="AV209">IF(AND(SUM(COUNTIF(AU209,{"*leaching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leached*"}))&gt;0,ISNUMBER(FIND("%",AU209))),"Include","Exclude")</f>
        <v>Exclude</v>
      </c>
      <c r="AW209" s="1"/>
      <c r="AX209" s="1" t="str" cm="1">
        <f t="array" ref="AX209">IF(AND(SUM(COUNTIF(AW209,{"*leaching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leached*"}))&gt;0,ISNUMBER(FIND("%",AW209))),"Include","Exclude")</f>
        <v>Exclude</v>
      </c>
      <c r="AY209" s="1">
        <f t="shared" si="21"/>
        <v>1</v>
      </c>
      <c r="AZ209" s="1" t="s">
        <v>2960</v>
      </c>
      <c r="BA209" s="1">
        <f>LEN(AZ209) - LEN(SUBSTITUTE(AZ209, "%", ""))</f>
        <v>3</v>
      </c>
      <c r="BB209" s="1" t="s">
        <v>2997</v>
      </c>
      <c r="BF209" s="1"/>
      <c r="BG209" s="1"/>
      <c r="BK209" s="1"/>
      <c r="BL209" s="1"/>
      <c r="BQ209" s="1"/>
      <c r="BV209" s="1"/>
      <c r="BX209"/>
      <c r="BY209"/>
      <c r="BZ209"/>
      <c r="CA209"/>
      <c r="CB209"/>
    </row>
    <row r="210" spans="1:80" hidden="1" x14ac:dyDescent="0.3">
      <c r="A210" s="1">
        <v>209</v>
      </c>
      <c r="B210" s="1" t="s">
        <v>1175</v>
      </c>
      <c r="C210" s="2" t="s">
        <v>1176</v>
      </c>
      <c r="D210" s="1" t="s">
        <v>590</v>
      </c>
      <c r="E210" s="1" t="b">
        <v>1</v>
      </c>
      <c r="H210" s="1" t="s">
        <v>611</v>
      </c>
      <c r="I210" s="1" t="s">
        <v>10</v>
      </c>
      <c r="J210" s="1" t="s">
        <v>612</v>
      </c>
      <c r="K210" s="1" t="s">
        <v>24</v>
      </c>
      <c r="L210" s="1" t="s">
        <v>613</v>
      </c>
      <c r="M210" s="1" t="s">
        <v>591</v>
      </c>
      <c r="N210" s="1" t="s">
        <v>614</v>
      </c>
      <c r="O210" s="1" t="s">
        <v>677</v>
      </c>
      <c r="P210" s="1" t="b">
        <v>1</v>
      </c>
      <c r="Q210" s="1">
        <v>300</v>
      </c>
      <c r="R210" s="1" t="b">
        <v>0</v>
      </c>
      <c r="S210" s="1" t="s">
        <v>2966</v>
      </c>
      <c r="T210" s="1" t="str" cm="1">
        <f t="array" ref="T210">IF(AND(SUM(COUNTIF(S210,{"*leaching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leached*"}))&gt;0,ISNUMBER(FIND("%",S210))),"Include","Exclude")</f>
        <v>Exclude</v>
      </c>
      <c r="U210" s="1" t="s">
        <v>2967</v>
      </c>
      <c r="V210" s="1" t="str" cm="1">
        <f t="array" ref="V210">IF(AND(SUM(COUNTIF(U210,{"*leaching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leached*"}))&gt;0,ISNUMBER(FIND("%",U210))),"Include","Exclude")</f>
        <v>Exclude</v>
      </c>
      <c r="W210" s="1" t="s">
        <v>2968</v>
      </c>
      <c r="X210" s="1" t="str" cm="1">
        <f t="array" ref="X210">IF(AND(SUM(COUNTIF(W210,{"*leaching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leached*"}))&gt;0,ISNUMBER(FIND("%",W210))),"Include","Exclude")</f>
        <v>Exclude</v>
      </c>
      <c r="Y210" s="1" t="s">
        <v>2969</v>
      </c>
      <c r="Z210" s="1" t="str" cm="1">
        <f t="array" ref="Z210">IF(AND(SUM(COUNTIF(Y210,{"*leaching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leached*"}))&gt;0,ISNUMBER(FIND("%",Y210))),"Include","Exclude")</f>
        <v>Exclude</v>
      </c>
      <c r="AA210" s="1" t="s">
        <v>2970</v>
      </c>
      <c r="AB210" s="1" t="str" cm="1">
        <f t="array" ref="AB210">IF(AND(SUM(COUNTIF(AA210,{"*leaching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leached*"}))&gt;0,ISNUMBER(FIND("%",AA210))),"Include","Exclude")</f>
        <v>Exclude</v>
      </c>
      <c r="AC210" s="1"/>
      <c r="AD210" s="1" t="str" cm="1">
        <f t="array" ref="AD210">IF(AND(SUM(COUNTIF(AC210,{"*leaching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leached*"}))&gt;0,ISNUMBER(FIND("%",AC210))),"Include","Exclude")</f>
        <v>Exclude</v>
      </c>
      <c r="AE210" s="1"/>
      <c r="AF210" s="1" t="str" cm="1">
        <f t="array" ref="AF210">IF(AND(SUM(COUNTIF(AE210,{"*leaching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leached*"}))&gt;0,ISNUMBER(FIND("%",AE210))),"Include","Exclude")</f>
        <v>Exclude</v>
      </c>
      <c r="AG210" s="1"/>
      <c r="AH210" s="1" t="str" cm="1">
        <f t="array" ref="AH210">IF(AND(SUM(COUNTIF(AG210,{"*leaching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leached*"}))&gt;0,ISNUMBER(FIND("%",AG210))),"Include","Exclude")</f>
        <v>Exclude</v>
      </c>
      <c r="AI210" s="1"/>
      <c r="AJ210" s="1" t="str" cm="1">
        <f t="array" ref="AJ210">IF(AND(SUM(COUNTIF(AI210,{"*leaching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leached*"}))&gt;0,ISNUMBER(FIND("%",AI210))),"Include","Exclude")</f>
        <v>Exclude</v>
      </c>
      <c r="AK210" s="1"/>
      <c r="AL210" s="1" t="str" cm="1">
        <f t="array" ref="AL210">IF(AND(SUM(COUNTIF(AK210,{"*leaching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leached*"}))&gt;0,ISNUMBER(FIND("%",AK210))),"Include","Exclude")</f>
        <v>Exclude</v>
      </c>
      <c r="AM210" s="1"/>
      <c r="AN210" s="1" t="str" cm="1">
        <f t="array" ref="AN210">IF(AND(SUM(COUNTIF(AM210,{"*leaching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leached*"}))&gt;0,ISNUMBER(FIND("%",AM210))),"Include","Exclude")</f>
        <v>Exclude</v>
      </c>
      <c r="AO210" s="1"/>
      <c r="AP210" s="1" t="str" cm="1">
        <f t="array" ref="AP210">IF(AND(SUM(COUNTIF(AO210,{"*leaching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leached*"}))&gt;0,ISNUMBER(FIND("%",AO210))),"Include","Exclude")</f>
        <v>Exclude</v>
      </c>
      <c r="AQ210" s="1"/>
      <c r="AR210" s="1" t="str" cm="1">
        <f t="array" ref="AR210">IF(AND(SUM(COUNTIF(AQ210,{"*leaching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leached*"}))&gt;0,ISNUMBER(FIND("%",AQ210))),"Include","Exclude")</f>
        <v>Exclude</v>
      </c>
      <c r="AS210" s="1"/>
      <c r="AT210" s="1" t="str" cm="1">
        <f t="array" ref="AT210">IF(AND(SUM(COUNTIF(AS210,{"*leaching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leached*"}))&gt;0,ISNUMBER(FIND("%",AS210))),"Include","Exclude")</f>
        <v>Exclude</v>
      </c>
      <c r="AU210" s="1"/>
      <c r="AV210" s="1" t="str" cm="1">
        <f t="array" ref="AV210">IF(AND(SUM(COUNTIF(AU210,{"*leaching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leached*"}))&gt;0,ISNUMBER(FIND("%",AU210))),"Include","Exclude")</f>
        <v>Exclude</v>
      </c>
      <c r="AW210" s="1"/>
      <c r="AX210" s="1" t="str" cm="1">
        <f t="array" ref="AX210">IF(AND(SUM(COUNTIF(AW210,{"*leaching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leached*"}))&gt;0,ISNUMBER(FIND("%",AW210))),"Include","Exclude")</f>
        <v>Exclude</v>
      </c>
      <c r="AY210" s="1">
        <f t="shared" si="21"/>
        <v>0</v>
      </c>
      <c r="AZ210" s="1" t="s">
        <v>677</v>
      </c>
      <c r="BF210" s="1"/>
      <c r="BG210" s="1"/>
      <c r="BK210" s="1"/>
      <c r="BL210" s="1"/>
      <c r="BQ210" s="1"/>
      <c r="BV210" s="1"/>
      <c r="BX210"/>
      <c r="BY210"/>
      <c r="BZ210"/>
      <c r="CA210"/>
      <c r="CB210"/>
    </row>
    <row r="211" spans="1:80" hidden="1" x14ac:dyDescent="0.3">
      <c r="A211" s="1">
        <v>210</v>
      </c>
      <c r="B211" s="1" t="s">
        <v>1177</v>
      </c>
      <c r="C211" s="2" t="s">
        <v>1178</v>
      </c>
      <c r="D211" s="1" t="s">
        <v>592</v>
      </c>
      <c r="E211" s="1" t="b">
        <v>1</v>
      </c>
      <c r="H211" s="1" t="s">
        <v>611</v>
      </c>
      <c r="I211" s="1" t="s">
        <v>10</v>
      </c>
      <c r="J211" s="1" t="s">
        <v>612</v>
      </c>
      <c r="K211" s="1" t="s">
        <v>160</v>
      </c>
      <c r="L211" s="1" t="s">
        <v>613</v>
      </c>
      <c r="M211" s="1" t="s">
        <v>593</v>
      </c>
      <c r="N211" s="1" t="s">
        <v>614</v>
      </c>
      <c r="O211" s="1" t="s">
        <v>677</v>
      </c>
      <c r="P211" s="1" t="b">
        <v>1</v>
      </c>
      <c r="Q211" s="1">
        <v>700</v>
      </c>
      <c r="R211" s="1" t="b">
        <v>0</v>
      </c>
      <c r="S211" s="1" t="s">
        <v>2971</v>
      </c>
      <c r="T211" s="1" t="str" cm="1">
        <f t="array" ref="T211">IF(AND(SUM(COUNTIF(S211,{"*leaching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leached*"}))&gt;0,ISNUMBER(FIND("%",S211))),"Include","Exclude")</f>
        <v>Exclude</v>
      </c>
      <c r="U211" s="1" t="s">
        <v>2972</v>
      </c>
      <c r="V211" s="1" t="str" cm="1">
        <f t="array" ref="V211">IF(AND(SUM(COUNTIF(U211,{"*leaching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leached*"}))&gt;0,ISNUMBER(FIND("%",U211))),"Include","Exclude")</f>
        <v>Exclude</v>
      </c>
      <c r="W211" s="1" t="s">
        <v>2973</v>
      </c>
      <c r="X211" s="1" t="str" cm="1">
        <f t="array" ref="X211">IF(AND(SUM(COUNTIF(W211,{"*leaching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leached*"}))&gt;0,ISNUMBER(FIND("%",W211))),"Include","Exclude")</f>
        <v>Exclude</v>
      </c>
      <c r="Y211" s="1" t="s">
        <v>2974</v>
      </c>
      <c r="Z211" s="1" t="str" cm="1">
        <f t="array" ref="Z211">IF(AND(SUM(COUNTIF(Y211,{"*leaching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leached*"}))&gt;0,ISNUMBER(FIND("%",Y211))),"Include","Exclude")</f>
        <v>Exclude</v>
      </c>
      <c r="AA211" s="1" t="s">
        <v>2975</v>
      </c>
      <c r="AB211" s="1" t="str" cm="1">
        <f t="array" ref="AB211">IF(AND(SUM(COUNTIF(AA211,{"*leaching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leached*"}))&gt;0,ISNUMBER(FIND("%",AA211))),"Include","Exclude")</f>
        <v>Exclude</v>
      </c>
      <c r="AC211" s="1" t="s">
        <v>2976</v>
      </c>
      <c r="AD211" s="1" t="str" cm="1">
        <f t="array" ref="AD211">IF(AND(SUM(COUNTIF(AC211,{"*leaching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leached*"}))&gt;0,ISNUMBER(FIND("%",AC211))),"Include","Exclude")</f>
        <v>Exclude</v>
      </c>
      <c r="AE211" s="1" t="s">
        <v>2977</v>
      </c>
      <c r="AF211" s="1" t="str" cm="1">
        <f t="array" ref="AF211">IF(AND(SUM(COUNTIF(AE211,{"*leaching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leached*"}))&gt;0,ISNUMBER(FIND("%",AE211))),"Include","Exclude")</f>
        <v>Exclude</v>
      </c>
      <c r="AG211" s="1"/>
      <c r="AH211" s="1" t="str" cm="1">
        <f t="array" ref="AH211">IF(AND(SUM(COUNTIF(AG211,{"*leaching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leached*"}))&gt;0,ISNUMBER(FIND("%",AG211))),"Include","Exclude")</f>
        <v>Exclude</v>
      </c>
      <c r="AI211" s="1"/>
      <c r="AJ211" s="1" t="str" cm="1">
        <f t="array" ref="AJ211">IF(AND(SUM(COUNTIF(AI211,{"*leaching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leached*"}))&gt;0,ISNUMBER(FIND("%",AI211))),"Include","Exclude")</f>
        <v>Exclude</v>
      </c>
      <c r="AK211" s="1"/>
      <c r="AL211" s="1" t="str" cm="1">
        <f t="array" ref="AL211">IF(AND(SUM(COUNTIF(AK211,{"*leaching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leached*"}))&gt;0,ISNUMBER(FIND("%",AK211))),"Include","Exclude")</f>
        <v>Exclude</v>
      </c>
      <c r="AM211" s="1"/>
      <c r="AN211" s="1" t="str" cm="1">
        <f t="array" ref="AN211">IF(AND(SUM(COUNTIF(AM211,{"*leaching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leached*"}))&gt;0,ISNUMBER(FIND("%",AM211))),"Include","Exclude")</f>
        <v>Exclude</v>
      </c>
      <c r="AO211" s="1"/>
      <c r="AP211" s="1" t="str" cm="1">
        <f t="array" ref="AP211">IF(AND(SUM(COUNTIF(AO211,{"*leaching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leached*"}))&gt;0,ISNUMBER(FIND("%",AO211))),"Include","Exclude")</f>
        <v>Exclude</v>
      </c>
      <c r="AQ211" s="1"/>
      <c r="AR211" s="1" t="str" cm="1">
        <f t="array" ref="AR211">IF(AND(SUM(COUNTIF(AQ211,{"*leaching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leached*"}))&gt;0,ISNUMBER(FIND("%",AQ211))),"Include","Exclude")</f>
        <v>Exclude</v>
      </c>
      <c r="AS211" s="1"/>
      <c r="AT211" s="1" t="str" cm="1">
        <f t="array" ref="AT211">IF(AND(SUM(COUNTIF(AS211,{"*leaching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leached*"}))&gt;0,ISNUMBER(FIND("%",AS211))),"Include","Exclude")</f>
        <v>Exclude</v>
      </c>
      <c r="AU211" s="1"/>
      <c r="AV211" s="1" t="str" cm="1">
        <f t="array" ref="AV211">IF(AND(SUM(COUNTIF(AU211,{"*leaching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leached*"}))&gt;0,ISNUMBER(FIND("%",AU211))),"Include","Exclude")</f>
        <v>Exclude</v>
      </c>
      <c r="AW211" s="1"/>
      <c r="AX211" s="1" t="str" cm="1">
        <f t="array" ref="AX211">IF(AND(SUM(COUNTIF(AW211,{"*leaching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leached*"}))&gt;0,ISNUMBER(FIND("%",AW211))),"Include","Exclude")</f>
        <v>Exclude</v>
      </c>
      <c r="AY211" s="1">
        <f t="shared" si="21"/>
        <v>0</v>
      </c>
      <c r="AZ211" s="1" t="s">
        <v>677</v>
      </c>
      <c r="BF211" s="1"/>
      <c r="BG211" s="1"/>
      <c r="BK211" s="1"/>
      <c r="BL211" s="1"/>
      <c r="BQ211" s="1"/>
      <c r="BV211" s="1"/>
      <c r="BX211"/>
      <c r="BY211"/>
      <c r="BZ211"/>
      <c r="CA211"/>
      <c r="CB211"/>
    </row>
    <row r="212" spans="1:80" hidden="1" x14ac:dyDescent="0.3">
      <c r="A212" s="1">
        <v>211</v>
      </c>
      <c r="B212" s="1" t="s">
        <v>1179</v>
      </c>
      <c r="C212" s="2" t="s">
        <v>1180</v>
      </c>
      <c r="D212" s="1" t="s">
        <v>594</v>
      </c>
      <c r="E212" s="1" t="b">
        <v>1</v>
      </c>
      <c r="H212" s="1" t="s">
        <v>611</v>
      </c>
      <c r="I212" s="1" t="s">
        <v>10</v>
      </c>
      <c r="J212" s="1" t="s">
        <v>612</v>
      </c>
      <c r="K212" s="1" t="s">
        <v>210</v>
      </c>
      <c r="L212" s="1" t="s">
        <v>613</v>
      </c>
      <c r="M212" s="1" t="s">
        <v>595</v>
      </c>
      <c r="N212" s="1" t="s">
        <v>614</v>
      </c>
      <c r="O212" s="1" t="s">
        <v>677</v>
      </c>
      <c r="P212" s="1" t="b">
        <v>1</v>
      </c>
      <c r="Q212" s="1">
        <v>300</v>
      </c>
      <c r="R212" s="1" t="b">
        <v>1</v>
      </c>
      <c r="S212" s="1" t="s">
        <v>2978</v>
      </c>
      <c r="T212" s="1" t="str" cm="1">
        <f t="array" ref="T212">IF(AND(SUM(COUNTIF(S212,{"*leaching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leached*"}))&gt;0,ISNUMBER(FIND("%",S212))),"Include","Exclude")</f>
        <v>Exclude</v>
      </c>
      <c r="U212" s="1" t="s">
        <v>2979</v>
      </c>
      <c r="V212" s="1" t="str" cm="1">
        <f t="array" ref="V212">IF(AND(SUM(COUNTIF(U212,{"*leaching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leached*"}))&gt;0,ISNUMBER(FIND("%",U212))),"Include","Exclude")</f>
        <v>Exclude</v>
      </c>
      <c r="W212" s="1" t="s">
        <v>2980</v>
      </c>
      <c r="X212" s="1" t="str" cm="1">
        <f t="array" ref="X212">IF(AND(SUM(COUNTIF(W212,{"*leaching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leached*"}))&gt;0,ISNUMBER(FIND("%",W212))),"Include","Exclude")</f>
        <v>Exclude</v>
      </c>
      <c r="Y212" s="1" t="s">
        <v>2981</v>
      </c>
      <c r="Z212" s="1" t="str" cm="1">
        <f t="array" ref="Z212">IF(AND(SUM(COUNTIF(Y212,{"*leaching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leached*"}))&gt;0,ISNUMBER(FIND("%",Y212))),"Include","Exclude")</f>
        <v>Exclude</v>
      </c>
      <c r="AA212" s="1" t="s">
        <v>2982</v>
      </c>
      <c r="AB212" s="1" t="str" cm="1">
        <f t="array" ref="AB212">IF(AND(SUM(COUNTIF(AA212,{"*leaching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leached*"}))&gt;0,ISNUMBER(FIND("%",AA212))),"Include","Exclude")</f>
        <v>Exclude</v>
      </c>
      <c r="AC212" s="1" t="s">
        <v>2983</v>
      </c>
      <c r="AD212" s="1" t="str" cm="1">
        <f t="array" ref="AD212">IF(AND(SUM(COUNTIF(AC212,{"*leaching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leached*"}))&gt;0,ISNUMBER(FIND("%",AC212))),"Include","Exclude")</f>
        <v>Exclude</v>
      </c>
      <c r="AE212" s="1"/>
      <c r="AF212" s="1" t="str" cm="1">
        <f t="array" ref="AF212">IF(AND(SUM(COUNTIF(AE212,{"*leaching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leached*"}))&gt;0,ISNUMBER(FIND("%",AE212))),"Include","Exclude")</f>
        <v>Exclude</v>
      </c>
      <c r="AG212" s="1"/>
      <c r="AH212" s="1" t="str" cm="1">
        <f t="array" ref="AH212">IF(AND(SUM(COUNTIF(AG212,{"*leaching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leached*"}))&gt;0,ISNUMBER(FIND("%",AG212))),"Include","Exclude")</f>
        <v>Exclude</v>
      </c>
      <c r="AI212" s="1"/>
      <c r="AJ212" s="1" t="str" cm="1">
        <f t="array" ref="AJ212">IF(AND(SUM(COUNTIF(AI212,{"*leaching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leached*"}))&gt;0,ISNUMBER(FIND("%",AI212))),"Include","Exclude")</f>
        <v>Exclude</v>
      </c>
      <c r="AK212" s="1"/>
      <c r="AL212" s="1" t="str" cm="1">
        <f t="array" ref="AL212">IF(AND(SUM(COUNTIF(AK212,{"*leaching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leached*"}))&gt;0,ISNUMBER(FIND("%",AK212))),"Include","Exclude")</f>
        <v>Exclude</v>
      </c>
      <c r="AM212" s="1"/>
      <c r="AN212" s="1" t="str" cm="1">
        <f t="array" ref="AN212">IF(AND(SUM(COUNTIF(AM212,{"*leaching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leached*"}))&gt;0,ISNUMBER(FIND("%",AM212))),"Include","Exclude")</f>
        <v>Exclude</v>
      </c>
      <c r="AO212" s="1"/>
      <c r="AP212" s="1" t="str" cm="1">
        <f t="array" ref="AP212">IF(AND(SUM(COUNTIF(AO212,{"*leaching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leached*"}))&gt;0,ISNUMBER(FIND("%",AO212))),"Include","Exclude")</f>
        <v>Exclude</v>
      </c>
      <c r="AQ212" s="1"/>
      <c r="AR212" s="1" t="str" cm="1">
        <f t="array" ref="AR212">IF(AND(SUM(COUNTIF(AQ212,{"*leaching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leached*"}))&gt;0,ISNUMBER(FIND("%",AQ212))),"Include","Exclude")</f>
        <v>Exclude</v>
      </c>
      <c r="AS212" s="1"/>
      <c r="AT212" s="1" t="str" cm="1">
        <f t="array" ref="AT212">IF(AND(SUM(COUNTIF(AS212,{"*leaching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leached*"}))&gt;0,ISNUMBER(FIND("%",AS212))),"Include","Exclude")</f>
        <v>Exclude</v>
      </c>
      <c r="AU212" s="1"/>
      <c r="AV212" s="1" t="str" cm="1">
        <f t="array" ref="AV212">IF(AND(SUM(COUNTIF(AU212,{"*leaching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leached*"}))&gt;0,ISNUMBER(FIND("%",AU212))),"Include","Exclude")</f>
        <v>Exclude</v>
      </c>
      <c r="AW212" s="1"/>
      <c r="AX212" s="1" t="str" cm="1">
        <f t="array" ref="AX212">IF(AND(SUM(COUNTIF(AW212,{"*leaching efficienc*","*leaching yield*","*recovery efficienc*","*extraction efficienc*","*overall efficienc*","*adsorption efficienc*","*removal efficienc*","*extraction percentage*","*product purity*","*reaction efficienc*","*separation efficienc*","*round-trip efficienc*","*peel-off efficienc*","*stripping efficienc*","*efficiency of lithium and copper*","*precipitation efficienc*","*efficiency of 94 % Li-extraction*","*leachate with an efficiency of 92%*","*recovery rate*","*recycling efficienc*","*efficiently (&gt;98 %)*","*Li were leached*"}))&gt;0,ISNUMBER(FIND("%",AW212))),"Include","Exclude")</f>
        <v>Exclude</v>
      </c>
      <c r="AY212" s="1">
        <f t="shared" si="21"/>
        <v>0</v>
      </c>
      <c r="AZ212" s="1" t="s">
        <v>677</v>
      </c>
      <c r="BF212" s="1"/>
      <c r="BG212" s="1"/>
      <c r="BK212" s="1"/>
      <c r="BL212" s="1"/>
      <c r="BQ212" s="1"/>
      <c r="BV212" s="1"/>
      <c r="BX212"/>
      <c r="BY212"/>
      <c r="BZ212"/>
      <c r="CA212"/>
      <c r="CB212"/>
    </row>
  </sheetData>
  <autoFilter ref="A1:CB212" xr:uid="{CEEB63B3-45C1-47ED-9CA5-051892DF8580}">
    <filterColumn colId="50">
      <filters>
        <filter val="1"/>
        <filter val="2"/>
        <filter val="3"/>
        <filter val="4"/>
      </filters>
    </filterColumn>
    <filterColumn colId="54">
      <customFilters>
        <customFilter operator="notEqual" val=" "/>
      </customFilters>
    </filterColumn>
  </autoFilter>
  <conditionalFormatting sqref="B1:B212">
    <cfRule type="duplicateValues" dxfId="9" priority="19"/>
  </conditionalFormatting>
  <conditionalFormatting sqref="B16">
    <cfRule type="duplicateValues" dxfId="8" priority="5"/>
  </conditionalFormatting>
  <conditionalFormatting sqref="B33">
    <cfRule type="duplicateValues" dxfId="7" priority="4"/>
  </conditionalFormatting>
  <conditionalFormatting sqref="B41">
    <cfRule type="duplicateValues" dxfId="6" priority="3"/>
  </conditionalFormatting>
  <conditionalFormatting sqref="B56">
    <cfRule type="duplicateValues" dxfId="5" priority="2"/>
  </conditionalFormatting>
  <conditionalFormatting sqref="B57:B178 B180:B212 B42:B55 B34:B40 B17:B32 B1:B15">
    <cfRule type="duplicateValues" dxfId="4" priority="11"/>
  </conditionalFormatting>
  <conditionalFormatting sqref="B179">
    <cfRule type="duplicateValues" dxfId="3" priority="1"/>
  </conditionalFormatting>
  <conditionalFormatting sqref="C1:C212">
    <cfRule type="duplicateValues" dxfId="2" priority="22"/>
  </conditionalFormatting>
  <conditionalFormatting sqref="D1:D212">
    <cfRule type="duplicateValues" dxfId="1" priority="25"/>
  </conditionalFormatting>
  <conditionalFormatting sqref="M1:M212">
    <cfRule type="duplicateValues" dxfId="0" priority="28"/>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12F84-B0ED-4E01-97F6-D6F42618BE61}">
  <dimension ref="A1:B74"/>
  <sheetViews>
    <sheetView topLeftCell="A48" workbookViewId="0">
      <selection activeCell="A42" sqref="A42"/>
    </sheetView>
  </sheetViews>
  <sheetFormatPr defaultRowHeight="14.4" x14ac:dyDescent="0.3"/>
  <cols>
    <col min="1" max="1" width="24.44140625" bestFit="1" customWidth="1"/>
    <col min="2" max="2" width="29.6640625" bestFit="1" customWidth="1"/>
    <col min="5" max="5" width="24.44140625" bestFit="1" customWidth="1"/>
    <col min="6" max="6" width="29.6640625" bestFit="1" customWidth="1"/>
    <col min="8" max="8" width="35.44140625" bestFit="1" customWidth="1"/>
    <col min="9" max="9" width="28" bestFit="1" customWidth="1"/>
  </cols>
  <sheetData>
    <row r="1" spans="1:2" x14ac:dyDescent="0.3">
      <c r="A1" s="72" t="s">
        <v>3028</v>
      </c>
      <c r="B1" s="72"/>
    </row>
    <row r="2" spans="1:2" x14ac:dyDescent="0.3">
      <c r="A2" s="7" t="s">
        <v>3030</v>
      </c>
      <c r="B2" s="7" t="s">
        <v>3031</v>
      </c>
    </row>
    <row r="3" spans="1:2" x14ac:dyDescent="0.3">
      <c r="A3" s="9" t="s">
        <v>3009</v>
      </c>
      <c r="B3" s="12">
        <v>0.35</v>
      </c>
    </row>
    <row r="4" spans="1:2" x14ac:dyDescent="0.3">
      <c r="A4" s="9" t="s">
        <v>3042</v>
      </c>
      <c r="B4" s="12">
        <v>0.25</v>
      </c>
    </row>
    <row r="5" spans="1:2" x14ac:dyDescent="0.3">
      <c r="A5" s="9" t="s">
        <v>3043</v>
      </c>
      <c r="B5" s="12">
        <v>0.15</v>
      </c>
    </row>
    <row r="6" spans="1:2" x14ac:dyDescent="0.3">
      <c r="A6" s="9" t="s">
        <v>3014</v>
      </c>
      <c r="B6" s="12">
        <v>0.14000000000000001</v>
      </c>
    </row>
    <row r="7" spans="1:2" x14ac:dyDescent="0.3">
      <c r="A7" s="9" t="s">
        <v>3016</v>
      </c>
      <c r="B7" s="12">
        <v>0.05</v>
      </c>
    </row>
    <row r="8" spans="1:2" x14ac:dyDescent="0.3">
      <c r="A8" s="9" t="s">
        <v>3033</v>
      </c>
      <c r="B8" s="12">
        <v>0.05</v>
      </c>
    </row>
    <row r="9" spans="1:2" x14ac:dyDescent="0.3">
      <c r="A9" s="9" t="s">
        <v>3015</v>
      </c>
      <c r="B9" s="12">
        <v>0.01</v>
      </c>
    </row>
    <row r="11" spans="1:2" x14ac:dyDescent="0.3">
      <c r="A11" s="72" t="s">
        <v>30</v>
      </c>
      <c r="B11" s="72"/>
    </row>
    <row r="12" spans="1:2" x14ac:dyDescent="0.3">
      <c r="A12" s="10" t="s">
        <v>3030</v>
      </c>
      <c r="B12" s="10" t="s">
        <v>3031</v>
      </c>
    </row>
    <row r="13" spans="1:2" x14ac:dyDescent="0.3">
      <c r="A13" s="11" t="s">
        <v>3010</v>
      </c>
      <c r="B13" s="13">
        <v>0.65</v>
      </c>
    </row>
    <row r="14" spans="1:2" x14ac:dyDescent="0.3">
      <c r="A14" s="11" t="s">
        <v>3044</v>
      </c>
      <c r="B14" s="13">
        <v>0.15</v>
      </c>
    </row>
    <row r="15" spans="1:2" x14ac:dyDescent="0.3">
      <c r="A15" s="11" t="s">
        <v>3040</v>
      </c>
      <c r="B15" s="13">
        <v>0.1</v>
      </c>
    </row>
    <row r="16" spans="1:2" x14ac:dyDescent="0.3">
      <c r="A16" s="11" t="s">
        <v>3033</v>
      </c>
      <c r="B16" s="13">
        <v>0.04</v>
      </c>
    </row>
    <row r="17" spans="1:2" x14ac:dyDescent="0.3">
      <c r="A17" s="11" t="s">
        <v>3041</v>
      </c>
      <c r="B17" s="13">
        <v>0.05</v>
      </c>
    </row>
    <row r="18" spans="1:2" x14ac:dyDescent="0.3">
      <c r="A18" s="11" t="s">
        <v>3045</v>
      </c>
      <c r="B18" s="13">
        <v>0.01</v>
      </c>
    </row>
    <row r="21" spans="1:2" x14ac:dyDescent="0.3">
      <c r="A21" s="72" t="s">
        <v>3029</v>
      </c>
      <c r="B21" s="72"/>
    </row>
    <row r="22" spans="1:2" x14ac:dyDescent="0.3">
      <c r="A22" s="10" t="s">
        <v>3030</v>
      </c>
      <c r="B22" s="10" t="s">
        <v>3031</v>
      </c>
    </row>
    <row r="23" spans="1:2" x14ac:dyDescent="0.3">
      <c r="A23" s="11" t="s">
        <v>3013</v>
      </c>
      <c r="B23" s="13">
        <v>0.1</v>
      </c>
    </row>
    <row r="24" spans="1:2" x14ac:dyDescent="0.3">
      <c r="A24" s="11" t="s">
        <v>709</v>
      </c>
      <c r="B24" s="13">
        <v>0.2</v>
      </c>
    </row>
    <row r="25" spans="1:2" x14ac:dyDescent="0.3">
      <c r="A25" s="11" t="s">
        <v>3011</v>
      </c>
      <c r="B25" s="13">
        <v>0.2</v>
      </c>
    </row>
    <row r="26" spans="1:2" x14ac:dyDescent="0.3">
      <c r="A26" s="11" t="s">
        <v>3012</v>
      </c>
      <c r="B26" s="13">
        <v>0.1</v>
      </c>
    </row>
    <row r="27" spans="1:2" x14ac:dyDescent="0.3">
      <c r="A27" s="11" t="s">
        <v>3017</v>
      </c>
      <c r="B27" s="13">
        <v>0.1</v>
      </c>
    </row>
    <row r="28" spans="1:2" x14ac:dyDescent="0.3">
      <c r="A28" s="11" t="s">
        <v>3015</v>
      </c>
      <c r="B28" s="13">
        <v>0.1</v>
      </c>
    </row>
    <row r="29" spans="1:2" x14ac:dyDescent="0.3">
      <c r="A29" s="11" t="s">
        <v>3019</v>
      </c>
      <c r="B29" s="13">
        <v>0.1</v>
      </c>
    </row>
    <row r="30" spans="1:2" x14ac:dyDescent="0.3">
      <c r="A30" s="11" t="s">
        <v>3035</v>
      </c>
      <c r="B30" s="13">
        <v>0.1</v>
      </c>
    </row>
    <row r="32" spans="1:2" x14ac:dyDescent="0.3">
      <c r="A32" s="72" t="s">
        <v>524</v>
      </c>
      <c r="B32" s="72"/>
    </row>
    <row r="33" spans="1:2" x14ac:dyDescent="0.3">
      <c r="A33" s="7" t="s">
        <v>3030</v>
      </c>
      <c r="B33" s="7" t="s">
        <v>3031</v>
      </c>
    </row>
    <row r="34" spans="1:2" x14ac:dyDescent="0.3">
      <c r="A34" s="9" t="s">
        <v>3011</v>
      </c>
      <c r="B34" s="12">
        <v>0.4</v>
      </c>
    </row>
    <row r="35" spans="1:2" x14ac:dyDescent="0.3">
      <c r="A35" s="9" t="s">
        <v>3021</v>
      </c>
      <c r="B35" s="12">
        <v>0.15</v>
      </c>
    </row>
    <row r="36" spans="1:2" x14ac:dyDescent="0.3">
      <c r="A36" s="9" t="s">
        <v>709</v>
      </c>
      <c r="B36" s="12">
        <v>0.1</v>
      </c>
    </row>
    <row r="37" spans="1:2" x14ac:dyDescent="0.3">
      <c r="A37" s="9" t="s">
        <v>3024</v>
      </c>
      <c r="B37" s="12">
        <v>0.1</v>
      </c>
    </row>
    <row r="38" spans="1:2" x14ac:dyDescent="0.3">
      <c r="A38" s="9" t="s">
        <v>3036</v>
      </c>
      <c r="B38" s="12">
        <v>0.05</v>
      </c>
    </row>
    <row r="39" spans="1:2" x14ac:dyDescent="0.3">
      <c r="A39" s="9" t="s">
        <v>3037</v>
      </c>
      <c r="B39" s="12">
        <v>0.05</v>
      </c>
    </row>
    <row r="40" spans="1:2" x14ac:dyDescent="0.3">
      <c r="A40" s="9" t="s">
        <v>3015</v>
      </c>
      <c r="B40" s="12">
        <v>0.1</v>
      </c>
    </row>
    <row r="41" spans="1:2" x14ac:dyDescent="0.3">
      <c r="A41" s="9" t="s">
        <v>3014</v>
      </c>
      <c r="B41" s="12">
        <v>0.05</v>
      </c>
    </row>
    <row r="43" spans="1:2" x14ac:dyDescent="0.3">
      <c r="A43" s="72" t="s">
        <v>34</v>
      </c>
      <c r="B43" s="72"/>
    </row>
    <row r="44" spans="1:2" x14ac:dyDescent="0.3">
      <c r="A44" s="10" t="s">
        <v>3030</v>
      </c>
      <c r="B44" s="10" t="s">
        <v>3031</v>
      </c>
    </row>
    <row r="45" spans="1:2" x14ac:dyDescent="0.3">
      <c r="A45" s="11" t="s">
        <v>3011</v>
      </c>
      <c r="B45" s="13">
        <v>0.3</v>
      </c>
    </row>
    <row r="46" spans="1:2" x14ac:dyDescent="0.3">
      <c r="A46" s="11" t="s">
        <v>3013</v>
      </c>
      <c r="B46" s="13">
        <v>0.15</v>
      </c>
    </row>
    <row r="47" spans="1:2" x14ac:dyDescent="0.3">
      <c r="A47" s="11" t="s">
        <v>709</v>
      </c>
      <c r="B47" s="13">
        <v>0.1</v>
      </c>
    </row>
    <row r="48" spans="1:2" x14ac:dyDescent="0.3">
      <c r="A48" s="11" t="s">
        <v>3012</v>
      </c>
      <c r="B48" s="13">
        <v>0.05</v>
      </c>
    </row>
    <row r="49" spans="1:2" x14ac:dyDescent="0.3">
      <c r="A49" s="11" t="s">
        <v>3014</v>
      </c>
      <c r="B49" s="13">
        <v>0.05</v>
      </c>
    </row>
    <row r="50" spans="1:2" x14ac:dyDescent="0.3">
      <c r="A50" s="11" t="s">
        <v>3017</v>
      </c>
      <c r="B50" s="13">
        <v>0.1</v>
      </c>
    </row>
    <row r="51" spans="1:2" x14ac:dyDescent="0.3">
      <c r="A51" s="11" t="s">
        <v>3010</v>
      </c>
      <c r="B51" s="13">
        <v>0.1</v>
      </c>
    </row>
    <row r="52" spans="1:2" x14ac:dyDescent="0.3">
      <c r="A52" s="11" t="s">
        <v>3009</v>
      </c>
      <c r="B52" s="13">
        <v>0.05</v>
      </c>
    </row>
    <row r="53" spans="1:2" x14ac:dyDescent="0.3">
      <c r="A53" s="11" t="s">
        <v>3015</v>
      </c>
      <c r="B53" s="13">
        <v>0.05</v>
      </c>
    </row>
    <row r="54" spans="1:2" x14ac:dyDescent="0.3">
      <c r="A54" s="11" t="s">
        <v>3038</v>
      </c>
      <c r="B54" s="13">
        <v>0.05</v>
      </c>
    </row>
    <row r="56" spans="1:2" x14ac:dyDescent="0.3">
      <c r="A56" s="72" t="s">
        <v>67</v>
      </c>
      <c r="B56" s="72"/>
    </row>
    <row r="57" spans="1:2" x14ac:dyDescent="0.3">
      <c r="A57" s="7" t="s">
        <v>3030</v>
      </c>
      <c r="B57" s="7" t="s">
        <v>3031</v>
      </c>
    </row>
    <row r="58" spans="1:2" x14ac:dyDescent="0.3">
      <c r="A58" s="9" t="s">
        <v>3009</v>
      </c>
      <c r="B58" s="12">
        <v>0.35</v>
      </c>
    </row>
    <row r="59" spans="1:2" x14ac:dyDescent="0.3">
      <c r="A59" s="9" t="s">
        <v>3042</v>
      </c>
      <c r="B59" s="12">
        <v>0.25</v>
      </c>
    </row>
    <row r="60" spans="1:2" x14ac:dyDescent="0.3">
      <c r="A60" s="9" t="s">
        <v>3039</v>
      </c>
      <c r="B60" s="12">
        <v>0.1</v>
      </c>
    </row>
    <row r="61" spans="1:2" x14ac:dyDescent="0.3">
      <c r="A61" s="9" t="s">
        <v>3016</v>
      </c>
      <c r="B61" s="12">
        <v>0.1</v>
      </c>
    </row>
    <row r="62" spans="1:2" x14ac:dyDescent="0.3">
      <c r="A62" s="9" t="s">
        <v>3032</v>
      </c>
      <c r="B62" s="12">
        <v>0.1</v>
      </c>
    </row>
    <row r="63" spans="1:2" x14ac:dyDescent="0.3">
      <c r="A63" s="9" t="s">
        <v>3033</v>
      </c>
      <c r="B63" s="12">
        <v>0.1</v>
      </c>
    </row>
    <row r="65" spans="1:2" x14ac:dyDescent="0.3">
      <c r="A65" s="72" t="s">
        <v>238</v>
      </c>
      <c r="B65" s="72"/>
    </row>
    <row r="66" spans="1:2" x14ac:dyDescent="0.3">
      <c r="A66" s="7" t="s">
        <v>3030</v>
      </c>
      <c r="B66" s="7" t="s">
        <v>3031</v>
      </c>
    </row>
    <row r="67" spans="1:2" x14ac:dyDescent="0.3">
      <c r="A67" s="9" t="s">
        <v>3013</v>
      </c>
      <c r="B67" s="12">
        <v>0.1</v>
      </c>
    </row>
    <row r="68" spans="1:2" x14ac:dyDescent="0.3">
      <c r="A68" s="9" t="s">
        <v>3014</v>
      </c>
      <c r="B68" s="12">
        <v>0.4</v>
      </c>
    </row>
    <row r="69" spans="1:2" x14ac:dyDescent="0.3">
      <c r="A69" s="9" t="s">
        <v>3020</v>
      </c>
      <c r="B69" s="12">
        <v>0.2</v>
      </c>
    </row>
    <row r="70" spans="1:2" x14ac:dyDescent="0.3">
      <c r="A70" s="9" t="s">
        <v>3046</v>
      </c>
      <c r="B70" s="12">
        <v>0.1</v>
      </c>
    </row>
    <row r="71" spans="1:2" x14ac:dyDescent="0.3">
      <c r="A71" s="11" t="s">
        <v>3017</v>
      </c>
      <c r="B71" s="12">
        <v>0.05</v>
      </c>
    </row>
    <row r="72" spans="1:2" x14ac:dyDescent="0.3">
      <c r="A72" s="9" t="s">
        <v>3015</v>
      </c>
      <c r="B72" s="12">
        <v>0.05</v>
      </c>
    </row>
    <row r="73" spans="1:2" x14ac:dyDescent="0.3">
      <c r="A73" s="9" t="s">
        <v>3019</v>
      </c>
      <c r="B73" s="12">
        <v>0.09</v>
      </c>
    </row>
    <row r="74" spans="1:2" x14ac:dyDescent="0.3">
      <c r="A74" s="9" t="s">
        <v>3034</v>
      </c>
      <c r="B74" s="12">
        <v>0.01</v>
      </c>
    </row>
  </sheetData>
  <mergeCells count="7">
    <mergeCell ref="A1:B1"/>
    <mergeCell ref="A65:B65"/>
    <mergeCell ref="A21:B21"/>
    <mergeCell ref="A32:B32"/>
    <mergeCell ref="A43:B43"/>
    <mergeCell ref="A56:B56"/>
    <mergeCell ref="A11: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5305-DF2F-482C-A934-C91974735883}">
  <dimension ref="A1:D19"/>
  <sheetViews>
    <sheetView topLeftCell="A10" workbookViewId="0">
      <selection activeCell="A20" sqref="A20"/>
    </sheetView>
  </sheetViews>
  <sheetFormatPr defaultRowHeight="14.4" x14ac:dyDescent="0.3"/>
  <cols>
    <col min="1" max="1" width="65" bestFit="1" customWidth="1"/>
    <col min="2" max="2" width="19.5546875" customWidth="1"/>
  </cols>
  <sheetData>
    <row r="1" spans="1:4" x14ac:dyDescent="0.3">
      <c r="A1" s="7" t="s">
        <v>3025</v>
      </c>
      <c r="B1" s="7" t="s">
        <v>3026</v>
      </c>
      <c r="D1" t="s">
        <v>3005</v>
      </c>
    </row>
    <row r="2" spans="1:4" x14ac:dyDescent="0.3">
      <c r="A2" s="8" t="s">
        <v>3009</v>
      </c>
      <c r="B2" s="8">
        <v>2.5499999999999998</v>
      </c>
      <c r="D2" t="s">
        <v>3006</v>
      </c>
    </row>
    <row r="3" spans="1:4" x14ac:dyDescent="0.3">
      <c r="A3" s="8" t="s">
        <v>3010</v>
      </c>
      <c r="B3" s="8">
        <v>2</v>
      </c>
      <c r="D3" t="s">
        <v>3007</v>
      </c>
    </row>
    <row r="4" spans="1:4" x14ac:dyDescent="0.3">
      <c r="A4" s="8" t="s">
        <v>3011</v>
      </c>
      <c r="B4" s="8">
        <v>13.9</v>
      </c>
      <c r="D4" t="s">
        <v>3008</v>
      </c>
    </row>
    <row r="5" spans="1:4" x14ac:dyDescent="0.3">
      <c r="A5" s="8" t="s">
        <v>3012</v>
      </c>
      <c r="B5" s="8">
        <v>1.82</v>
      </c>
    </row>
    <row r="6" spans="1:4" x14ac:dyDescent="0.3">
      <c r="A6" s="8" t="s">
        <v>3013</v>
      </c>
      <c r="B6" s="8">
        <v>83.5</v>
      </c>
      <c r="D6" s="5" t="s">
        <v>3054</v>
      </c>
    </row>
    <row r="7" spans="1:4" x14ac:dyDescent="0.3">
      <c r="A7" s="8" t="s">
        <v>3027</v>
      </c>
      <c r="B7" s="8">
        <v>167</v>
      </c>
      <c r="D7" t="s">
        <v>3055</v>
      </c>
    </row>
    <row r="8" spans="1:4" x14ac:dyDescent="0.3">
      <c r="A8" s="8" t="s">
        <v>3014</v>
      </c>
      <c r="B8" s="8">
        <v>0.42399999999999999</v>
      </c>
      <c r="D8" t="s">
        <v>3056</v>
      </c>
    </row>
    <row r="9" spans="1:4" x14ac:dyDescent="0.3">
      <c r="A9" s="8" t="s">
        <v>3015</v>
      </c>
      <c r="B9" s="8">
        <v>6</v>
      </c>
      <c r="D9" t="s">
        <v>3057</v>
      </c>
    </row>
    <row r="10" spans="1:4" x14ac:dyDescent="0.3">
      <c r="A10" s="8" t="s">
        <v>709</v>
      </c>
      <c r="B10" s="8">
        <v>32.799999999999997</v>
      </c>
    </row>
    <row r="11" spans="1:4" x14ac:dyDescent="0.3">
      <c r="A11" s="8" t="s">
        <v>3017</v>
      </c>
      <c r="B11" s="8">
        <v>0.122</v>
      </c>
    </row>
    <row r="12" spans="1:4" x14ac:dyDescent="0.3">
      <c r="A12" s="8" t="s">
        <v>3018</v>
      </c>
      <c r="B12" s="8">
        <v>2.73</v>
      </c>
    </row>
    <row r="13" spans="1:4" x14ac:dyDescent="0.3">
      <c r="A13" s="8" t="s">
        <v>3019</v>
      </c>
      <c r="B13" s="8">
        <v>1.79</v>
      </c>
    </row>
    <row r="14" spans="1:4" x14ac:dyDescent="0.3">
      <c r="A14" s="8" t="s">
        <v>3020</v>
      </c>
      <c r="B14" s="8">
        <v>2.69</v>
      </c>
    </row>
    <row r="15" spans="1:4" x14ac:dyDescent="0.3">
      <c r="A15" s="8" t="s">
        <v>3021</v>
      </c>
      <c r="B15" s="8">
        <v>4.8499999999999996</v>
      </c>
    </row>
    <row r="16" spans="1:4" x14ac:dyDescent="0.3">
      <c r="A16" s="8" t="s">
        <v>3022</v>
      </c>
      <c r="B16" s="8">
        <v>57.5</v>
      </c>
    </row>
    <row r="17" spans="1:4" x14ac:dyDescent="0.3">
      <c r="A17" s="8" t="s">
        <v>3023</v>
      </c>
      <c r="B17" s="8">
        <v>4.6400000000000006</v>
      </c>
    </row>
    <row r="18" spans="1:4" x14ac:dyDescent="0.3">
      <c r="A18" s="8" t="s">
        <v>3024</v>
      </c>
      <c r="B18" s="42">
        <f>(4.85+57.5+4.64+103)/4</f>
        <v>42.497500000000002</v>
      </c>
      <c r="C18" s="42"/>
      <c r="D18" s="42"/>
    </row>
    <row r="19" spans="1:4" x14ac:dyDescent="0.3">
      <c r="A19" s="47" t="s">
        <v>3058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Master (1)</vt:lpstr>
      <vt:lpstr>Main Master</vt:lpstr>
      <vt:lpstr>Battery Type Composition</vt:lpstr>
      <vt:lpstr>To do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Shubham Garampalli</cp:lastModifiedBy>
  <dcterms:created xsi:type="dcterms:W3CDTF">2024-12-05T17:42:32Z</dcterms:created>
  <dcterms:modified xsi:type="dcterms:W3CDTF">2024-12-19T10:45:57Z</dcterms:modified>
</cp:coreProperties>
</file>