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9815" windowHeight="9660" tabRatio="726"/>
  </bookViews>
  <sheets>
    <sheet name="summary-RandomForest" sheetId="8" r:id="rId1"/>
    <sheet name="all-algorithms" sheetId="2" r:id="rId2"/>
    <sheet name="allFamilies" sheetId="1" r:id="rId3"/>
  </sheets>
  <calcPr calcId="144525"/>
</workbook>
</file>

<file path=xl/calcChain.xml><?xml version="1.0" encoding="utf-8"?>
<calcChain xmlns="http://schemas.openxmlformats.org/spreadsheetml/2006/main">
  <c r="N13" i="8" l="1"/>
  <c r="N12" i="8"/>
  <c r="N6" i="8" l="1"/>
  <c r="N7" i="8"/>
  <c r="N8" i="8"/>
  <c r="N9" i="8"/>
  <c r="N10" i="8"/>
  <c r="N11" i="8"/>
  <c r="N5" i="8"/>
  <c r="O12" i="8"/>
  <c r="M12" i="8" l="1"/>
  <c r="M6" i="8"/>
  <c r="M7" i="8"/>
  <c r="M8" i="8"/>
  <c r="M9" i="8"/>
  <c r="M10" i="8"/>
  <c r="M11" i="8"/>
  <c r="M5" i="8"/>
  <c r="K12" i="8"/>
  <c r="O11" i="8"/>
  <c r="L11" i="8"/>
  <c r="O10" i="8"/>
  <c r="L10" i="8"/>
  <c r="O9" i="8"/>
  <c r="L9" i="8"/>
  <c r="O8" i="8"/>
  <c r="L8" i="8"/>
  <c r="O7" i="8"/>
  <c r="L7" i="8"/>
  <c r="O6" i="8"/>
  <c r="L6" i="8"/>
  <c r="O5" i="8"/>
  <c r="L5" i="8"/>
  <c r="L12" i="8" l="1"/>
  <c r="K68" i="2"/>
  <c r="L68" i="2" s="1"/>
  <c r="K67" i="2"/>
  <c r="L67" i="2" s="1"/>
  <c r="K66" i="2"/>
  <c r="L66" i="2" s="1"/>
  <c r="K65" i="2"/>
  <c r="L65" i="2" s="1"/>
  <c r="K64" i="2"/>
  <c r="L64" i="2" s="1"/>
  <c r="K63" i="2"/>
  <c r="L63" i="2" s="1"/>
  <c r="K62" i="2"/>
  <c r="K57" i="2"/>
  <c r="L57" i="2" s="1"/>
  <c r="K56" i="2"/>
  <c r="L56" i="2" s="1"/>
  <c r="K55" i="2"/>
  <c r="L55" i="2" s="1"/>
  <c r="K54" i="2"/>
  <c r="L54" i="2" s="1"/>
  <c r="K53" i="2"/>
  <c r="L53" i="2" s="1"/>
  <c r="K52" i="2"/>
  <c r="L52" i="2" s="1"/>
  <c r="K51" i="2"/>
  <c r="K46" i="2"/>
  <c r="L46" i="2" s="1"/>
  <c r="K45" i="2"/>
  <c r="L45" i="2" s="1"/>
  <c r="K44" i="2"/>
  <c r="L44" i="2" s="1"/>
  <c r="K43" i="2"/>
  <c r="L43" i="2" s="1"/>
  <c r="K42" i="2"/>
  <c r="L42" i="2" s="1"/>
  <c r="K41" i="2"/>
  <c r="L41" i="2" s="1"/>
  <c r="K40" i="2"/>
  <c r="K36" i="2"/>
  <c r="L36" i="2" s="1"/>
  <c r="K35" i="2"/>
  <c r="L35" i="2" s="1"/>
  <c r="K34" i="2"/>
  <c r="L34" i="2" s="1"/>
  <c r="K33" i="2"/>
  <c r="L33" i="2" s="1"/>
  <c r="K32" i="2"/>
  <c r="L32" i="2" s="1"/>
  <c r="K31" i="2"/>
  <c r="L31" i="2" s="1"/>
  <c r="K30" i="2"/>
  <c r="K24" i="2"/>
  <c r="L24" i="2" s="1"/>
  <c r="K23" i="2"/>
  <c r="L23" i="2" s="1"/>
  <c r="K22" i="2"/>
  <c r="L22" i="2" s="1"/>
  <c r="K21" i="2"/>
  <c r="L21" i="2" s="1"/>
  <c r="K20" i="2"/>
  <c r="L20" i="2" s="1"/>
  <c r="K19" i="2"/>
  <c r="L19" i="2" s="1"/>
  <c r="K18" i="2"/>
  <c r="K12" i="2"/>
  <c r="L12" i="2" s="1"/>
  <c r="K11" i="2"/>
  <c r="L11" i="2" s="1"/>
  <c r="K10" i="2"/>
  <c r="L10" i="2" s="1"/>
  <c r="K9" i="2"/>
  <c r="L9" i="2" s="1"/>
  <c r="K8" i="2"/>
  <c r="L8" i="2" s="1"/>
  <c r="K7" i="2"/>
  <c r="L7" i="2" s="1"/>
  <c r="K6" i="2"/>
  <c r="K14" i="2" s="1"/>
  <c r="L6" i="2" l="1"/>
  <c r="L13" i="2"/>
  <c r="L18" i="2"/>
  <c r="L25" i="2" s="1"/>
  <c r="L30" i="2"/>
  <c r="L37" i="2" s="1"/>
  <c r="L40" i="2"/>
  <c r="L47" i="2" s="1"/>
  <c r="L51" i="2"/>
  <c r="L58" i="2" s="1"/>
  <c r="L62" i="2"/>
  <c r="L69" i="2" s="1"/>
</calcChain>
</file>

<file path=xl/sharedStrings.xml><?xml version="1.0" encoding="utf-8"?>
<sst xmlns="http://schemas.openxmlformats.org/spreadsheetml/2006/main" count="242" uniqueCount="61">
  <si>
    <t>Full feature set</t>
  </si>
  <si>
    <t>Predicted</t>
  </si>
  <si>
    <t>malware families</t>
  </si>
  <si>
    <t>DroidKungfu</t>
  </si>
  <si>
    <t>ProxyTrojan/NotCompatible/NioServ</t>
  </si>
  <si>
    <t>GoldDream</t>
  </si>
  <si>
    <t>Plankton</t>
  </si>
  <si>
    <t>FakeInst</t>
  </si>
  <si>
    <t>BENIGN</t>
  </si>
  <si>
    <t>MALICIOUS</t>
  </si>
  <si>
    <t>#samples</t>
  </si>
  <si>
    <t>ACC</t>
  </si>
  <si>
    <t>Actual</t>
  </si>
  <si>
    <t>weighted avg</t>
  </si>
  <si>
    <t>major malicious families</t>
  </si>
  <si>
    <t>D*</t>
  </si>
  <si>
    <t>BernoulliNB full</t>
  </si>
  <si>
    <t>BernoulliNB D*</t>
  </si>
  <si>
    <t>SVC-linear full</t>
  </si>
  <si>
    <t>kNN full</t>
  </si>
  <si>
    <t>Pjapps</t>
  </si>
  <si>
    <t>VirusShare</t>
  </si>
  <si>
    <t>MobileTx</t>
  </si>
  <si>
    <t>YZHC</t>
  </si>
  <si>
    <t>GingerMaster/GingerBreaker</t>
  </si>
  <si>
    <t>HippoSMS</t>
  </si>
  <si>
    <t>FakeDoc</t>
  </si>
  <si>
    <t>KMIN</t>
  </si>
  <si>
    <t>FakePlay</t>
  </si>
  <si>
    <t>Mania</t>
  </si>
  <si>
    <t>OpFake</t>
  </si>
  <si>
    <t>BackFlash/Crosate</t>
  </si>
  <si>
    <t>Airpush/StopSMS</t>
  </si>
  <si>
    <t>Jifake</t>
  </si>
  <si>
    <t>Gamex</t>
  </si>
  <si>
    <t>D* set</t>
  </si>
  <si>
    <t>Actual class (total samples)</t>
  </si>
  <si>
    <t>I: DroidKungfu (5)</t>
  </si>
  <si>
    <t>II: ProxyTrojan/NN (27)</t>
  </si>
  <si>
    <t>III: GoldDream (11)</t>
  </si>
  <si>
    <t>IV: Plankton (8)</t>
  </si>
  <si>
    <t>V: FakeInst (33)</t>
  </si>
  <si>
    <t>VI: BENIGN (136)</t>
  </si>
  <si>
    <t>VII: MALICIOUS (51)</t>
  </si>
  <si>
    <t>I</t>
  </si>
  <si>
    <t>II</t>
  </si>
  <si>
    <t>III</t>
  </si>
  <si>
    <t>IV</t>
  </si>
  <si>
    <t>V</t>
  </si>
  <si>
    <t>VI</t>
  </si>
  <si>
    <t>VII</t>
  </si>
  <si>
    <t>Precision</t>
  </si>
  <si>
    <t>Recall</t>
  </si>
  <si>
    <t>F1</t>
  </si>
  <si>
    <t xml:space="preserve">Number of samples predicted as </t>
  </si>
  <si>
    <t>A</t>
  </si>
  <si>
    <t>overall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</si>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</sst>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i/>
      <sz val="10"/>
      <color rgb="FF000000"/>
      <name val="Arial"/>
    </font>
    <font>
      <sz val="10"/>
      <color rgb="FFFF00FF"/>
      <name val="Arial"/>
    </font>
    <font>
      <sz val="10"/>
      <color rgb="FFFF0000"/>
      <name val="Arial"/>
    </font>
    <font>
      <sz val="10"/>
      <color rgb="FF000000"/>
      <name val="Arial"/>
    </font>
    <font>
      <i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/>
    <xf numFmtId="0" fontId="3" fillId="3" borderId="1" xfId="0" applyFont="1" applyFill="1" applyBorder="1" applyAlignment="1"/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/>
    <xf numFmtId="0" fontId="8" fillId="0" borderId="6" xfId="0" applyFont="1" applyBorder="1" applyAlignment="1"/>
    <xf numFmtId="0" fontId="0" fillId="0" borderId="0" xfId="0" applyFont="1" applyAlignment="1"/>
    <xf numFmtId="10" fontId="1" fillId="0" borderId="1" xfId="0" applyNumberFormat="1" applyFont="1" applyBorder="1" applyAlignment="1"/>
    <xf numFmtId="10" fontId="1" fillId="0" borderId="7" xfId="0" applyNumberFormat="1" applyFont="1" applyBorder="1" applyAlignment="1"/>
    <xf numFmtId="10" fontId="0" fillId="0" borderId="1" xfId="0" applyNumberFormat="1" applyFont="1" applyBorder="1" applyAlignment="1"/>
    <xf numFmtId="10" fontId="0" fillId="0" borderId="2" xfId="0" applyNumberFormat="1" applyFont="1" applyBorder="1" applyAlignment="1"/>
    <xf numFmtId="10" fontId="8" fillId="3" borderId="1" xfId="0" applyNumberFormat="1" applyFont="1" applyFill="1" applyBorder="1" applyAlignment="1"/>
    <xf numFmtId="0" fontId="0" fillId="0" borderId="9" xfId="0" applyFont="1" applyBorder="1" applyAlignment="1"/>
    <xf numFmtId="10" fontId="0" fillId="0" borderId="8" xfId="0" applyNumberFormat="1" applyFont="1" applyBorder="1" applyAlignment="1"/>
    <xf numFmtId="0" fontId="7" fillId="0" borderId="0" xfId="0" applyFont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0" fillId="0" borderId="3" xfId="0" applyFont="1" applyBorder="1" applyAlignment="1"/>
    <xf numFmtId="0" fontId="8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1" fillId="0" borderId="10" xfId="0" applyNumberFormat="1" applyFont="1" applyFill="1" applyBorder="1" applyAlignment="1"/>
    <xf numFmtId="10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14"/>
  <sheetViews>
    <sheetView tabSelected="1" workbookViewId="0">
      <selection activeCell="Q6" sqref="Q6"/>
    </sheetView>
  </sheetViews>
  <sheetFormatPr defaultRowHeight="12.75" x14ac:dyDescent="0.2"/>
  <cols>
    <col min="1" max="2" width="9.140625" style="7"/>
    <col min="3" max="3" width="21.85546875" style="7" bestFit="1" customWidth="1"/>
    <col min="4" max="4" width="4.28515625" style="7" customWidth="1"/>
    <col min="5" max="5" width="5.5703125" style="7" customWidth="1"/>
    <col min="6" max="6" width="6.140625" style="7" customWidth="1"/>
    <col min="7" max="7" width="4.140625" style="7" customWidth="1"/>
    <col min="8" max="9" width="4.42578125" style="7" customWidth="1"/>
    <col min="10" max="10" width="4.28515625" style="7" customWidth="1"/>
    <col min="11" max="11" width="16" style="7" customWidth="1"/>
    <col min="12" max="12" width="14.5703125" style="7" customWidth="1"/>
    <col min="13" max="13" width="9.140625" style="7"/>
    <col min="14" max="14" width="9.140625" style="14"/>
    <col min="15" max="15" width="9.140625" style="7"/>
    <col min="16" max="16" width="9.140625" style="14"/>
    <col min="17" max="16384" width="9.140625" style="7"/>
  </cols>
  <sheetData>
    <row r="3" spans="3:22" x14ac:dyDescent="0.2">
      <c r="C3" s="32" t="s">
        <v>36</v>
      </c>
      <c r="D3" s="34" t="s">
        <v>54</v>
      </c>
      <c r="E3" s="35"/>
      <c r="F3" s="35"/>
      <c r="G3" s="35"/>
      <c r="H3" s="35"/>
      <c r="I3" s="35"/>
      <c r="J3" s="35"/>
      <c r="K3" s="37" t="s">
        <v>51</v>
      </c>
      <c r="L3" s="28" t="s">
        <v>52</v>
      </c>
      <c r="M3" s="29" t="s">
        <v>53</v>
      </c>
      <c r="N3" s="29" t="s">
        <v>55</v>
      </c>
      <c r="Q3" s="22" t="s">
        <v>57</v>
      </c>
      <c r="R3" s="22" t="s">
        <v>58</v>
      </c>
      <c r="S3" s="22" t="s">
        <v>59</v>
      </c>
      <c r="T3" s="22" t="s">
        <v>60</v>
      </c>
      <c r="V3" s="14" t="s">
        <v>55</v>
      </c>
    </row>
    <row r="4" spans="3:22" x14ac:dyDescent="0.2">
      <c r="C4" s="33"/>
      <c r="D4" s="11" t="s">
        <v>44</v>
      </c>
      <c r="E4" s="10" t="s">
        <v>45</v>
      </c>
      <c r="F4" s="11" t="s">
        <v>46</v>
      </c>
      <c r="G4" s="11" t="s">
        <v>47</v>
      </c>
      <c r="H4" s="11" t="s">
        <v>48</v>
      </c>
      <c r="I4" s="11" t="s">
        <v>49</v>
      </c>
      <c r="J4" s="11" t="s">
        <v>50</v>
      </c>
      <c r="K4" s="38"/>
      <c r="L4" s="36"/>
      <c r="M4" s="30"/>
      <c r="N4" s="30"/>
      <c r="O4" s="1" t="s">
        <v>10</v>
      </c>
      <c r="P4" s="1"/>
      <c r="V4" s="16">
        <v>0.99629999999999996</v>
      </c>
    </row>
    <row r="5" spans="3:22" x14ac:dyDescent="0.2">
      <c r="C5" s="12" t="s">
        <v>37</v>
      </c>
      <c r="D5" s="9">
        <v>4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15">
        <v>1</v>
      </c>
      <c r="L5" s="15">
        <f>D5/O5</f>
        <v>0.8</v>
      </c>
      <c r="M5" s="16">
        <f>2*K5*L5/(K5+L5)</f>
        <v>0.88888888888888895</v>
      </c>
      <c r="N5" s="16">
        <f>(Q5+S5)/SUM(Q5:T5)</f>
        <v>0.99630996309963105</v>
      </c>
      <c r="O5" s="7">
        <f t="shared" ref="O5:O11" si="0">SUM(D5:J5)</f>
        <v>5</v>
      </c>
      <c r="Q5" s="7">
        <v>4</v>
      </c>
      <c r="R5" s="7">
        <v>0</v>
      </c>
      <c r="S5" s="24">
        <v>266</v>
      </c>
      <c r="T5" s="24">
        <v>1</v>
      </c>
      <c r="V5" s="16">
        <v>0.91139999999999999</v>
      </c>
    </row>
    <row r="6" spans="3:22" x14ac:dyDescent="0.2">
      <c r="C6" s="13" t="s">
        <v>38</v>
      </c>
      <c r="D6" s="8">
        <v>0</v>
      </c>
      <c r="E6" s="9">
        <v>13</v>
      </c>
      <c r="F6" s="8">
        <v>0</v>
      </c>
      <c r="G6" s="8">
        <v>0</v>
      </c>
      <c r="H6" s="8">
        <v>0</v>
      </c>
      <c r="I6" s="8">
        <v>6</v>
      </c>
      <c r="J6" s="8">
        <v>8</v>
      </c>
      <c r="K6" s="15">
        <v>0.56999999999999995</v>
      </c>
      <c r="L6" s="17">
        <f>E6/O6</f>
        <v>0.48148148148148145</v>
      </c>
      <c r="M6" s="16">
        <f t="shared" ref="M6:M11" si="1">2*K6*L6/(K6+L6)</f>
        <v>0.52201479394152861</v>
      </c>
      <c r="N6" s="16">
        <f t="shared" ref="N6:N11" si="2">(Q6+S6)/SUM(Q6:T6)</f>
        <v>0.91143911439114389</v>
      </c>
      <c r="O6" s="7">
        <f t="shared" si="0"/>
        <v>27</v>
      </c>
      <c r="Q6" s="7">
        <v>13</v>
      </c>
      <c r="R6" s="7">
        <v>10</v>
      </c>
      <c r="S6" s="24">
        <v>234</v>
      </c>
      <c r="T6" s="7">
        <v>14</v>
      </c>
      <c r="V6" s="16">
        <v>0.99260000000000004</v>
      </c>
    </row>
    <row r="7" spans="3:22" x14ac:dyDescent="0.2">
      <c r="C7" s="12" t="s">
        <v>39</v>
      </c>
      <c r="D7" s="8">
        <v>0</v>
      </c>
      <c r="E7" s="8">
        <v>1</v>
      </c>
      <c r="F7" s="9">
        <v>10</v>
      </c>
      <c r="G7" s="8">
        <v>0</v>
      </c>
      <c r="H7" s="8">
        <v>0</v>
      </c>
      <c r="I7" s="8">
        <v>0</v>
      </c>
      <c r="J7" s="8">
        <v>0</v>
      </c>
      <c r="K7" s="15">
        <v>0.91</v>
      </c>
      <c r="L7" s="17">
        <f>F7/O7</f>
        <v>0.90909090909090906</v>
      </c>
      <c r="M7" s="16">
        <f t="shared" si="1"/>
        <v>0.90954522738630683</v>
      </c>
      <c r="N7" s="16">
        <f t="shared" si="2"/>
        <v>0.99261992619926198</v>
      </c>
      <c r="O7" s="7">
        <f t="shared" si="0"/>
        <v>11</v>
      </c>
      <c r="Q7" s="7">
        <v>10</v>
      </c>
      <c r="R7" s="7">
        <v>1</v>
      </c>
      <c r="S7" s="24">
        <v>259</v>
      </c>
      <c r="T7" s="7">
        <v>1</v>
      </c>
      <c r="V7" s="16">
        <v>0.99629999999999996</v>
      </c>
    </row>
    <row r="8" spans="3:22" x14ac:dyDescent="0.2">
      <c r="C8" s="12" t="s">
        <v>40</v>
      </c>
      <c r="D8" s="8">
        <v>0</v>
      </c>
      <c r="E8" s="8">
        <v>1</v>
      </c>
      <c r="F8" s="8">
        <v>0</v>
      </c>
      <c r="G8" s="9">
        <v>7</v>
      </c>
      <c r="H8" s="8">
        <v>0</v>
      </c>
      <c r="I8" s="8">
        <v>0</v>
      </c>
      <c r="J8" s="8">
        <v>0</v>
      </c>
      <c r="K8" s="15">
        <v>1</v>
      </c>
      <c r="L8" s="17">
        <f>G8/O8</f>
        <v>0.875</v>
      </c>
      <c r="M8" s="16">
        <f t="shared" si="1"/>
        <v>0.93333333333333335</v>
      </c>
      <c r="N8" s="16">
        <f t="shared" si="2"/>
        <v>0.99630996309963105</v>
      </c>
      <c r="O8" s="7">
        <f t="shared" si="0"/>
        <v>8</v>
      </c>
      <c r="Q8" s="14">
        <v>7</v>
      </c>
      <c r="R8" s="14">
        <v>0</v>
      </c>
      <c r="S8" s="24">
        <v>263</v>
      </c>
      <c r="T8" s="14">
        <v>1</v>
      </c>
      <c r="V8" s="16">
        <v>0.96679999999999999</v>
      </c>
    </row>
    <row r="9" spans="3:22" x14ac:dyDescent="0.2">
      <c r="C9" s="12" t="s">
        <v>41</v>
      </c>
      <c r="D9" s="8">
        <v>0</v>
      </c>
      <c r="E9" s="8">
        <v>0</v>
      </c>
      <c r="F9" s="8">
        <v>0</v>
      </c>
      <c r="G9" s="8">
        <v>0</v>
      </c>
      <c r="H9" s="9">
        <v>26</v>
      </c>
      <c r="I9" s="8">
        <v>2</v>
      </c>
      <c r="J9" s="8">
        <v>5</v>
      </c>
      <c r="K9" s="15">
        <v>0.93</v>
      </c>
      <c r="L9" s="17">
        <f>H9/O9</f>
        <v>0.78787878787878785</v>
      </c>
      <c r="M9" s="16">
        <f t="shared" si="1"/>
        <v>0.85306050449814796</v>
      </c>
      <c r="N9" s="16">
        <f t="shared" si="2"/>
        <v>0.96678966789667897</v>
      </c>
      <c r="O9" s="7">
        <f t="shared" si="0"/>
        <v>33</v>
      </c>
      <c r="Q9" s="14">
        <v>26</v>
      </c>
      <c r="R9" s="14">
        <v>2</v>
      </c>
      <c r="S9" s="24">
        <v>236</v>
      </c>
      <c r="T9" s="14">
        <v>7</v>
      </c>
      <c r="V9" s="16">
        <v>0.91879999999999995</v>
      </c>
    </row>
    <row r="10" spans="3:22" x14ac:dyDescent="0.2">
      <c r="C10" s="12" t="s">
        <v>42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9">
        <v>135</v>
      </c>
      <c r="J10" s="8">
        <v>1</v>
      </c>
      <c r="K10" s="15">
        <v>0.87</v>
      </c>
      <c r="L10" s="17">
        <f>I10/O10</f>
        <v>0.99264705882352944</v>
      </c>
      <c r="M10" s="16">
        <f t="shared" si="1"/>
        <v>0.92728564661297963</v>
      </c>
      <c r="N10" s="16">
        <f t="shared" si="2"/>
        <v>0.91881918819188191</v>
      </c>
      <c r="O10" s="7">
        <f t="shared" si="0"/>
        <v>136</v>
      </c>
      <c r="Q10" s="14">
        <v>135</v>
      </c>
      <c r="R10" s="14">
        <v>21</v>
      </c>
      <c r="S10" s="24">
        <v>114</v>
      </c>
      <c r="T10" s="14">
        <v>1</v>
      </c>
      <c r="V10" s="16">
        <v>0.86350000000000005</v>
      </c>
    </row>
    <row r="11" spans="3:22" x14ac:dyDescent="0.2">
      <c r="C11" s="12" t="s">
        <v>43</v>
      </c>
      <c r="D11" s="8">
        <v>0</v>
      </c>
      <c r="E11" s="8">
        <v>8</v>
      </c>
      <c r="F11" s="8">
        <v>1</v>
      </c>
      <c r="G11" s="8">
        <v>0</v>
      </c>
      <c r="H11" s="8">
        <v>2</v>
      </c>
      <c r="I11" s="8">
        <v>12</v>
      </c>
      <c r="J11" s="9">
        <v>28</v>
      </c>
      <c r="K11" s="19">
        <v>0.67</v>
      </c>
      <c r="L11" s="17">
        <f>J11/O11</f>
        <v>0.5490196078431373</v>
      </c>
      <c r="M11" s="16">
        <f t="shared" si="1"/>
        <v>0.603506514396011</v>
      </c>
      <c r="N11" s="16">
        <f t="shared" si="2"/>
        <v>0.86346863468634683</v>
      </c>
      <c r="O11" s="20">
        <f t="shared" si="0"/>
        <v>51</v>
      </c>
      <c r="P11" s="23"/>
      <c r="Q11" s="14">
        <v>28</v>
      </c>
      <c r="R11" s="14">
        <v>14</v>
      </c>
      <c r="S11" s="24">
        <v>206</v>
      </c>
      <c r="T11" s="14">
        <v>23</v>
      </c>
    </row>
    <row r="12" spans="3:22" x14ac:dyDescent="0.2">
      <c r="C12" s="31" t="s">
        <v>56</v>
      </c>
      <c r="D12" s="31"/>
      <c r="E12" s="31"/>
      <c r="F12" s="31"/>
      <c r="G12" s="31"/>
      <c r="H12" s="31"/>
      <c r="I12" s="31"/>
      <c r="J12" s="31"/>
      <c r="K12" s="18">
        <f>(O5*K5+O6*K6+O7*K7+O8*K8+O9*K9+O10*K10+O11*K11)/SUM(O5:O11)</f>
        <v>0.8176383763837638</v>
      </c>
      <c r="L12" s="18">
        <f>(O5*L5+O6*L6+O7*L7+O8*L8+O9*L9+O10*L10+O11*L11)/SUM(O5:O11)</f>
        <v>0.82287822878228778</v>
      </c>
      <c r="M12" s="18">
        <f>(O5*M5+O6*M6+O7*M7+O8*M8+O9*M9+O10*M10+O11*M11)/SUM(O5:O11)</f>
        <v>0.81568702904347767</v>
      </c>
      <c r="N12" s="21">
        <f>AVERAGE(N5:N11)</f>
        <v>0.94939377965208227</v>
      </c>
      <c r="O12" s="14">
        <f>SUM(O5:O11)</f>
        <v>271</v>
      </c>
    </row>
    <row r="13" spans="3:22" x14ac:dyDescent="0.2">
      <c r="N13" s="39">
        <f>(O5*N5+O6*N6+O7*N7+O8*N8+O9*N9+O10*N10+O11*N11)/SUM(O5:O11)</f>
        <v>0.92022167454146875</v>
      </c>
    </row>
    <row r="14" spans="3:22" x14ac:dyDescent="0.2">
      <c r="M14" s="40"/>
    </row>
  </sheetData>
  <mergeCells count="7">
    <mergeCell ref="N3:N4"/>
    <mergeCell ref="C12:J12"/>
    <mergeCell ref="M3:M4"/>
    <mergeCell ref="C3:C4"/>
    <mergeCell ref="D3:J3"/>
    <mergeCell ref="L3:L4"/>
    <mergeCell ref="K3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83"/>
  <sheetViews>
    <sheetView workbookViewId="0"/>
  </sheetViews>
  <sheetFormatPr defaultColWidth="14.42578125" defaultRowHeight="15.75" customHeight="1" x14ac:dyDescent="0.2"/>
  <cols>
    <col min="2" max="2" width="30.85546875" customWidth="1"/>
    <col min="3" max="3" width="11.28515625" customWidth="1"/>
    <col min="4" max="4" width="30.85546875" customWidth="1"/>
    <col min="5" max="5" width="10.42578125" customWidth="1"/>
    <col min="6" max="6" width="8.28515625" customWidth="1"/>
    <col min="7" max="8" width="8.140625" customWidth="1"/>
    <col min="9" max="9" width="11.28515625" customWidth="1"/>
    <col min="10" max="10" width="20.7109375" customWidth="1"/>
  </cols>
  <sheetData>
    <row r="4" spans="1:19" ht="15.75" customHeight="1" x14ac:dyDescent="0.2">
      <c r="A4" s="1" t="s">
        <v>0</v>
      </c>
      <c r="C4" s="25" t="s">
        <v>1</v>
      </c>
      <c r="D4" s="26"/>
      <c r="E4" s="26"/>
      <c r="F4" s="26"/>
      <c r="G4" s="26"/>
      <c r="H4" s="26"/>
      <c r="I4" s="26"/>
    </row>
    <row r="5" spans="1:19" ht="15.75" customHeight="1" x14ac:dyDescent="0.2">
      <c r="B5" s="2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K5" s="1" t="s">
        <v>10</v>
      </c>
      <c r="L5" s="1" t="s">
        <v>11</v>
      </c>
      <c r="M5" s="1"/>
      <c r="N5" s="1"/>
      <c r="O5" s="1"/>
      <c r="P5" s="1"/>
      <c r="Q5" s="1"/>
      <c r="R5" s="1"/>
      <c r="S5" s="1"/>
    </row>
    <row r="6" spans="1:19" ht="15.75" customHeight="1" x14ac:dyDescent="0.2">
      <c r="A6" s="27" t="s">
        <v>12</v>
      </c>
      <c r="B6" s="1" t="s">
        <v>3</v>
      </c>
      <c r="C6" s="3">
        <v>4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K6">
        <f t="shared" ref="K6:K12" si="0">SUM(C6:I6)</f>
        <v>5</v>
      </c>
      <c r="L6" s="1">
        <f>C6/K6</f>
        <v>0.8</v>
      </c>
      <c r="M6" s="1"/>
      <c r="N6" s="1"/>
      <c r="O6" s="1"/>
      <c r="P6" s="1"/>
      <c r="Q6" s="1"/>
      <c r="R6" s="1"/>
      <c r="S6" s="1"/>
    </row>
    <row r="7" spans="1:19" ht="15.75" customHeight="1" x14ac:dyDescent="0.2">
      <c r="A7" s="26"/>
      <c r="B7" s="1" t="s">
        <v>4</v>
      </c>
      <c r="C7" s="1">
        <v>0</v>
      </c>
      <c r="D7" s="3">
        <v>16</v>
      </c>
      <c r="E7" s="1">
        <v>0</v>
      </c>
      <c r="F7" s="1">
        <v>0</v>
      </c>
      <c r="G7" s="1">
        <v>0</v>
      </c>
      <c r="H7" s="1">
        <v>9</v>
      </c>
      <c r="I7" s="1">
        <v>2</v>
      </c>
      <c r="K7">
        <f t="shared" si="0"/>
        <v>27</v>
      </c>
      <c r="L7">
        <f>D7/K7</f>
        <v>0.59259259259259256</v>
      </c>
    </row>
    <row r="8" spans="1:19" ht="15.75" customHeight="1" x14ac:dyDescent="0.2">
      <c r="A8" s="26"/>
      <c r="B8" s="1" t="s">
        <v>5</v>
      </c>
      <c r="C8" s="1">
        <v>0</v>
      </c>
      <c r="D8" s="1">
        <v>1</v>
      </c>
      <c r="E8" s="3">
        <v>10</v>
      </c>
      <c r="F8" s="1">
        <v>0</v>
      </c>
      <c r="G8" s="1">
        <v>0</v>
      </c>
      <c r="H8" s="1">
        <v>0</v>
      </c>
      <c r="I8" s="1">
        <v>0</v>
      </c>
      <c r="K8">
        <f t="shared" si="0"/>
        <v>11</v>
      </c>
      <c r="L8">
        <f>E8/K8</f>
        <v>0.90909090909090906</v>
      </c>
    </row>
    <row r="9" spans="1:19" ht="15.75" customHeight="1" x14ac:dyDescent="0.2">
      <c r="A9" s="26"/>
      <c r="B9" s="1" t="s">
        <v>6</v>
      </c>
      <c r="C9" s="1">
        <v>0</v>
      </c>
      <c r="D9" s="1">
        <v>1</v>
      </c>
      <c r="E9" s="1">
        <v>0</v>
      </c>
      <c r="F9" s="3">
        <v>7</v>
      </c>
      <c r="G9" s="1">
        <v>0</v>
      </c>
      <c r="H9" s="1">
        <v>0</v>
      </c>
      <c r="I9" s="1">
        <v>0</v>
      </c>
      <c r="K9">
        <f t="shared" si="0"/>
        <v>8</v>
      </c>
      <c r="L9">
        <f>F9/K9</f>
        <v>0.875</v>
      </c>
    </row>
    <row r="10" spans="1:19" ht="15.75" customHeight="1" x14ac:dyDescent="0.2">
      <c r="A10" s="26"/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3">
        <v>28</v>
      </c>
      <c r="H10" s="1">
        <v>4</v>
      </c>
      <c r="I10" s="1">
        <v>1</v>
      </c>
      <c r="K10">
        <f t="shared" si="0"/>
        <v>33</v>
      </c>
      <c r="L10">
        <f>G10/K10</f>
        <v>0.84848484848484851</v>
      </c>
    </row>
    <row r="11" spans="1:19" ht="15.75" customHeight="1" x14ac:dyDescent="0.2">
      <c r="A11" s="26"/>
      <c r="B11" s="1" t="s">
        <v>8</v>
      </c>
      <c r="C11" s="1">
        <v>0</v>
      </c>
      <c r="D11" s="1">
        <v>1</v>
      </c>
      <c r="E11" s="1">
        <v>0</v>
      </c>
      <c r="F11" s="1">
        <v>0</v>
      </c>
      <c r="G11" s="1">
        <v>2</v>
      </c>
      <c r="H11" s="3">
        <v>133</v>
      </c>
      <c r="I11" s="1">
        <v>0</v>
      </c>
      <c r="K11">
        <f t="shared" si="0"/>
        <v>136</v>
      </c>
      <c r="L11">
        <f>H11/K11</f>
        <v>0.9779411764705882</v>
      </c>
    </row>
    <row r="12" spans="1:19" ht="15.75" customHeight="1" x14ac:dyDescent="0.2">
      <c r="A12" s="26"/>
      <c r="B12" s="1" t="s">
        <v>9</v>
      </c>
      <c r="C12" s="1">
        <v>0</v>
      </c>
      <c r="D12" s="1">
        <v>9</v>
      </c>
      <c r="E12" s="1">
        <v>0</v>
      </c>
      <c r="F12" s="1">
        <v>0</v>
      </c>
      <c r="G12" s="1">
        <v>8</v>
      </c>
      <c r="H12" s="1">
        <v>17</v>
      </c>
      <c r="I12" s="3">
        <v>6</v>
      </c>
      <c r="K12">
        <f t="shared" si="0"/>
        <v>40</v>
      </c>
      <c r="L12">
        <f>I12/K12</f>
        <v>0.15</v>
      </c>
    </row>
    <row r="13" spans="1:19" ht="15.75" customHeight="1" x14ac:dyDescent="0.2">
      <c r="K13" s="1" t="s">
        <v>13</v>
      </c>
      <c r="L13">
        <f>(K6*L6+K7*L7+K8*L8+K9*L9+K10*L10+K11*L11+K12*L12)/SUM(K6:K12)</f>
        <v>0.7846153846153846</v>
      </c>
    </row>
    <row r="14" spans="1:19" ht="15.75" customHeight="1" x14ac:dyDescent="0.2">
      <c r="J14" s="1" t="s">
        <v>14</v>
      </c>
      <c r="K14">
        <f>SUM(K6:K10)</f>
        <v>84</v>
      </c>
    </row>
    <row r="16" spans="1:19" ht="15.75" customHeight="1" x14ac:dyDescent="0.2">
      <c r="A16" s="1" t="s">
        <v>15</v>
      </c>
      <c r="C16" s="25" t="s">
        <v>1</v>
      </c>
      <c r="D16" s="26"/>
      <c r="E16" s="26"/>
      <c r="F16" s="26"/>
      <c r="G16" s="26"/>
      <c r="H16" s="26"/>
      <c r="I16" s="26"/>
    </row>
    <row r="17" spans="1:12" ht="15.75" customHeight="1" x14ac:dyDescent="0.2">
      <c r="B17" s="2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K17" s="1" t="s">
        <v>10</v>
      </c>
      <c r="L17" s="1" t="s">
        <v>11</v>
      </c>
    </row>
    <row r="18" spans="1:12" ht="15.75" customHeight="1" x14ac:dyDescent="0.2">
      <c r="A18" s="27" t="s">
        <v>12</v>
      </c>
      <c r="B18" s="1" t="s">
        <v>3</v>
      </c>
      <c r="C18" s="3">
        <v>3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  <c r="I18" s="1">
        <v>0</v>
      </c>
      <c r="K18">
        <f t="shared" ref="K18:K24" si="1">SUM(C18:I18)</f>
        <v>5</v>
      </c>
      <c r="L18" s="1">
        <f>C18/K18</f>
        <v>0.6</v>
      </c>
    </row>
    <row r="19" spans="1:12" ht="15.75" customHeight="1" x14ac:dyDescent="0.2">
      <c r="A19" s="26"/>
      <c r="B19" s="1" t="s">
        <v>4</v>
      </c>
      <c r="C19" s="1">
        <v>0</v>
      </c>
      <c r="D19" s="3">
        <v>15</v>
      </c>
      <c r="E19" s="1">
        <v>0</v>
      </c>
      <c r="F19" s="1">
        <v>0</v>
      </c>
      <c r="G19" s="1">
        <v>2</v>
      </c>
      <c r="H19" s="1">
        <v>8</v>
      </c>
      <c r="I19" s="1">
        <v>2</v>
      </c>
      <c r="K19">
        <f t="shared" si="1"/>
        <v>27</v>
      </c>
      <c r="L19">
        <f>D19/K19</f>
        <v>0.55555555555555558</v>
      </c>
    </row>
    <row r="20" spans="1:12" ht="15.75" customHeight="1" x14ac:dyDescent="0.2">
      <c r="A20" s="26"/>
      <c r="B20" s="1" t="s">
        <v>5</v>
      </c>
      <c r="C20" s="1">
        <v>0</v>
      </c>
      <c r="D20" s="1">
        <v>1</v>
      </c>
      <c r="E20" s="3">
        <v>10</v>
      </c>
      <c r="F20" s="1">
        <v>0</v>
      </c>
      <c r="G20" s="1">
        <v>0</v>
      </c>
      <c r="H20" s="1">
        <v>0</v>
      </c>
      <c r="I20" s="1">
        <v>0</v>
      </c>
      <c r="K20">
        <f t="shared" si="1"/>
        <v>11</v>
      </c>
      <c r="L20">
        <f>E20/K20</f>
        <v>0.90909090909090906</v>
      </c>
    </row>
    <row r="21" spans="1:12" ht="15.75" customHeight="1" x14ac:dyDescent="0.2">
      <c r="A21" s="26"/>
      <c r="B21" s="1" t="s">
        <v>6</v>
      </c>
      <c r="C21" s="1">
        <v>0</v>
      </c>
      <c r="D21" s="1">
        <v>1</v>
      </c>
      <c r="E21" s="1">
        <v>0</v>
      </c>
      <c r="F21" s="3">
        <v>7</v>
      </c>
      <c r="G21" s="1">
        <v>0</v>
      </c>
      <c r="H21" s="1">
        <v>0</v>
      </c>
      <c r="I21" s="1">
        <v>0</v>
      </c>
      <c r="K21">
        <f t="shared" si="1"/>
        <v>8</v>
      </c>
      <c r="L21">
        <f>F21/K21</f>
        <v>0.875</v>
      </c>
    </row>
    <row r="22" spans="1:12" ht="15.75" customHeight="1" x14ac:dyDescent="0.2">
      <c r="A22" s="26"/>
      <c r="B22" s="1" t="s">
        <v>7</v>
      </c>
      <c r="C22" s="1">
        <v>0</v>
      </c>
      <c r="D22" s="1">
        <v>1</v>
      </c>
      <c r="E22" s="1">
        <v>0</v>
      </c>
      <c r="F22" s="1">
        <v>0</v>
      </c>
      <c r="G22" s="3">
        <v>25</v>
      </c>
      <c r="H22" s="1">
        <v>6</v>
      </c>
      <c r="I22" s="1">
        <v>1</v>
      </c>
      <c r="K22">
        <f t="shared" si="1"/>
        <v>33</v>
      </c>
      <c r="L22">
        <f>G22/K22</f>
        <v>0.75757575757575757</v>
      </c>
    </row>
    <row r="23" spans="1:12" ht="15.75" customHeight="1" x14ac:dyDescent="0.2">
      <c r="A23" s="26"/>
      <c r="B23" s="1" t="s">
        <v>8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3">
        <v>134</v>
      </c>
      <c r="I23" s="1">
        <v>0</v>
      </c>
      <c r="K23">
        <f t="shared" si="1"/>
        <v>136</v>
      </c>
      <c r="L23">
        <f>H23/K23</f>
        <v>0.98529411764705888</v>
      </c>
    </row>
    <row r="24" spans="1:12" ht="15.75" customHeight="1" x14ac:dyDescent="0.2">
      <c r="A24" s="26"/>
      <c r="B24" s="1" t="s">
        <v>9</v>
      </c>
      <c r="C24" s="1">
        <v>0</v>
      </c>
      <c r="D24" s="1">
        <v>7</v>
      </c>
      <c r="E24" s="1">
        <v>0</v>
      </c>
      <c r="F24" s="1">
        <v>0</v>
      </c>
      <c r="G24" s="1">
        <v>8</v>
      </c>
      <c r="H24" s="1">
        <v>18</v>
      </c>
      <c r="I24" s="3">
        <v>7</v>
      </c>
      <c r="K24">
        <f t="shared" si="1"/>
        <v>40</v>
      </c>
      <c r="L24">
        <f>I24/K24</f>
        <v>0.17499999999999999</v>
      </c>
    </row>
    <row r="25" spans="1:12" ht="12.75" x14ac:dyDescent="0.2">
      <c r="K25" s="1" t="s">
        <v>13</v>
      </c>
      <c r="L25">
        <f>(K18*L18+K19*L19+K20*L20+K21*L21+K22*L22+K23*L23+K24*L24)/SUM(K18:K24)</f>
        <v>0.77307692307692311</v>
      </c>
    </row>
    <row r="28" spans="1:12" ht="12.75" x14ac:dyDescent="0.2">
      <c r="A28" s="1" t="s">
        <v>16</v>
      </c>
    </row>
    <row r="29" spans="1:12" ht="12.75" x14ac:dyDescent="0.2">
      <c r="B29" s="2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  <c r="I29" s="1" t="s">
        <v>9</v>
      </c>
      <c r="K29" s="1" t="s">
        <v>10</v>
      </c>
      <c r="L29" s="1" t="s">
        <v>11</v>
      </c>
    </row>
    <row r="30" spans="1:12" ht="12.75" x14ac:dyDescent="0.2">
      <c r="A30" s="27" t="s">
        <v>12</v>
      </c>
      <c r="B30" s="1" t="s">
        <v>3</v>
      </c>
      <c r="C30" s="3">
        <v>4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K30">
        <f t="shared" ref="K30:K36" si="2">SUM(C30:I30)</f>
        <v>5</v>
      </c>
      <c r="L30" s="1">
        <f>C30/K30</f>
        <v>0.8</v>
      </c>
    </row>
    <row r="31" spans="1:12" ht="12.75" x14ac:dyDescent="0.2">
      <c r="A31" s="26"/>
      <c r="B31" s="1" t="s">
        <v>4</v>
      </c>
      <c r="C31" s="1">
        <v>0</v>
      </c>
      <c r="D31" s="3">
        <v>18</v>
      </c>
      <c r="E31" s="1">
        <v>0</v>
      </c>
      <c r="F31" s="1">
        <v>2</v>
      </c>
      <c r="G31" s="1">
        <v>3</v>
      </c>
      <c r="H31" s="1">
        <v>3</v>
      </c>
      <c r="I31" s="1">
        <v>1</v>
      </c>
      <c r="K31">
        <f t="shared" si="2"/>
        <v>27</v>
      </c>
      <c r="L31">
        <f>D31/K31</f>
        <v>0.66666666666666663</v>
      </c>
    </row>
    <row r="32" spans="1:12" ht="12.75" x14ac:dyDescent="0.2">
      <c r="A32" s="26"/>
      <c r="B32" s="1" t="s">
        <v>5</v>
      </c>
      <c r="C32" s="1">
        <v>0</v>
      </c>
      <c r="D32" s="1">
        <v>1</v>
      </c>
      <c r="E32" s="3">
        <v>10</v>
      </c>
      <c r="F32" s="1">
        <v>0</v>
      </c>
      <c r="G32" s="1">
        <v>0</v>
      </c>
      <c r="H32" s="1">
        <v>0</v>
      </c>
      <c r="I32" s="1">
        <v>0</v>
      </c>
      <c r="K32">
        <f t="shared" si="2"/>
        <v>11</v>
      </c>
      <c r="L32">
        <f>E32/K32</f>
        <v>0.90909090909090906</v>
      </c>
    </row>
    <row r="33" spans="1:12" ht="12.75" x14ac:dyDescent="0.2">
      <c r="A33" s="26"/>
      <c r="B33" s="1" t="s">
        <v>6</v>
      </c>
      <c r="C33" s="1">
        <v>0</v>
      </c>
      <c r="D33" s="1">
        <v>1</v>
      </c>
      <c r="E33" s="1">
        <v>0</v>
      </c>
      <c r="F33" s="3">
        <v>6</v>
      </c>
      <c r="G33" s="1">
        <v>0</v>
      </c>
      <c r="H33" s="1">
        <v>1</v>
      </c>
      <c r="I33" s="1">
        <v>0</v>
      </c>
      <c r="K33">
        <f t="shared" si="2"/>
        <v>8</v>
      </c>
      <c r="L33">
        <f>F33/K33</f>
        <v>0.75</v>
      </c>
    </row>
    <row r="34" spans="1:12" ht="12.75" x14ac:dyDescent="0.2">
      <c r="A34" s="26"/>
      <c r="B34" s="1" t="s">
        <v>7</v>
      </c>
      <c r="C34" s="1">
        <v>0</v>
      </c>
      <c r="D34" s="1">
        <v>6</v>
      </c>
      <c r="E34" s="1">
        <v>0</v>
      </c>
      <c r="F34" s="1">
        <v>0</v>
      </c>
      <c r="G34" s="3">
        <v>24</v>
      </c>
      <c r="H34" s="1">
        <v>3</v>
      </c>
      <c r="I34" s="1">
        <v>0</v>
      </c>
      <c r="K34">
        <f t="shared" si="2"/>
        <v>33</v>
      </c>
      <c r="L34">
        <f>G34/K34</f>
        <v>0.72727272727272729</v>
      </c>
    </row>
    <row r="35" spans="1:12" ht="12.75" x14ac:dyDescent="0.2">
      <c r="A35" s="26"/>
      <c r="B35" s="1" t="s">
        <v>8</v>
      </c>
      <c r="C35" s="1">
        <v>0</v>
      </c>
      <c r="D35" s="1">
        <v>3</v>
      </c>
      <c r="E35" s="1">
        <v>0</v>
      </c>
      <c r="F35" s="1">
        <v>1</v>
      </c>
      <c r="G35" s="1">
        <v>14</v>
      </c>
      <c r="H35" s="3">
        <v>104</v>
      </c>
      <c r="I35" s="1">
        <v>14</v>
      </c>
      <c r="K35">
        <f t="shared" si="2"/>
        <v>136</v>
      </c>
      <c r="L35">
        <f>H35/K35</f>
        <v>0.76470588235294112</v>
      </c>
    </row>
    <row r="36" spans="1:12" ht="12.75" x14ac:dyDescent="0.2">
      <c r="A36" s="26"/>
      <c r="B36" s="1" t="s">
        <v>9</v>
      </c>
      <c r="C36" s="1">
        <v>1</v>
      </c>
      <c r="D36" s="1">
        <v>14</v>
      </c>
      <c r="E36" s="1">
        <v>0</v>
      </c>
      <c r="F36" s="1">
        <v>1</v>
      </c>
      <c r="G36" s="1">
        <v>15</v>
      </c>
      <c r="H36" s="1">
        <v>8</v>
      </c>
      <c r="I36" s="3">
        <v>1</v>
      </c>
      <c r="K36">
        <f t="shared" si="2"/>
        <v>40</v>
      </c>
      <c r="L36">
        <f>I36/K36</f>
        <v>2.5000000000000001E-2</v>
      </c>
    </row>
    <row r="37" spans="1:12" ht="12.75" x14ac:dyDescent="0.2">
      <c r="K37" s="1" t="s">
        <v>13</v>
      </c>
      <c r="L37">
        <f>(K30*L30+K31*L31+K32*L32+K33*L33+K34*L34+K35*L35+K36*L36)/SUM(K30:K36)</f>
        <v>0.64230769230769236</v>
      </c>
    </row>
    <row r="38" spans="1:12" ht="12.75" x14ac:dyDescent="0.2">
      <c r="A38" s="1" t="s">
        <v>17</v>
      </c>
    </row>
    <row r="39" spans="1:12" ht="12.75" x14ac:dyDescent="0.2">
      <c r="B39" s="2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8</v>
      </c>
      <c r="I39" s="1" t="s">
        <v>9</v>
      </c>
      <c r="K39" s="1" t="s">
        <v>10</v>
      </c>
      <c r="L39" s="1" t="s">
        <v>11</v>
      </c>
    </row>
    <row r="40" spans="1:12" ht="12.75" x14ac:dyDescent="0.2">
      <c r="A40" s="27" t="s">
        <v>12</v>
      </c>
      <c r="B40" s="1" t="s">
        <v>3</v>
      </c>
      <c r="C40" s="3">
        <v>3</v>
      </c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K40">
        <f t="shared" ref="K40:K46" si="3">SUM(C40:I40)</f>
        <v>5</v>
      </c>
      <c r="L40" s="1">
        <f>C40/K40</f>
        <v>0.6</v>
      </c>
    </row>
    <row r="41" spans="1:12" ht="12.75" x14ac:dyDescent="0.2">
      <c r="A41" s="26"/>
      <c r="B41" s="1" t="s">
        <v>4</v>
      </c>
      <c r="C41" s="1">
        <v>0</v>
      </c>
      <c r="D41" s="3">
        <v>19</v>
      </c>
      <c r="E41" s="1">
        <v>0</v>
      </c>
      <c r="F41" s="1">
        <v>0</v>
      </c>
      <c r="G41" s="1">
        <v>4</v>
      </c>
      <c r="H41" s="1">
        <v>2</v>
      </c>
      <c r="I41" s="1">
        <v>2</v>
      </c>
      <c r="K41">
        <f t="shared" si="3"/>
        <v>27</v>
      </c>
      <c r="L41">
        <f>D41/K41</f>
        <v>0.70370370370370372</v>
      </c>
    </row>
    <row r="42" spans="1:12" ht="12.75" x14ac:dyDescent="0.2">
      <c r="A42" s="26"/>
      <c r="B42" s="1" t="s">
        <v>5</v>
      </c>
      <c r="C42" s="1">
        <v>0</v>
      </c>
      <c r="D42" s="1">
        <v>1</v>
      </c>
      <c r="E42" s="3">
        <v>10</v>
      </c>
      <c r="F42" s="1">
        <v>0</v>
      </c>
      <c r="G42" s="1">
        <v>0</v>
      </c>
      <c r="H42" s="1">
        <v>0</v>
      </c>
      <c r="I42" s="1">
        <v>0</v>
      </c>
      <c r="K42">
        <f t="shared" si="3"/>
        <v>11</v>
      </c>
      <c r="L42">
        <f>E42/K42</f>
        <v>0.90909090909090906</v>
      </c>
    </row>
    <row r="43" spans="1:12" ht="12.75" x14ac:dyDescent="0.2">
      <c r="A43" s="26"/>
      <c r="B43" s="1" t="s">
        <v>6</v>
      </c>
      <c r="C43" s="1">
        <v>0</v>
      </c>
      <c r="D43" s="1">
        <v>1</v>
      </c>
      <c r="E43" s="1">
        <v>0</v>
      </c>
      <c r="F43" s="3">
        <v>7</v>
      </c>
      <c r="G43" s="1">
        <v>0</v>
      </c>
      <c r="H43" s="1">
        <v>0</v>
      </c>
      <c r="I43" s="1">
        <v>0</v>
      </c>
      <c r="K43">
        <f t="shared" si="3"/>
        <v>8</v>
      </c>
      <c r="L43">
        <f>F43/K43</f>
        <v>0.875</v>
      </c>
    </row>
    <row r="44" spans="1:12" ht="12.75" x14ac:dyDescent="0.2">
      <c r="A44" s="26"/>
      <c r="B44" s="1" t="s">
        <v>7</v>
      </c>
      <c r="C44" s="1">
        <v>0</v>
      </c>
      <c r="D44" s="1">
        <v>0</v>
      </c>
      <c r="E44" s="1">
        <v>0</v>
      </c>
      <c r="F44" s="1">
        <v>0</v>
      </c>
      <c r="G44" s="3">
        <v>30</v>
      </c>
      <c r="H44" s="1">
        <v>2</v>
      </c>
      <c r="I44" s="1">
        <v>1</v>
      </c>
      <c r="K44">
        <f t="shared" si="3"/>
        <v>33</v>
      </c>
      <c r="L44">
        <f>G44/K44</f>
        <v>0.90909090909090906</v>
      </c>
    </row>
    <row r="45" spans="1:12" ht="12.75" x14ac:dyDescent="0.2">
      <c r="A45" s="26"/>
      <c r="B45" s="1" t="s">
        <v>8</v>
      </c>
      <c r="C45" s="1">
        <v>2</v>
      </c>
      <c r="D45" s="1">
        <v>2</v>
      </c>
      <c r="E45" s="1">
        <v>0</v>
      </c>
      <c r="F45" s="1">
        <v>1</v>
      </c>
      <c r="G45" s="1">
        <v>12</v>
      </c>
      <c r="H45" s="3">
        <v>103</v>
      </c>
      <c r="I45" s="1">
        <v>16</v>
      </c>
      <c r="K45">
        <f t="shared" si="3"/>
        <v>136</v>
      </c>
      <c r="L45">
        <f>H45/K45</f>
        <v>0.75735294117647056</v>
      </c>
    </row>
    <row r="46" spans="1:12" ht="12.75" x14ac:dyDescent="0.2">
      <c r="A46" s="26"/>
      <c r="B46" s="1" t="s">
        <v>9</v>
      </c>
      <c r="C46" s="1">
        <v>1</v>
      </c>
      <c r="D46" s="1">
        <v>9</v>
      </c>
      <c r="E46" s="1">
        <v>0</v>
      </c>
      <c r="F46" s="1">
        <v>0</v>
      </c>
      <c r="G46" s="1">
        <v>17</v>
      </c>
      <c r="H46" s="1">
        <v>12</v>
      </c>
      <c r="I46" s="3">
        <v>1</v>
      </c>
      <c r="K46">
        <f t="shared" si="3"/>
        <v>40</v>
      </c>
      <c r="L46">
        <f>I46/K46</f>
        <v>2.5000000000000001E-2</v>
      </c>
    </row>
    <row r="47" spans="1:12" ht="12.75" x14ac:dyDescent="0.2">
      <c r="K47" s="1" t="s">
        <v>13</v>
      </c>
      <c r="L47">
        <f>(K40*L40+K41*L41+K42*L42+K43*L43+K44*L44+K45*L45+K46*L46)/SUM(K40:K46)</f>
        <v>0.66538461538461535</v>
      </c>
    </row>
    <row r="49" spans="1:12" ht="12.75" x14ac:dyDescent="0.2">
      <c r="A49" s="1" t="s">
        <v>18</v>
      </c>
    </row>
    <row r="50" spans="1:12" ht="12.75" x14ac:dyDescent="0.2">
      <c r="B50" s="2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  <c r="H50" s="1" t="s">
        <v>8</v>
      </c>
      <c r="I50" s="1" t="s">
        <v>9</v>
      </c>
      <c r="K50" s="1" t="s">
        <v>10</v>
      </c>
      <c r="L50" s="1" t="s">
        <v>11</v>
      </c>
    </row>
    <row r="51" spans="1:12" ht="12.75" x14ac:dyDescent="0.2">
      <c r="A51" s="27" t="s">
        <v>12</v>
      </c>
      <c r="B51" s="1" t="s">
        <v>3</v>
      </c>
      <c r="C51" s="3">
        <v>3</v>
      </c>
      <c r="D51" s="1">
        <v>0</v>
      </c>
      <c r="E51" s="1">
        <v>0</v>
      </c>
      <c r="F51" s="1">
        <v>0</v>
      </c>
      <c r="G51" s="1">
        <v>0</v>
      </c>
      <c r="H51" s="1">
        <v>2</v>
      </c>
      <c r="I51" s="1">
        <v>0</v>
      </c>
      <c r="K51">
        <f t="shared" ref="K51:K57" si="4">SUM(C51:I51)</f>
        <v>5</v>
      </c>
      <c r="L51" s="1">
        <f>C51/K51</f>
        <v>0.6</v>
      </c>
    </row>
    <row r="52" spans="1:12" ht="12.75" x14ac:dyDescent="0.2">
      <c r="A52" s="26"/>
      <c r="B52" s="1" t="s">
        <v>4</v>
      </c>
      <c r="C52" s="1">
        <v>0</v>
      </c>
      <c r="D52" s="3">
        <v>18</v>
      </c>
      <c r="E52" s="1">
        <v>0</v>
      </c>
      <c r="F52" s="1">
        <v>0</v>
      </c>
      <c r="G52" s="1">
        <v>1</v>
      </c>
      <c r="H52" s="1">
        <v>7</v>
      </c>
      <c r="I52" s="1">
        <v>1</v>
      </c>
      <c r="K52">
        <f t="shared" si="4"/>
        <v>27</v>
      </c>
      <c r="L52">
        <f>D52/K52</f>
        <v>0.66666666666666663</v>
      </c>
    </row>
    <row r="53" spans="1:12" ht="12.75" x14ac:dyDescent="0.2">
      <c r="A53" s="26"/>
      <c r="B53" s="1" t="s">
        <v>5</v>
      </c>
      <c r="C53" s="1">
        <v>0</v>
      </c>
      <c r="D53" s="1">
        <v>1</v>
      </c>
      <c r="E53" s="3">
        <v>10</v>
      </c>
      <c r="F53" s="1">
        <v>0</v>
      </c>
      <c r="G53" s="1">
        <v>0</v>
      </c>
      <c r="H53" s="1">
        <v>0</v>
      </c>
      <c r="I53" s="1">
        <v>0</v>
      </c>
      <c r="K53">
        <f t="shared" si="4"/>
        <v>11</v>
      </c>
      <c r="L53">
        <f>E53/K53</f>
        <v>0.90909090909090906</v>
      </c>
    </row>
    <row r="54" spans="1:12" ht="12.75" x14ac:dyDescent="0.2">
      <c r="A54" s="26"/>
      <c r="B54" s="1" t="s">
        <v>6</v>
      </c>
      <c r="C54" s="1">
        <v>0</v>
      </c>
      <c r="D54" s="1">
        <v>1</v>
      </c>
      <c r="E54" s="1">
        <v>0</v>
      </c>
      <c r="F54" s="3">
        <v>7</v>
      </c>
      <c r="G54" s="1">
        <v>0</v>
      </c>
      <c r="H54" s="1">
        <v>0</v>
      </c>
      <c r="I54" s="1">
        <v>0</v>
      </c>
      <c r="K54">
        <f t="shared" si="4"/>
        <v>8</v>
      </c>
      <c r="L54">
        <f>F54/K54</f>
        <v>0.875</v>
      </c>
    </row>
    <row r="55" spans="1:12" ht="12.75" x14ac:dyDescent="0.2">
      <c r="A55" s="26"/>
      <c r="B55" s="1" t="s">
        <v>7</v>
      </c>
      <c r="C55" s="1">
        <v>0</v>
      </c>
      <c r="D55" s="1">
        <v>1</v>
      </c>
      <c r="E55" s="1">
        <v>0</v>
      </c>
      <c r="F55" s="1">
        <v>0</v>
      </c>
      <c r="G55" s="3">
        <v>27</v>
      </c>
      <c r="H55" s="1">
        <v>3</v>
      </c>
      <c r="I55" s="1">
        <v>2</v>
      </c>
      <c r="K55">
        <f t="shared" si="4"/>
        <v>33</v>
      </c>
      <c r="L55">
        <f>G55/K55</f>
        <v>0.81818181818181823</v>
      </c>
    </row>
    <row r="56" spans="1:12" ht="12.75" x14ac:dyDescent="0.2">
      <c r="A56" s="26"/>
      <c r="B56" s="1" t="s">
        <v>8</v>
      </c>
      <c r="C56" s="1">
        <v>0</v>
      </c>
      <c r="D56" s="1">
        <v>2</v>
      </c>
      <c r="E56" s="1">
        <v>0</v>
      </c>
      <c r="F56" s="1">
        <v>1</v>
      </c>
      <c r="G56" s="1">
        <v>6</v>
      </c>
      <c r="H56" s="3">
        <v>126</v>
      </c>
      <c r="I56" s="1">
        <v>1</v>
      </c>
      <c r="K56">
        <f t="shared" si="4"/>
        <v>136</v>
      </c>
      <c r="L56">
        <f>H56/K56</f>
        <v>0.92647058823529416</v>
      </c>
    </row>
    <row r="57" spans="1:12" ht="12.75" x14ac:dyDescent="0.2">
      <c r="A57" s="26"/>
      <c r="B57" s="1" t="s">
        <v>9</v>
      </c>
      <c r="C57" s="1">
        <v>2</v>
      </c>
      <c r="D57" s="1">
        <v>10</v>
      </c>
      <c r="E57" s="1">
        <v>0</v>
      </c>
      <c r="F57" s="1">
        <v>0</v>
      </c>
      <c r="G57" s="1">
        <v>7</v>
      </c>
      <c r="H57" s="1">
        <v>15</v>
      </c>
      <c r="I57" s="3">
        <v>6</v>
      </c>
      <c r="K57">
        <f t="shared" si="4"/>
        <v>40</v>
      </c>
      <c r="L57">
        <f>I57/K57</f>
        <v>0.15</v>
      </c>
    </row>
    <row r="58" spans="1:12" ht="12.75" x14ac:dyDescent="0.2">
      <c r="K58" s="1" t="s">
        <v>13</v>
      </c>
      <c r="L58">
        <f>(K51*L51+K52*L52+K53*L53+K54*L54+K55*L55+K56*L56+K57*L57)/SUM(K51:K57)</f>
        <v>0.75769230769230766</v>
      </c>
    </row>
    <row r="60" spans="1:12" ht="12.75" x14ac:dyDescent="0.2">
      <c r="A60" s="1" t="s">
        <v>19</v>
      </c>
    </row>
    <row r="61" spans="1:12" ht="12.75" x14ac:dyDescent="0.2">
      <c r="B61" s="2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9</v>
      </c>
      <c r="K61" s="1" t="s">
        <v>10</v>
      </c>
      <c r="L61" s="1" t="s">
        <v>11</v>
      </c>
    </row>
    <row r="62" spans="1:12" ht="12.75" x14ac:dyDescent="0.2">
      <c r="A62" s="27" t="s">
        <v>12</v>
      </c>
      <c r="B62" s="1" t="s">
        <v>3</v>
      </c>
      <c r="C62" s="3">
        <v>4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K62">
        <f t="shared" ref="K62:K68" si="5">SUM(C62:I62)</f>
        <v>5</v>
      </c>
      <c r="L62" s="1">
        <f>C62/K62</f>
        <v>0.8</v>
      </c>
    </row>
    <row r="63" spans="1:12" ht="12.75" x14ac:dyDescent="0.2">
      <c r="A63" s="26"/>
      <c r="B63" s="1" t="s">
        <v>4</v>
      </c>
      <c r="C63" s="1">
        <v>1</v>
      </c>
      <c r="D63" s="3">
        <v>17</v>
      </c>
      <c r="E63" s="1">
        <v>0</v>
      </c>
      <c r="F63" s="1">
        <v>0</v>
      </c>
      <c r="G63" s="1">
        <v>1</v>
      </c>
      <c r="H63" s="1">
        <v>7</v>
      </c>
      <c r="I63" s="1">
        <v>1</v>
      </c>
      <c r="K63">
        <f t="shared" si="5"/>
        <v>27</v>
      </c>
      <c r="L63">
        <f>D63/K63</f>
        <v>0.62962962962962965</v>
      </c>
    </row>
    <row r="64" spans="1:12" ht="12.75" x14ac:dyDescent="0.2">
      <c r="A64" s="26"/>
      <c r="B64" s="1" t="s">
        <v>5</v>
      </c>
      <c r="C64" s="1">
        <v>0</v>
      </c>
      <c r="D64" s="1">
        <v>1</v>
      </c>
      <c r="E64" s="3">
        <v>10</v>
      </c>
      <c r="F64" s="1">
        <v>0</v>
      </c>
      <c r="G64" s="1">
        <v>0</v>
      </c>
      <c r="H64" s="1">
        <v>0</v>
      </c>
      <c r="I64" s="1">
        <v>0</v>
      </c>
      <c r="K64">
        <f t="shared" si="5"/>
        <v>11</v>
      </c>
      <c r="L64">
        <f>E64/K64</f>
        <v>0.90909090909090906</v>
      </c>
    </row>
    <row r="65" spans="1:12" ht="12.75" x14ac:dyDescent="0.2">
      <c r="A65" s="26"/>
      <c r="B65" s="1" t="s">
        <v>6</v>
      </c>
      <c r="C65" s="1">
        <v>0</v>
      </c>
      <c r="D65" s="1">
        <v>1</v>
      </c>
      <c r="E65" s="1">
        <v>0</v>
      </c>
      <c r="F65" s="3">
        <v>7</v>
      </c>
      <c r="G65" s="1">
        <v>0</v>
      </c>
      <c r="H65" s="1">
        <v>0</v>
      </c>
      <c r="I65" s="1">
        <v>0</v>
      </c>
      <c r="K65">
        <f t="shared" si="5"/>
        <v>8</v>
      </c>
      <c r="L65">
        <f>F65/K65</f>
        <v>0.875</v>
      </c>
    </row>
    <row r="66" spans="1:12" ht="12.75" x14ac:dyDescent="0.2">
      <c r="A66" s="26"/>
      <c r="B66" s="1" t="s">
        <v>7</v>
      </c>
      <c r="C66" s="1">
        <v>1</v>
      </c>
      <c r="D66" s="1">
        <v>1</v>
      </c>
      <c r="E66" s="1">
        <v>0</v>
      </c>
      <c r="F66" s="1">
        <v>0</v>
      </c>
      <c r="G66" s="3">
        <v>25</v>
      </c>
      <c r="H66" s="1">
        <v>6</v>
      </c>
      <c r="I66" s="1">
        <v>0</v>
      </c>
      <c r="K66">
        <f t="shared" si="5"/>
        <v>33</v>
      </c>
      <c r="L66">
        <f>G66/K66</f>
        <v>0.75757575757575757</v>
      </c>
    </row>
    <row r="67" spans="1:12" ht="12.75" x14ac:dyDescent="0.2">
      <c r="A67" s="26"/>
      <c r="B67" s="1" t="s">
        <v>8</v>
      </c>
      <c r="C67" s="1">
        <v>1</v>
      </c>
      <c r="D67" s="1">
        <v>1</v>
      </c>
      <c r="E67" s="1">
        <v>1</v>
      </c>
      <c r="F67" s="1">
        <v>1</v>
      </c>
      <c r="G67" s="1">
        <v>4</v>
      </c>
      <c r="H67" s="3">
        <v>126</v>
      </c>
      <c r="I67" s="1">
        <v>2</v>
      </c>
      <c r="K67">
        <f t="shared" si="5"/>
        <v>136</v>
      </c>
      <c r="L67">
        <f>H67/K67</f>
        <v>0.92647058823529416</v>
      </c>
    </row>
    <row r="68" spans="1:12" ht="12.75" x14ac:dyDescent="0.2">
      <c r="A68" s="26"/>
      <c r="B68" s="1" t="s">
        <v>9</v>
      </c>
      <c r="C68" s="1">
        <v>3</v>
      </c>
      <c r="D68" s="1">
        <v>8</v>
      </c>
      <c r="E68" s="1">
        <v>0</v>
      </c>
      <c r="F68" s="1">
        <v>0</v>
      </c>
      <c r="G68" s="1">
        <v>10</v>
      </c>
      <c r="H68" s="1">
        <v>13</v>
      </c>
      <c r="I68" s="3">
        <v>6</v>
      </c>
      <c r="K68">
        <f t="shared" si="5"/>
        <v>40</v>
      </c>
      <c r="L68">
        <f>I68/K68</f>
        <v>0.15</v>
      </c>
    </row>
    <row r="69" spans="1:12" ht="12.75" x14ac:dyDescent="0.2">
      <c r="K69" s="1" t="s">
        <v>13</v>
      </c>
      <c r="L69">
        <f>(K62*L62+K63*L63+K64*L64+K65*L65+K66*L66+K67*L67+K68*L68)/SUM(K62:K68)</f>
        <v>0.75</v>
      </c>
    </row>
    <row r="77" spans="1:12" ht="12.75" x14ac:dyDescent="0.2">
      <c r="E77" s="1"/>
      <c r="F77" s="1"/>
      <c r="G77" s="1"/>
      <c r="H77" s="1"/>
      <c r="I77" s="1"/>
      <c r="J77" s="1"/>
      <c r="K77" s="1"/>
    </row>
    <row r="78" spans="1:12" ht="12.75" x14ac:dyDescent="0.2">
      <c r="E78" s="1"/>
      <c r="F78" s="1"/>
      <c r="G78" s="1"/>
      <c r="H78" s="1"/>
      <c r="I78" s="1"/>
      <c r="J78" s="1"/>
      <c r="K78" s="1"/>
    </row>
    <row r="79" spans="1:12" ht="12.75" x14ac:dyDescent="0.2">
      <c r="E79" s="1"/>
      <c r="F79" s="1"/>
      <c r="G79" s="1"/>
      <c r="H79" s="1"/>
      <c r="I79" s="1"/>
      <c r="J79" s="1"/>
      <c r="K79" s="1"/>
    </row>
    <row r="80" spans="1:12" ht="12.75" x14ac:dyDescent="0.2">
      <c r="E80" s="1"/>
      <c r="F80" s="1"/>
      <c r="G80" s="1"/>
      <c r="H80" s="1"/>
      <c r="I80" s="1"/>
      <c r="J80" s="1"/>
      <c r="K80" s="1"/>
    </row>
    <row r="81" spans="5:11" ht="12.75" x14ac:dyDescent="0.2">
      <c r="E81" s="1"/>
      <c r="F81" s="1"/>
      <c r="G81" s="1"/>
      <c r="H81" s="1"/>
      <c r="I81" s="1"/>
      <c r="J81" s="1"/>
      <c r="K81" s="1"/>
    </row>
    <row r="82" spans="5:11" ht="12.75" x14ac:dyDescent="0.2">
      <c r="E82" s="1"/>
      <c r="F82" s="1"/>
      <c r="G82" s="1"/>
      <c r="H82" s="1"/>
      <c r="I82" s="1"/>
      <c r="J82" s="1"/>
      <c r="K82" s="1"/>
    </row>
    <row r="83" spans="5:11" ht="12.75" x14ac:dyDescent="0.2">
      <c r="E83" s="1"/>
      <c r="F83" s="1"/>
      <c r="G83" s="1"/>
      <c r="H83" s="1"/>
      <c r="I83" s="1"/>
      <c r="J83" s="1"/>
      <c r="K83" s="1"/>
    </row>
  </sheetData>
  <mergeCells count="8">
    <mergeCell ref="A40:A46"/>
    <mergeCell ref="A51:A57"/>
    <mergeCell ref="A62:A68"/>
    <mergeCell ref="C4:I4"/>
    <mergeCell ref="A6:A12"/>
    <mergeCell ref="C16:I16"/>
    <mergeCell ref="A18:A24"/>
    <mergeCell ref="A30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51"/>
  <sheetViews>
    <sheetView workbookViewId="0"/>
  </sheetViews>
  <sheetFormatPr defaultColWidth="14.42578125" defaultRowHeight="15.75" customHeight="1" x14ac:dyDescent="0.2"/>
  <cols>
    <col min="2" max="2" width="30.85546875" customWidth="1"/>
    <col min="3" max="3" width="6.7109375" customWidth="1"/>
    <col min="4" max="4" width="10.140625" customWidth="1"/>
    <col min="5" max="5" width="8.5703125" customWidth="1"/>
    <col min="6" max="6" width="6" customWidth="1"/>
    <col min="7" max="7" width="8.140625" customWidth="1"/>
    <col min="8" max="8" width="24.85546875" customWidth="1"/>
    <col min="9" max="9" width="30.85546875" customWidth="1"/>
    <col min="10" max="10" width="9.85546875" customWidth="1"/>
    <col min="11" max="11" width="8.42578125" customWidth="1"/>
    <col min="12" max="12" width="5.7109375" customWidth="1"/>
    <col min="13" max="13" width="8.7109375" customWidth="1"/>
    <col min="14" max="14" width="8.140625" customWidth="1"/>
    <col min="15" max="15" width="6" customWidth="1"/>
    <col min="16" max="16" width="7.5703125" customWidth="1"/>
    <col min="17" max="17" width="16.7109375" customWidth="1"/>
    <col min="18" max="18" width="8.28515625" customWidth="1"/>
    <col min="19" max="19" width="15.7109375" customWidth="1"/>
    <col min="20" max="20" width="10.42578125" customWidth="1"/>
    <col min="21" max="21" width="11.28515625" customWidth="1"/>
    <col min="22" max="22" width="5.85546875" customWidth="1"/>
    <col min="23" max="23" width="7" customWidth="1"/>
  </cols>
  <sheetData>
    <row r="4" spans="1:23" ht="15.75" customHeight="1" x14ac:dyDescent="0.2">
      <c r="A4" s="1" t="s">
        <v>0</v>
      </c>
      <c r="C4" s="25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ht="15.75" customHeight="1" x14ac:dyDescent="0.2">
      <c r="B5" s="2" t="s">
        <v>2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7</v>
      </c>
      <c r="H5" s="1" t="s">
        <v>24</v>
      </c>
      <c r="I5" s="1" t="s">
        <v>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8</v>
      </c>
      <c r="O5" s="1" t="s">
        <v>29</v>
      </c>
      <c r="P5" s="1" t="s">
        <v>30</v>
      </c>
      <c r="Q5" s="1" t="s">
        <v>31</v>
      </c>
      <c r="R5" s="1" t="s">
        <v>6</v>
      </c>
      <c r="S5" s="1" t="s">
        <v>32</v>
      </c>
      <c r="T5" s="1" t="s">
        <v>5</v>
      </c>
      <c r="U5" s="1" t="s">
        <v>3</v>
      </c>
      <c r="V5" s="1" t="s">
        <v>33</v>
      </c>
      <c r="W5" s="1" t="s">
        <v>34</v>
      </c>
    </row>
    <row r="6" spans="1:23" ht="15.75" customHeight="1" x14ac:dyDescent="0.2">
      <c r="A6" s="27" t="s">
        <v>12</v>
      </c>
      <c r="B6" s="1" t="s">
        <v>20</v>
      </c>
      <c r="C6" s="3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ht="15.75" customHeight="1" x14ac:dyDescent="0.2">
      <c r="A7" s="26"/>
      <c r="B7" s="1" t="s">
        <v>21</v>
      </c>
      <c r="C7" s="1">
        <v>0</v>
      </c>
      <c r="D7" s="3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ht="15.75" customHeight="1" x14ac:dyDescent="0.2">
      <c r="A8" s="26"/>
      <c r="B8" s="1" t="s">
        <v>22</v>
      </c>
      <c r="C8" s="1">
        <v>0</v>
      </c>
      <c r="D8" s="1">
        <v>0</v>
      </c>
      <c r="E8" s="3">
        <v>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ht="15.75" customHeight="1" x14ac:dyDescent="0.2">
      <c r="A9" s="26"/>
      <c r="B9" s="1" t="s">
        <v>23</v>
      </c>
      <c r="C9" s="1">
        <v>0</v>
      </c>
      <c r="D9" s="1">
        <v>0</v>
      </c>
      <c r="E9" s="1">
        <v>0</v>
      </c>
      <c r="F9" s="3">
        <v>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ht="15.75" customHeight="1" x14ac:dyDescent="0.2">
      <c r="A10" s="26"/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3">
        <v>28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4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ht="15.75" customHeight="1" x14ac:dyDescent="0.2">
      <c r="A11" s="26"/>
      <c r="B11" s="1" t="s">
        <v>24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3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ht="15.75" customHeight="1" x14ac:dyDescent="0.2">
      <c r="A12" s="26"/>
      <c r="B12" s="1" t="s">
        <v>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3">
        <v>15</v>
      </c>
      <c r="J12" s="1">
        <v>1</v>
      </c>
      <c r="K12" s="1">
        <v>0</v>
      </c>
      <c r="L12" s="1">
        <v>0</v>
      </c>
      <c r="M12" s="1">
        <v>0</v>
      </c>
      <c r="N12" s="4">
        <v>9</v>
      </c>
      <c r="O12" s="1">
        <v>0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</row>
    <row r="13" spans="1:23" ht="15.75" customHeight="1" x14ac:dyDescent="0.2">
      <c r="A13" s="26"/>
      <c r="B13" s="1" t="s">
        <v>25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3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ht="15.75" customHeight="1" x14ac:dyDescent="0.2">
      <c r="A14" s="26"/>
      <c r="B14" s="1" t="s">
        <v>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3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ht="15.75" customHeight="1" x14ac:dyDescent="0.2">
      <c r="A15" s="26"/>
      <c r="B15" s="1" t="s">
        <v>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3">
        <v>0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ht="15.75" customHeight="1" x14ac:dyDescent="0.2">
      <c r="A16" s="26"/>
      <c r="B16" s="1" t="s">
        <v>28</v>
      </c>
      <c r="C16" s="1">
        <v>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3">
        <v>0</v>
      </c>
      <c r="N16" s="1">
        <v>0</v>
      </c>
      <c r="O16" s="1">
        <v>0</v>
      </c>
      <c r="P16" s="1">
        <v>0</v>
      </c>
      <c r="Q16" s="5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ht="15.75" customHeight="1" x14ac:dyDescent="0.2">
      <c r="A17" s="26"/>
      <c r="B17" s="1" t="s">
        <v>8</v>
      </c>
      <c r="C17" s="1">
        <v>0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3">
        <v>133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ht="15.75" customHeight="1" x14ac:dyDescent="0.2">
      <c r="A18" s="26"/>
      <c r="B18" s="1" t="s">
        <v>29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3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ht="15.75" customHeight="1" x14ac:dyDescent="0.2">
      <c r="A19" s="26"/>
      <c r="B19" s="1" t="s">
        <v>30</v>
      </c>
      <c r="C19" s="1">
        <v>0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0</v>
      </c>
      <c r="P19" s="3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ht="15.75" customHeight="1" x14ac:dyDescent="0.2">
      <c r="A20" s="26"/>
      <c r="B20" s="1" t="s">
        <v>31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3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ht="15.75" customHeight="1" x14ac:dyDescent="0.2">
      <c r="A21" s="26"/>
      <c r="B21" s="1" t="s">
        <v>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3">
        <v>7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ht="15.75" customHeight="1" x14ac:dyDescent="0.2">
      <c r="A22" s="26"/>
      <c r="B22" s="1" t="s">
        <v>32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3">
        <v>0</v>
      </c>
      <c r="T22" s="1">
        <v>0</v>
      </c>
      <c r="U22" s="1">
        <v>0</v>
      </c>
      <c r="V22" s="1">
        <v>0</v>
      </c>
      <c r="W22" s="1">
        <v>0</v>
      </c>
    </row>
    <row r="23" spans="1:23" ht="15.75" customHeight="1" x14ac:dyDescent="0.2">
      <c r="A23" s="26"/>
      <c r="B23" s="1" t="s">
        <v>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3">
        <v>10</v>
      </c>
      <c r="U23" s="1">
        <v>0</v>
      </c>
      <c r="V23" s="1">
        <v>0</v>
      </c>
      <c r="W23" s="1">
        <v>0</v>
      </c>
    </row>
    <row r="24" spans="1:23" ht="15.75" customHeight="1" x14ac:dyDescent="0.2">
      <c r="A24" s="26"/>
      <c r="B24" s="1" t="s">
        <v>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3">
        <v>4</v>
      </c>
      <c r="V24" s="1">
        <v>0</v>
      </c>
      <c r="W24" s="1">
        <v>0</v>
      </c>
    </row>
    <row r="25" spans="1:23" ht="12.75" x14ac:dyDescent="0.2">
      <c r="A25" s="26"/>
      <c r="B25" s="1" t="s">
        <v>33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3">
        <v>0</v>
      </c>
      <c r="W25" s="1">
        <v>0</v>
      </c>
    </row>
    <row r="26" spans="1:23" ht="12.75" x14ac:dyDescent="0.2">
      <c r="A26" s="26"/>
      <c r="B26" s="1" t="s">
        <v>34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0</v>
      </c>
    </row>
    <row r="28" spans="1:23" ht="12.75" x14ac:dyDescent="0.2">
      <c r="A28" s="1" t="s">
        <v>35</v>
      </c>
    </row>
    <row r="29" spans="1:23" ht="12.75" x14ac:dyDescent="0.2">
      <c r="C29" s="25" t="s">
        <v>1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12.75" x14ac:dyDescent="0.2">
      <c r="B30" s="6" t="s">
        <v>2</v>
      </c>
      <c r="C30" s="1" t="s">
        <v>20</v>
      </c>
      <c r="D30" s="1" t="s">
        <v>21</v>
      </c>
      <c r="E30" s="1" t="s">
        <v>22</v>
      </c>
      <c r="F30" s="1" t="s">
        <v>23</v>
      </c>
      <c r="G30" s="1" t="s">
        <v>7</v>
      </c>
      <c r="H30" s="1" t="s">
        <v>24</v>
      </c>
      <c r="I30" s="1" t="s">
        <v>4</v>
      </c>
      <c r="J30" s="1" t="s">
        <v>25</v>
      </c>
      <c r="K30" s="1" t="s">
        <v>26</v>
      </c>
      <c r="L30" s="1" t="s">
        <v>27</v>
      </c>
      <c r="M30" s="1" t="s">
        <v>28</v>
      </c>
      <c r="N30" s="1" t="s">
        <v>8</v>
      </c>
      <c r="O30" s="1" t="s">
        <v>29</v>
      </c>
      <c r="P30" s="1" t="s">
        <v>30</v>
      </c>
      <c r="Q30" s="1" t="s">
        <v>31</v>
      </c>
      <c r="R30" s="1" t="s">
        <v>6</v>
      </c>
      <c r="S30" s="1" t="s">
        <v>32</v>
      </c>
      <c r="T30" s="1" t="s">
        <v>5</v>
      </c>
      <c r="U30" s="1" t="s">
        <v>3</v>
      </c>
      <c r="V30" s="1" t="s">
        <v>33</v>
      </c>
      <c r="W30" s="1" t="s">
        <v>34</v>
      </c>
    </row>
    <row r="31" spans="1:23" ht="12.75" x14ac:dyDescent="0.2">
      <c r="A31" s="27" t="s">
        <v>12</v>
      </c>
      <c r="B31" s="1" t="s">
        <v>20</v>
      </c>
      <c r="C31" s="3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ht="12.75" x14ac:dyDescent="0.2">
      <c r="A32" s="26"/>
      <c r="B32" s="1" t="s">
        <v>21</v>
      </c>
      <c r="C32" s="1">
        <v>0</v>
      </c>
      <c r="D32" s="3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ht="12.75" x14ac:dyDescent="0.2">
      <c r="A33" s="26"/>
      <c r="B33" s="1" t="s">
        <v>22</v>
      </c>
      <c r="C33" s="1">
        <v>0</v>
      </c>
      <c r="D33" s="1">
        <v>0</v>
      </c>
      <c r="E33" s="3">
        <v>3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ht="12.75" x14ac:dyDescent="0.2">
      <c r="A34" s="26"/>
      <c r="B34" s="1" t="s">
        <v>23</v>
      </c>
      <c r="C34" s="1">
        <v>0</v>
      </c>
      <c r="D34" s="1">
        <v>0</v>
      </c>
      <c r="E34" s="1">
        <v>0</v>
      </c>
      <c r="F34" s="3">
        <v>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ht="12.75" x14ac:dyDescent="0.2">
      <c r="A35" s="26"/>
      <c r="B35" s="1" t="s">
        <v>7</v>
      </c>
      <c r="C35" s="1">
        <v>0</v>
      </c>
      <c r="D35" s="1">
        <v>0</v>
      </c>
      <c r="E35" s="1">
        <v>0</v>
      </c>
      <c r="F35" s="1">
        <v>0</v>
      </c>
      <c r="G35" s="3">
        <v>28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4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ht="12.75" x14ac:dyDescent="0.2">
      <c r="A36" s="26"/>
      <c r="B36" s="1" t="s">
        <v>24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3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ht="12.75" x14ac:dyDescent="0.2">
      <c r="A37" s="26"/>
      <c r="B37" s="1" t="s">
        <v>4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3">
        <v>16</v>
      </c>
      <c r="J37" s="1">
        <v>0</v>
      </c>
      <c r="K37" s="1">
        <v>0</v>
      </c>
      <c r="L37" s="1">
        <v>0</v>
      </c>
      <c r="M37" s="1">
        <v>0</v>
      </c>
      <c r="N37" s="4">
        <v>7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</row>
    <row r="38" spans="1:23" ht="12.75" x14ac:dyDescent="0.2">
      <c r="A38" s="26"/>
      <c r="B38" s="1" t="s">
        <v>25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1</v>
      </c>
      <c r="J38" s="3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ht="12.75" x14ac:dyDescent="0.2">
      <c r="A39" s="26"/>
      <c r="B39" s="1" t="s">
        <v>26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3">
        <v>0</v>
      </c>
      <c r="L39" s="1">
        <v>0</v>
      </c>
      <c r="M39" s="1">
        <v>0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ht="12.75" x14ac:dyDescent="0.2">
      <c r="A40" s="26"/>
      <c r="B40" s="1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3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ht="12.75" x14ac:dyDescent="0.2">
      <c r="A41" s="26"/>
      <c r="B41" s="1" t="s">
        <v>28</v>
      </c>
      <c r="C41" s="1">
        <v>0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3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ht="12.75" x14ac:dyDescent="0.2">
      <c r="A42" s="26"/>
      <c r="B42" s="1" t="s">
        <v>8</v>
      </c>
      <c r="C42" s="1">
        <v>0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3">
        <v>132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ht="12.75" x14ac:dyDescent="0.2">
      <c r="A43" s="26"/>
      <c r="B43" s="1" t="s">
        <v>29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3">
        <v>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ht="12.75" x14ac:dyDescent="0.2">
      <c r="A44" s="26"/>
      <c r="B44" s="1" t="s">
        <v>30</v>
      </c>
      <c r="C44" s="1">
        <v>0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0</v>
      </c>
      <c r="P44" s="3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ht="12.75" x14ac:dyDescent="0.2">
      <c r="A45" s="26"/>
      <c r="B45" s="1" t="s">
        <v>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3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ht="12.75" x14ac:dyDescent="0.2">
      <c r="A46" s="26"/>
      <c r="B46" s="1" t="s">
        <v>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3">
        <v>7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ht="12.75" x14ac:dyDescent="0.2">
      <c r="A47" s="26"/>
      <c r="B47" s="1" t="s">
        <v>32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3">
        <v>0</v>
      </c>
      <c r="T47" s="1">
        <v>0</v>
      </c>
      <c r="U47" s="1">
        <v>0</v>
      </c>
      <c r="V47" s="1">
        <v>0</v>
      </c>
      <c r="W47" s="1">
        <v>0</v>
      </c>
    </row>
    <row r="48" spans="1:23" ht="12.75" x14ac:dyDescent="0.2">
      <c r="A48" s="26"/>
      <c r="B48" s="1" t="s">
        <v>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3">
        <v>10</v>
      </c>
      <c r="U48" s="1">
        <v>0</v>
      </c>
      <c r="V48" s="1">
        <v>0</v>
      </c>
      <c r="W48" s="1">
        <v>0</v>
      </c>
    </row>
    <row r="49" spans="1:23" ht="12.75" x14ac:dyDescent="0.2">
      <c r="A49" s="26"/>
      <c r="B49" s="1" t="s">
        <v>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3">
        <v>3</v>
      </c>
      <c r="V49" s="1">
        <v>0</v>
      </c>
      <c r="W49" s="1">
        <v>0</v>
      </c>
    </row>
    <row r="50" spans="1:23" ht="12.75" x14ac:dyDescent="0.2">
      <c r="A50" s="26"/>
      <c r="B50" s="1" t="s">
        <v>33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3">
        <v>0</v>
      </c>
      <c r="W50" s="1">
        <v>0</v>
      </c>
    </row>
    <row r="51" spans="1:23" ht="12.75" x14ac:dyDescent="0.2">
      <c r="A51" s="26"/>
      <c r="B51" s="1" t="s">
        <v>34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0</v>
      </c>
    </row>
  </sheetData>
  <mergeCells count="4">
    <mergeCell ref="C4:W4"/>
    <mergeCell ref="A6:A26"/>
    <mergeCell ref="A31:A51"/>
    <mergeCell ref="C29:W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summary-RandomForest</vt:lpstr>
      <vt:lpstr>all-algorithms</vt:lpstr>
      <vt:lpstr>allFamilies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hcai</dc:creator>
  <cp:lastModifiedBy>hcai</cp:lastModifiedBy>
  <dcterms:created xsi:type="dcterms:W3CDTF">2016-11-26T01:09:02Z</dcterms:created>
  <dcterms:modified xsi:type="dcterms:W3CDTF">2017-02-17T06:51:16Z</dcterms:modified>
</cp:coreProperties>
</file>