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anjalivardhan/Desktop/"/>
    </mc:Choice>
  </mc:AlternateContent>
  <xr:revisionPtr revIDLastSave="0" documentId="8_{BEBDA6AB-69A5-4A41-A7D6-43FFEA5B8119}" xr6:coauthVersionLast="37" xr6:coauthVersionMax="37" xr10:uidLastSave="{00000000-0000-0000-0000-000000000000}"/>
  <bookViews>
    <workbookView xWindow="3560" yWindow="1100" windowWidth="22520" windowHeight="12860" activeTab="3" xr2:uid="{00000000-000D-0000-FFFF-FFFF00000000}"/>
  </bookViews>
  <sheets>
    <sheet name="Sheet1" sheetId="1" r:id="rId1"/>
    <sheet name="Sheet2" sheetId="12" r:id="rId2"/>
    <sheet name="Sheet3" sheetId="13" r:id="rId3"/>
    <sheet name="Sheet4" sheetId="18" r:id="rId4"/>
    <sheet name="Bonus" sheetId="16" r:id="rId5"/>
  </sheets>
  <definedNames>
    <definedName name="_xlnm._FilterDatabase" localSheetId="0" hidden="1">Sheet1!$A$1:$T$1</definedName>
    <definedName name="date">Sheet1!$S$2</definedName>
  </definedNames>
  <calcPr calcId="179021"/>
  <pivotCaches>
    <pivotCache cacheId="4" r:id="rId6"/>
    <pivotCache cacheId="5" r:id="rId7"/>
  </pivotCaches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2" i="16"/>
  <c r="E2" i="16" s="1"/>
  <c r="C2" i="16"/>
  <c r="D2" i="16"/>
  <c r="B3" i="16"/>
  <c r="E3" i="16" s="1"/>
  <c r="C3" i="16"/>
  <c r="D3" i="16"/>
  <c r="B4" i="16"/>
  <c r="E4" i="16" s="1"/>
  <c r="C4" i="16"/>
  <c r="D4" i="16"/>
  <c r="B5" i="16"/>
  <c r="C5" i="16"/>
  <c r="D5" i="16"/>
  <c r="E5" i="16"/>
  <c r="F5" i="16" s="1"/>
  <c r="B6" i="16"/>
  <c r="E6" i="16" s="1"/>
  <c r="C6" i="16"/>
  <c r="D6" i="16"/>
  <c r="B7" i="16"/>
  <c r="E7" i="16" s="1"/>
  <c r="C7" i="16"/>
  <c r="D7" i="16"/>
  <c r="B8" i="16"/>
  <c r="E8" i="16" s="1"/>
  <c r="C8" i="16"/>
  <c r="D8" i="16"/>
  <c r="B9" i="16"/>
  <c r="C9" i="16"/>
  <c r="D9" i="16"/>
  <c r="E9" i="16"/>
  <c r="F9" i="16" s="1"/>
  <c r="B10" i="16"/>
  <c r="E10" i="16" s="1"/>
  <c r="C10" i="16"/>
  <c r="D10" i="16"/>
  <c r="B11" i="16"/>
  <c r="E11" i="16" s="1"/>
  <c r="C11" i="16"/>
  <c r="D11" i="16"/>
  <c r="B12" i="16"/>
  <c r="E12" i="16" s="1"/>
  <c r="C12" i="16"/>
  <c r="D12" i="16"/>
  <c r="B13" i="16"/>
  <c r="C13" i="16"/>
  <c r="D13" i="16"/>
  <c r="H13" i="16" s="1"/>
  <c r="E13" i="16"/>
  <c r="F13" i="16" s="1"/>
  <c r="G5" i="16"/>
  <c r="H5" i="16"/>
  <c r="G9" i="16"/>
  <c r="H9" i="16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16" l="1"/>
  <c r="G8" i="16"/>
  <c r="H8" i="16"/>
  <c r="G12" i="16"/>
  <c r="H12" i="16"/>
  <c r="F7" i="16"/>
  <c r="H7" i="16"/>
  <c r="G7" i="16"/>
  <c r="F2" i="16"/>
  <c r="G2" i="16"/>
  <c r="H2" i="16"/>
  <c r="F3" i="16"/>
  <c r="H3" i="16"/>
  <c r="G3" i="16"/>
  <c r="F10" i="16"/>
  <c r="G10" i="16"/>
  <c r="H10" i="16"/>
  <c r="F4" i="16"/>
  <c r="G4" i="16"/>
  <c r="H4" i="16"/>
  <c r="F11" i="16"/>
  <c r="H11" i="16"/>
  <c r="G11" i="16"/>
  <c r="F6" i="16"/>
  <c r="G6" i="16"/>
  <c r="H6" i="16"/>
  <c r="G13" i="16"/>
  <c r="F12" i="16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<sst xmlns="http://schemas.openxmlformats.org/spreadsheetml/2006/main" count="24820" uniqueCount="8402">
  <si>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</si>
  <si>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</si>
  <si>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</si>
  <si>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</si>
  <si>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</si>
  <si>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</si>
  <si>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</si>
  <si>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</si>
  <si>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</si>
  <si>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</si>
  <si>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</si>
  <si>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</si>
  <si>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</si>
  <si>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</si>
  <si>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</si>
  <si>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</si>
  <si>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</si>
  <si>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</si>
  <si>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</si>
  <si>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</si>
  <si>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</si>
  <si>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</si>
  <si>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</si>
  <si>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</si>
  <si>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</si>
  <si>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</si>
  <si>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</si>
  <si>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</si>
  <si>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</si>
  <si>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</si>
  <si>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</si>
  <si>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</si>
  <si>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</si>
  <si>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</si>
  <si>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</si>
  <si>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</si>
  <si>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</si>
  <si>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</si>
  <si>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</si>
  <si>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</si>
  <si>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</si>
  <si>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</si>
  <si>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</si>
  <si>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</si>
  <si>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</si>
  <si>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</si>
  <si>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</si>
  <si>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</si>
  <si>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</si>
  <si>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</si>
  <si>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</si>
  <si>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</si>
  <si>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</si>
  <si>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</si>
  <si>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</si>
  <si>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</si>
  <si>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</si>
  <si>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</si>
  <si>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</si>
  <si>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</si>
  <si>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</si>
  <si>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</si>
  <si>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</si>
  <si>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</si>
  <si>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</si>
  <si>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</si>
  <si>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</si>
  <si>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</si>
  <si>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</si>
  <si>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</si>
  <si>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</si>
  <si>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</si>
  <si>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</si>
  <si>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</si>
  <si>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</si>
  <si>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</si>
  <si>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</si>
  <si>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</si>
  <si>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</si>
  <si>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</si>
  <si>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</si>
  <si>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</si>
  <si>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</si>
  <si>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</si>
  <si>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</si>
  <si>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</si>
  <si>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</si>
  <si>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</si>
  <si>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</si>
  <si>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</si>
  <si>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</si>
  <si>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</si>
  <si>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</si>
  <si>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</si>
  <si>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</si>
  <si>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</si>
  <si>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</si>
  <si>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</si>
  <si>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</si>
  <si>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</si>
  <si>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</si>
  <si>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</si>
  <si>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</si>
  <si>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</si>
  <si>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</si>
  <si>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</si>
  <si>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</si>
  <si>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</si>
  <si>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</si>
  <si>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</si>
  <si>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</si>
  <si>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</si>
  <si>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</si>
  <si>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</si>
  <si>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</si>
  <si>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</si>
  <si>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</si>
  <si>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</si>
  <si>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</si>
  <si>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</si>
  <si>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</si>
  <si>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</si>
  <si>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</si>
  <si>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</si>
  <si>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</si>
  <si>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</si>
  <si>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</si>
  <si>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</si>
  <si>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</si>
  <si>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</si>
  <si>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</si>
  <si>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</si>
  <si>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</si>
  <si>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</si>
  <si>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</si>
  <si>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</si>
  <si>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</si>
  <si>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</si>
  <si>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</si>
  <si>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</si>
  <si>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</si>
  <si>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</si>
  <si>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</si>
  <si>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</si>
  <si>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</si>
  <si>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</si>
  <si>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</si>
  <si>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</si>
  <si>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</si>
  <si>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</si>
  <si>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</si>
  <si>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</si>
  <si>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</si>
  <si>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</si>
  <si>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</si>
  <si>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</si>
  <si>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</si>
  <si>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</si>
  <si>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</si>
  <si>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</si>
  <si>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</si>
  <si>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</si>
  <si>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</si>
  <si>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</si>
  <si>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</si>
  <si>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</si>
  <si>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</si>
  <si>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</si>
  <si>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</si>
  <si>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</si>
  <si>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</si>
  <si>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</si>
  <si>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</si>
  <si>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</si>
  <si>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</si>
  <si>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</si>
  <si>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</si>
  <si>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</si>
  <si>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</si>
  <si>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</si>
  <si>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</si>
  <si>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</si>
  <si>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</si>
  <si>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</si>
  <si>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</si>
  <si>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</si>
  <si>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</si>
  <si>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</si>
  <si>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</si>
  <si>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</si>
  <si>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</si>
  <si>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</si>
  <si>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</si>
  <si>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</si>
  <si>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</si>
  <si>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</si>
  <si>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</si>
  <si>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</si>
  <si>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</si>
  <si>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</si>
  <si>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</si>
  <si>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</si>
  <si>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</si>
  <si>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</si>
  <si>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</si>
  <si>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</si>
  <si>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</si>
  <si>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</si>
  <si>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</si>
  <si>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</si>
  <si>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</si>
  <si>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</si>
  <si>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</si>
  <si>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</si>
  <si>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</si>
  <si>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</si>
  <si>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</si>
  <si>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</si>
  <si>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</si>
  <si>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</si>
  <si>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</si>
  <si>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</si>
  <si>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</si>
  <si>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</si>
  <si>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</si>
  <si>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</si>
  <si>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</si>
  <si>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</si>
  <si>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</si>
  <si>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</si>
  <si>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</si>
  <si>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</si>
  <si>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</si>
  <si>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</si>
  <si>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</si>
  <si>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</si>
  <si>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</si>
  <si>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</si>
  <si>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</si>
  <si>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</si>
  <si>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</si>
  <si>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</si>
  <si>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</si>
  <si>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</si>
  <si>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</si>
  <si>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</si>
  <si>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</si>
  <si>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</si>
  <si>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</si>
  <si>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</si>
  <si>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</si>
  <si>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</si>
  <si>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</si>
  <si>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</si>
  <si>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</si>
  <si>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</si>
  <si>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</si>
  <si>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</si>
  <si>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</si>
  <si>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</si>
  <si>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</si>
  <si>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</si>
  <si>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</si>
  <si>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</si>
  <si>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</si>
  <si>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</si>
  <si>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</si>
  <si>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</si>
  <si>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</si>
  <si>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</si>
  <si>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</si>
  <si>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</si>
  <si>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</si>
  <si>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</si>
  <si>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</si>
  <si>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</si>
  <si>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</si>
  <si>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</si>
  <si>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</si>
  <si>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</si>
  <si>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</si>
  <si>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</si>
  <si>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</si>
  <si>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</si>
  <si>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</si>
  <si>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</si>
  <si>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</si>
  <si>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</si>
  <si>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</si>
  <si>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</si>
  <si>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</si>
  <si>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</si>
  <si>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</si>
  <si>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</si>
  <si>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</si>
  <si>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</si>
  <si>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</si>
  <si>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</si>
  <si>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</si>
  <si>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</si>
  <si>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</si>
  <si>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</si>
  <si>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</si>
  <si>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</si>
  <si>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</si>
  <si>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</si>
  <si>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</si>
  <si>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</si>
  <si>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</si>
  <si>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</si>
  <si>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</si>
  <si>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</si>
  <si>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</si>
  <si>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</si>
  <si>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</si>
  <si>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</si>
  <si>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</si>
  <si>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</si>
  <si>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</si>
  <si>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</si>
  <si>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</si>
  <si>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</si>
  <si>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</si>
  <si>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</si>
  <si>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</si>
  <si>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</si>
  <si>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</si>
  <si>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</si>
  <si>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</si>
  <si>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</si>
  <si>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</si>
  <si>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</si>
  <si>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</si>
  <si>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</si>
  <si>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</si>
  <si>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</si>
  <si>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</si>
  <si>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</si>
  <si>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</si>
  <si>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</si>
  <si>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</si>
  <si>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</si>
  <si>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</si>
  <si>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</si>
  <si>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</si>
  <si>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</si>
  <si>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</si>
  <si>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</si>
  <si>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</si>
  <si>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</si>
  <si>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</si>
  <si>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</si>
  <si>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</si>
  <si>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</si>
  <si>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</si>
  <si>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</si>
  <si>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</si>
  <si>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</si>
  <si>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</si>
  <si>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</si>
  <si>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</si>
  <si>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</si>
  <si>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</si>
  <si>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</si>
  <si>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</si>
  <si>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</si>
  <si>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</si>
  <si>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</si>
  <si>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</si>
  <si>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</si>
  <si>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</si>
  <si>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</si>
  <si>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</si>
  <si>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</si>
  <si>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</si>
  <si>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</si>
  <si>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</si>
  <si>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</si>
  <si>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</si>
  <si>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</si>
  <si>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</si>
  <si>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</si>
  <si>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</si>
  <si>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</si>
  <si>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</si>
  <si>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</si>
  <si>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</si>
  <si>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</si>
  <si>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</si>
  <si>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</si>
  <si>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</si>
  <si>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</si>
  <si>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</si>
  <si>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</si>
  <si>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</si>
  <si>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</si>
  <si>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</si>
  <si>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</si>
  <si>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</si>
  <si>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</si>
  <si>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</si>
  <si>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</si>
  <si>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</si>
  <si>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</si>
  <si>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</si>
  <si>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</si>
  <si>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</si>
  <si>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</si>
  <si>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</si>
  <si>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</si>
  <si>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</si>
  <si>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</si>
  <si>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</si>
  <si>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</si>
  <si>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</si>
  <si>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</si>
  <si>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</si>
  <si>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</si>
  <si>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</si>
  <si>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</si>
  <si>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</si>
  <si>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</si>
  <si>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</si>
  <si>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</si>
  <si>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</si>
  <si>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</si>
  <si>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</si>
  <si>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</si>
  <si>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</si>
  <si>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</si>
  <si>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</si>
  <si>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</si>
  <si>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</si>
  <si>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</si>
  <si>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</si>
  <si>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</si>
  <si>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</si>
  <si>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</si>
  <si>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</si>
  <si>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</si>
  <si>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</si>
  <si>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</si>
  <si>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</si>
  <si>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</si>
  <si>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</si>
  <si>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</si>
  <si>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</si>
  <si>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</si>
  <si>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</si>
  <si>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</si>
  <si>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</si>
  <si>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</si>
  <si>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</si>
  <si>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</si>
  <si>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</si>
  <si>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</si>
  <si>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</si>
  <si>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</si>
  <si>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</si>
  <si>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</si>
  <si>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</si>
  <si>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</si>
  <si>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</si>
  <si>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</si>
  <si>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</si>
  <si>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</si>
  <si>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</si>
  <si>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</si>
  <si>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</si>
  <si>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</si>
  <si>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</si>
  <si>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</si>
  <si>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</si>
  <si>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</si>
  <si>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</si>
  <si>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</si>
  <si>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</si>
  <si>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</si>
  <si>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</si>
  <si>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</si>
  <si>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</si>
  <si>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</si>
  <si>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</si>
  <si>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</si>
  <si>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</si>
  <si>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</si>
  <si>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</si>
  <si>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</si>
  <si>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</si>
  <si>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</si>
  <si>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</si>
  <si>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</si>
  <si>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</si>
  <si>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</si>
  <si>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</si>
  <si>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</si>
  <si>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</si>
  <si>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</si>
  <si>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</si>
  <si>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</si>
  <si>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</si>
  <si>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</si>
  <si>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</si>
  <si>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</si>
  <si>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</si>
  <si>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</si>
  <si>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</si>
  <si>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</si>
  <si>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</si>
  <si>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</si>
  <si>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</si>
  <si>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</si>
  <si>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</si>
  <si>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</si>
  <si>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</si>
  <si>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</si>
  <si>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</si>
  <si>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</si>
  <si>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</si>
  <si>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</si>
  <si>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</si>
  <si>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</si>
  <si>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</si>
  <si>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</si>
  <si>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</si>
  <si>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</si>
  <si>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</si>
  <si>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</si>
  <si>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</si>
  <si>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</si>
  <si>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</si>
  <si>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</si>
  <si>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</si>
  <si>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</si>
  <si>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</si>
  <si>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</si>
  <si>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</si>
  <si>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</si>
  <si>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</si>
  <si>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</si>
  <si>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</si>
  <si>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</si>
  <si>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</si>
  <si>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</si>
  <si>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</si>
  <si>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</si>
  <si>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</si>
  <si>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</si>
  <si>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</si>
  <si>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</si>
  <si>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</si>
  <si>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</si>
  <si>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</si>
  <si>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</si>
  <si>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</si>
  <si>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</si>
  <si>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</si>
  <si>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</si>
  <si>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</si>
  <si>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</si>
  <si>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</si>
  <si>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</si>
  <si>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</si>
  <si>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</si>
  <si>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</si>
  <si>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</si>
  <si>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</si>
  <si>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</si>
  <si>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</si>
  <si>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</si>
  <si>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</si>
  <si>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</si>
  <si>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</si>
  <si>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</si>
  <si>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</si>
  <si>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</si>
  <si>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</si>
  <si>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</si>
  <si>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</si>
  <si>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</si>
  <si>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</si>
  <si>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</si>
  <si>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</si>
  <si>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</si>
  <si>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</si>
  <si>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</si>
  <si>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</si>
  <si>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</si>
  <si>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</si>
  <si>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</si>
  <si>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</si>
  <si>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</si>
  <si>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</si>
  <si>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</si>
  <si>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</si>
  <si>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</si>
  <si>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</si>
  <si>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</si>
  <si>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</si>
  <si>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</si>
  <si>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</si>
  <si>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</si>
  <si>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</si>
  <si>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</si>
  <si>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</si>
  <si>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</si>
  <si>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</si>
  <si>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</si>
  <si>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</si>
  <si>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</si>
  <si>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</si>
  <si>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</si>
  <si>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</si>
  <si>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</si>
  <si>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</si>
  <si>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</si>
  <si>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</si>
  <si>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</si>
  <si>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</si>
  <si>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</si>
  <si>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</si>
  <si>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</si>
  <si>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</si>
  <si>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</si>
  <si>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</si>
  <si>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</si>
  <si>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</si>
  <si>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</si>
  <si>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</si>
  <si>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</si>
  <si>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</si>
  <si>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</si>
  <si>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</si>
  <si>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</si>
  <si>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</si>
  <si>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</si>
  <si>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</si>
  <si>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</si>
  <si>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</si>
  <si>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</si>
  <si>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</si>
  <si>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</si>
  <si>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</si>
  <si>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</si>
  <si>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</si>
  <si>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</si>
  <si>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</si>
  <si>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</si>
  <si>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</si>
  <si>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</si>
  <si>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</si>
  <si>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</si>
  <si>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</si>
  <si>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</si>
  <si>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</si>
  <si>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</si>
  <si>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</si>
  <si>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</si>
  <si>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</si>
  <si>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</si>
  <si>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</si>
  <si>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</si>
  <si>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</si>
  <si>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</si>
  <si>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</si>
  <si>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</si>
  <si>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</si>
  <si>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</si>
  <si>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</si>
  <si>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</si>
  <si>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</si>
  <si>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</si>
  <si>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</si>
  <si>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</si>
  <si>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</si>
  <si>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</si>
  <si>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</si>
  <si>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</si>
  <si>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</si>
  <si>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</si>
  <si>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</si>
  <si>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</si>
  <si>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</si>
  <si>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</si>
  <si>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</si>
  <si>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</si>
  <si>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</si>
  <si>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</si>
  <si>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</si>
  <si>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</si>
  <si>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</si>
  <si>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</si>
  <si>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</si>
  <si>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</si>
  <si>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</si>
  <si>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</si>
  <si>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</si>
  <si>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</si>
  <si>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</si>
  <si>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</si>
  <si>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</si>
  <si>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</si>
  <si>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</si>
  <si>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</si>
  <si>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</si>
  <si>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</si>
  <si>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</si>
  <si>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</si>
  <si>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</si>
  <si>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</si>
  <si>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</si>
  <si>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</si>
  <si>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</si>
  <si>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</si>
  <si>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</si>
  <si>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</si>
  <si>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</si>
  <si>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</si>
  <si>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</si>
  <si>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</si>
  <si>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</si>
  <si>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</si>
  <si>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</si>
  <si>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</si>
  <si>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</si>
  <si>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</si>
  <si>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</si>
  <si>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</si>
  <si>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</si>
  <si>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</si>
  <si>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</si>
  <si>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</si>
  <si>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</si>
  <si>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</si>
  <si>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</si>
  <si>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</si>
  <si>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</si>
  <si>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</si>
  <si>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</si>
  <si>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</si>
  <si>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</si>
  <si>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</si>
  <si>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</si>
  <si>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</si>
  <si>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</si>
  <si>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</si>
  <si>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</si>
  <si>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</si>
  <si>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</si>
  <si>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</si>
  <si>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</si>
  <si>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</si>
  <si>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</si>
  <si>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</si>
  <si>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</si>
  <si>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</si>
  <si>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</si>
  <si>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</si>
  <si>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</si>
  <si>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</si>
  <si>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</si>
  <si>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</si>
  <si>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</si>
  <si>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</si>
  <si>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</si>
  <si>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</si>
  <si>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</si>
  <si>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</si>
  <si>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</si>
  <si>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</si>
  <si>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</si>
  <si>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</si>
  <si>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</si>
  <si>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</si>
  <si>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</si>
  <si>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</si>
  <si>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</si>
  <si>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</si>
  <si>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</si>
  <si>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</si>
  <si>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</si>
  <si>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</si>
  <si>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</si>
  <si>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</si>
  <si>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</si>
  <si>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</si>
  <si>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</si>
  <si>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</si>
  <si>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</si>
  <si>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</si>
  <si>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</si>
  <si>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</si>
  <si>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</si>
  <si>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</si>
  <si>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</si>
  <si>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</si>
  <si>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</si>
  <si>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</si>
  <si>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</si>
  <si>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</si>
  <si>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</si>
  <si>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</si>
  <si>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</si>
  <si>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</si>
  <si>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</si>
  <si>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</si>
  <si>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</si>
  <si>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</si>
  <si>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</si>
  <si>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</si>
  <si>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</si>
  <si>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</si>
  <si>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</si>
  <si>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</si>
  <si>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</si>
  <si>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</si>
  <si>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</si>
  <si>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</si>
  <si>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</si>
  <si>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</si>
  <si>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</si>
  <si>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</si>
  <si>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</si>
  <si>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</si>
  <si>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</si>
  <si>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</si>
  <si>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</si>
  <si>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</si>
  <si>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</si>
  <si>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</si>
  <si>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</si>
  <si>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</si>
  <si>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</si>
  <si>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</si>
  <si>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</si>
  <si>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</si>
  <si>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</si>
  <si>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</si>
  <si>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</si>
  <si>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</si>
  <si>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</si>
  <si>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</si>
  <si>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</si>
  <si>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</si>
  <si>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</si>
  <si>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</si>
  <si>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</si>
  <si>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</si>
  <si>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</si>
  <si>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</si>
  <si>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</si>
  <si>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</si>
  <si>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</si>
  <si>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</si>
  <si>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</si>
  <si>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</si>
  <si>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</si>
  <si>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</si>
  <si>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</si>
  <si>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</si>
  <si>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</si>
  <si>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</si>
  <si>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</si>
  <si>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</si>
  <si>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</si>
  <si>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</si>
  <si>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</si>
  <si>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</si>
  <si>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</si>
  <si>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</si>
  <si>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</si>
  <si>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</si>
  <si>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</si>
  <si>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</si>
  <si>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</si>
  <si>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</si>
  <si>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</si>
  <si>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</si>
  <si>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</si>
  <si>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</si>
  <si>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</si>
  <si>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</si>
  <si>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</si>
  <si>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</si>
  <si>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</si>
  <si>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</si>
  <si>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</si>
  <si>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</si>
  <si>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</si>
  <si>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</si>
  <si>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</si>
  <si>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</si>
  <si>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</si>
  <si>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</si>
  <si>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</si>
  <si>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</si>
  <si>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</si>
  <si>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</si>
  <si>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</si>
  <si>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</si>
  <si>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</si>
  <si>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</si>
  <si>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</si>
  <si>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</si>
  <si>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</si>
  <si>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</si>
  <si>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</si>
  <si>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</si>
  <si>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</si>
  <si>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</si>
  <si>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</si>
  <si>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</si>
  <si>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</si>
  <si>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</si>
  <si>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</si>
  <si>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</si>
  <si>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</si>
  <si>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</si>
  <si>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</si>
  <si>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</si>
  <si>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</si>
  <si>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</si>
  <si>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</si>
  <si>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</si>
  <si>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</si>
  <si>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</si>
  <si>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</si>
  <si>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</si>
  <si>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</si>
  <si>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</si>
  <si>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</si>
  <si>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</si>
  <si>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</si>
  <si>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</si>
  <si>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</si>
  <si>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</si>
  <si>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</si>
  <si>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</si>
  <si>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</si>
  <si>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</si>
  <si>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</si>
  <si>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</si>
  <si>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</si>
  <si>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</si>
  <si>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</si>
  <si>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</si>
  <si>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</si>
  <si>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</si>
  <si>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</si>
  <si>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</si>
  <si>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</si>
  <si>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</si>
  <si>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</si>
  <si>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</si>
  <si>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</si>
  <si>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</si>
  <si>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</si>
  <si>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</si>
  <si>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</si>
  <si>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</si>
  <si>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</si>
  <si>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</si>
  <si>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</si>
  <si>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</si>
  <si>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</si>
  <si>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</si>
  <si>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</si>
  <si>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</si>
  <si>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</si>
  <si>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</si>
  <si>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</si>
  <si>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</si>
  <si>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</si>
  <si>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</si>
  <si>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</si>
  <si>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</si>
  <si>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</si>
  <si>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</si>
  <si>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</si>
  <si>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</si>
  <si>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</si>
  <si>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</si>
  <si>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</si>
  <si>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</si>
  <si>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</si>
  <si>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</si>
  <si>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</si>
  <si>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</si>
  <si>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</si>
  <si>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</si>
  <si>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</si>
  <si>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</si>
  <si>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</si>
  <si>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</si>
  <si>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</si>
  <si>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</si>
  <si>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</si>
  <si>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</si>
  <si>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</si>
  <si>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</si>
  <si>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</si>
  <si>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</si>
  <si>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</si>
  <si>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</si>
  <si>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</si>
  <si>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</si>
  <si>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</si>
  <si>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</si>
  <si>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</si>
  <si>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</si>
  <si>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</si>
  <si>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</si>
  <si>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</si>
  <si>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</si>
  <si>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</si>
  <si>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</si>
  <si>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</si>
  <si>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</si>
  <si>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</si>
  <si>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</si>
  <si>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</si>
  <si>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</si>
  <si>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</si>
  <si>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</si>
  <si>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</si>
  <si>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</si>
  <si>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</si>
  <si>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</si>
  <si>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</si>
  <si>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</si>
  <si>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</si>
  <si>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</si>
  <si>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</si>
  <si>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</si>
  <si>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</si>
  <si>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</si>
  <si>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</si>
  <si>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</si>
  <si>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</si>
  <si>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</si>
  <si>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</si>
  <si>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</si>
  <si>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</si>
  <si>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</si>
  <si>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</si>
  <si>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</si>
  <si>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</si>
  <si>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</si>
  <si>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</si>
  <si>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</si>
  <si>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</si>
  <si>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</si>
  <si>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</si>
  <si>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</si>
  <si>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</si>
  <si>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</si>
  <si>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</si>
  <si>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</si>
  <si>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</si>
  <si>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</si>
  <si>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</si>
  <si>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</si>
  <si>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</si>
  <si>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</si>
  <si>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</si>
  <si>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</si>
  <si>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</si>
  <si>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</si>
  <si>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</si>
  <si>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</si>
  <si>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</si>
  <si>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</si>
  <si>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</si>
  <si>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</si>
  <si>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</si>
  <si>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</si>
  <si>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</si>
  <si>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</si>
  <si>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</si>
  <si>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</si>
  <si>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</si>
  <si>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</si>
  <si>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</si>
  <si>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</si>
  <si>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</si>
  <si>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</si>
  <si>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</si>
  <si>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</si>
  <si>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</si>
  <si>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</si>
  <si>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</si>
  <si>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</si>
  <si>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</si>
  <si>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</si>
  <si>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</si>
  <si>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</si>
  <si>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</si>
  <si>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</si>
  <si>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</si>
  <si>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</si>
  <si>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</si>
  <si>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</si>
  <si>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</si>
  <si>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</si>
  <si>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</si>
  <si>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</si>
  <si>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</si>
  <si>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</si>
  <si>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</si>
  <si>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</si>
  <si>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</si>
  <si>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</si>
  <si>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</si>
  <si>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</si>
  <si>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</si>
  <si>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</si>
  <si>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</si>
  <si>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</si>
  <si>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</si>
  <si>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</si>
  <si>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</si>
  <si>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</si>
  <si>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</si>
  <si>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</si>
  <si>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</si>
  <si>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</si>
  <si>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</si>
  <si>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</si>
  <si>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</si>
  <si>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</si>
  <si>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</si>
  <si>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</si>
  <si>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</si>
  <si>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</si>
  <si>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</si>
  <si>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</si>
  <si>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</si>
  <si>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</si>
  <si>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</si>
  <si>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</si>
  <si>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</si>
  <si>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</si>
  <si>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</si>
  <si>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</si>
  <si>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</si>
  <si>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</si>
  <si>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</si>
  <si>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</si>
  <si>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</si>
  <si>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</si>
  <si>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</si>
  <si>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</si>
  <si>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</si>
  <si>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</si>
  <si>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</si>
  <si>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</si>
  <si>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</si>
  <si>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</si>
  <si>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</si>
  <si>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</si>
  <si>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</si>
  <si>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</si>
  <si>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</si>
  <si>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</si>
  <si>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</si>
  <si>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</si>
  <si>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</si>
  <si>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</si>
  <si>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</si>
  <si>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</si>
  <si>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</si>
  <si>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</si>
  <si>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</si>
  <si>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</si>
  <si>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</si>
  <si>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</si>
  <si>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</si>
  <si>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</si>
  <si>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</si>
  <si>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</si>
  <si>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</si>
  <si>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</si>
  <si>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</si>
  <si>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</si>
  <si>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</si>
  <si>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</si>
  <si>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</si>
  <si>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</si>
  <si>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</si>
  <si>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</si>
  <si>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</si>
  <si>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</si>
  <si>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</si>
  <si>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</si>
  <si>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</si>
  <si>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</si>
  <si>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</si>
  <si>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</si>
  <si>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</si>
  <si>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</si>
  <si>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</si>
  <si>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</si>
  <si>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</si>
  <si>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</si>
  <si>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</si>
  <si>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</si>
  <si>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</si>
  <si>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</si>
  <si>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</si>
  <si>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</si>
  <si>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</si>
  <si>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</si>
  <si>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</si>
  <si>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</si>
  <si>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</si>
  <si>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</si>
  <si>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</si>
  <si>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</si>
  <si>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</si>
  <si>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</si>
  <si>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</si>
  <si>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</si>
  <si>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</si>
  <si>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</si>
  <si>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</si>
  <si>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</si>
  <si>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</si>
  <si>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</si>
  <si>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</si>
  <si>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</si>
  <si>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</si>
  <si>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</si>
  <si>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</si>
  <si>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</si>
  <si>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</si>
  <si>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</si>
  <si>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</si>
  <si>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</si>
  <si>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</si>
  <si>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</si>
  <si>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</si>
  <si>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</si>
  <si>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</si>
  <si>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</si>
  <si>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</si>
  <si>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</si>
  <si>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</si>
  <si>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</si>
  <si>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</si>
  <si>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</si>
  <si>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</si>
  <si>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</si>
  <si>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</si>
  <si>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</si>
  <si>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</si>
  <si>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</si>
  <si>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</si>
  <si>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</si>
  <si>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</si>
  <si>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</si>
  <si>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</si>
  <si>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</si>
  <si>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</si>
  <si>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</si>
  <si>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</si>
  <si>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</si>
  <si>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</si>
  <si>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</si>
  <si>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</si>
  <si>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</si>
  <si>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</si>
  <si>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</si>
  <si>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</si>
  <si>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</si>
  <si>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</si>
  <si>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</si>
  <si>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</si>
  <si>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</si>
  <si>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</si>
  <si>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</si>
  <si>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</si>
  <si>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</si>
  <si>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</si>
  <si>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</si>
  <si>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</si>
  <si>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</si>
  <si>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</si>
  <si>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</si>
  <si>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</si>
  <si>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</si>
  <si>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</si>
  <si>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</si>
  <si>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</si>
  <si>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</si>
  <si>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</si>
  <si>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</si>
  <si>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</si>
  <si>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</si>
  <si>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</si>
  <si>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</si>
  <si>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</si>
  <si>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</si>
  <si>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</si>
  <si>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</si>
  <si>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</si>
  <si>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</si>
  <si>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</si>
  <si>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</si>
  <si>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</si>
  <si>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</si>
  <si>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</si>
  <si>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</si>
  <si>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</si>
  <si>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</si>
  <si>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</si>
  <si>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</si>
  <si>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</si>
  <si>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</si>
  <si>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</si>
  <si>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</si>
  <si>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</si>
  <si>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</si>
  <si>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</si>
  <si>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</si>
  <si>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</si>
  <si>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</si>
  <si>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</si>
  <si>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</si>
  <si>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</si>
  <si>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</si>
  <si>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</si>
  <si>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</si>
  <si>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</si>
  <si>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</si>
  <si>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</si>
  <si>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</si>
  <si>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</si>
  <si>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</si>
  <si>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</si>
  <si>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</si>
  <si>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</si>
  <si>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</si>
  <si>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</si>
  <si>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</si>
  <si>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</si>
  <si>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</si>
  <si>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</si>
  <si>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</si>
  <si>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</si>
  <si>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</si>
  <si>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</si>
  <si>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</si>
  <si>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</si>
  <si>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</si>
  <si>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</si>
  <si>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</si>
  <si>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</si>
  <si>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</si>
  <si>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</si>
  <si>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</si>
  <si>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</si>
  <si>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</si>
  <si>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</si>
  <si>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</si>
  <si>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</si>
  <si>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</si>
  <si>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</si>
  <si>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</si>
  <si>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</si>
  <si>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</si>
  <si>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</si>
  <si>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</si>
  <si>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</si>
  <si>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</si>
  <si>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</si>
  <si>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</si>
  <si>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</si>
  <si>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</si>
  <si>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</si>
  <si>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</si>
  <si>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</si>
  <si>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</si>
  <si>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</si>
  <si>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</si>
  <si>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</si>
  <si>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</si>
  <si>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</si>
  <si>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</si>
  <si>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</si>
  <si>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</si>
  <si>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</si>
  <si>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</si>
  <si>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</si>
  <si>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</si>
  <si>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</si>
  <si>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</si>
  <si>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</si>
  <si>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</si>
  <si>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</si>
  <si>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</si>
  <si>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</si>
  <si>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</si>
  <si>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</si>
  <si>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</si>
  <si>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</si>
  <si>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</si>
  <si>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</si>
  <si>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</si>
  <si>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</si>
  <si>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</si>
  <si>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</si>
  <si>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</si>
  <si>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</si>
  <si>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</si>
  <si>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</si>
  <si>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</si>
  <si>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</si>
  <si>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</si>
  <si>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</si>
  <si>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</si>
  <si>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</si>
  <si>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</si>
  <si>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</si>
  <si>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</si>
  <si>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</si>
  <si>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</si>
  <si>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</si>
  <si>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</si>
  <si>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</si>
  <si>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</si>
  <si>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</si>
  <si>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</si>
  <si>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</si>
  <si>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</si>
  <si>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</si>
  <si>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</si>
  <si>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</si>
  <si>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</si>
  <si>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</si>
  <si>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</si>
  <si>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</si>
  <si>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</si>
  <si>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</si>
  <si>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</si>
  <si>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</si>
  <si>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</si>
  <si>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</si>
  <si>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</si>
  <si>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</si>
  <si>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</si>
  <si>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</si>
  <si>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</si>
  <si>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</si>
  <si>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</si>
  <si>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</si>
  <si>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</si>
  <si>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</si>
  <si>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</si>
  <si>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</si>
  <si>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</si>
  <si>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</si>
  <si>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</si>
  <si>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</si>
  <si>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</si>
  <si>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</si>
  <si>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</si>
  <si>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</si>
  <si>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</si>
  <si>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</si>
  <si>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</si>
  <si>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</si>
  <si>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</si>
  <si>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</si>
  <si>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</si>
  <si>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</si>
  <si>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</si>
  <si>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</si>
  <si>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</si>
  <si>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</si>
  <si>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</si>
  <si>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</si>
  <si>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</si>
  <si>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</si>
  <si>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</si>
  <si>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</si>
  <si>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</si>
  <si>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</si>
  <si>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</si>
  <si>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</si>
  <si>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</si>
  <si>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</si>
  <si>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</si>
  <si>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</si>
  <si>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</si>
  <si>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</si>
  <si>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</si>
  <si>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</si>
  <si>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</si>
  <si>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</si>
  <si>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</si>
  <si>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</si>
  <si>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</si>
  <si>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</si>
  <si>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</si>
  <si>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</si>
  <si>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</si>
  <si>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</si>
  <si>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</si>
  <si>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</si>
  <si>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</si>
  <si>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</si>
  <si>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</si>
  <si>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</si>
  <si>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</si>
  <si>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</si>
  <si>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</si>
  <si>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</si>
  <si>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</si>
  <si>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</si>
  <si>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</si>
  <si>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</si>
  <si>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</si>
  <si>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</si>
  <si>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</si>
  <si>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</si>
  <si>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</si>
  <si>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</si>
  <si>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</si>
  <si>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</si>
  <si>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</si>
  <si>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</si>
  <si>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</si>
  <si>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</si>
  <si>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</si>
  <si>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</si>
  <si>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</si>
  <si>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</si>
  <si>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</si>
  <si>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</si>
  <si>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</si>
  <si>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</si>
  <si>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</si>
  <si>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</si>
  <si>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</si>
  <si>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</si>
  <si>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</si>
  <si>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</si>
  <si>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</si>
  <si>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</si>
  <si>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</si>
  <si>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</si>
  <si>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</si>
  <si>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</si>
  <si>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</si>
  <si>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</si>
  <si>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</si>
  <si>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</si>
  <si>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</si>
  <si>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</si>
  <si>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</si>
  <si>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</si>
  <si>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</si>
  <si>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</si>
  <si>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</si>
  <si>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</si>
  <si>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</si>
  <si>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</si>
  <si>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</si>
  <si>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</si>
  <si>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</si>
  <si>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</si>
  <si>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</si>
  <si>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</si>
  <si>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</si>
  <si>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</si>
  <si>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</si>
  <si>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</si>
  <si>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</si>
  <si>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</si>
  <si>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</si>
  <si>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</si>
  <si>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</si>
  <si>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</si>
  <si>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</si>
  <si>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</si>
  <si>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</si>
  <si>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</si>
  <si>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</si>
  <si>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</si>
  <si>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</si>
  <si>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</si>
  <si>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</si>
  <si>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</si>
  <si>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</si>
  <si>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</si>
  <si>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</si>
  <si>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</si>
  <si>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</si>
  <si>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</si>
  <si>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</si>
  <si>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</si>
  <si>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</si>
  <si>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</si>
  <si>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</si>
  <si>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</si>
  <si>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</si>
  <si>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</si>
  <si>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</si>
  <si>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</si>
  <si>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</si>
  <si>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</si>
  <si>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</si>
  <si>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</si>
  <si>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</si>
  <si>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</si>
  <si>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</si>
  <si>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</si>
  <si>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</si>
  <si>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</si>
  <si>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</si>
  <si>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</si>
  <si>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</si>
  <si>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</si>
  <si>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</si>
  <si>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</si>
  <si>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</si>
  <si>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</si>
  <si>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</si>
  <si>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</si>
  <si>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</si>
  <si>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</si>
  <si>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</si>
  <si>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</si>
  <si>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</si>
  <si>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</si>
  <si>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</si>
  <si>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</si>
  <si>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</si>
  <si>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</si>
  <si>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</si>
  <si>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</si>
  <si>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</si>
  <si>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</si>
  <si>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</si>
  <si>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</si>
  <si>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</si>
  <si>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</si>
  <si>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</si>
  <si>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</si>
  <si>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</si>
  <si>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</si>
  <si>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</si>
  <si>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</si>
  <si>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</si>
  <si>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</si>
  <si>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</si>
  <si>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</si>
  <si>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</si>
  <si>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</si>
  <si>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</si>
  <si>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</si>
  <si>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</si>
  <si>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</si>
  <si>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</si>
  <si>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</si>
  <si>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</si>
  <si>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</si>
  <si>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</si>
  <si>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</si>
  <si>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</si>
  <si>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</si>
  <si>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</si>
  <si>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</si>
  <si>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</si>
  <si>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</si>
  <si>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</si>
  <si>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</si>
  <si>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</si>
  <si>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</si>
  <si>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</si>
  <si>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</si>
  <si>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</si>
  <si>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</si>
  <si>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</si>
  <si>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</si>
  <si>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</si>
  <si>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</si>
  <si>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</si>
  <si>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</si>
  <si>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</si>
  <si>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</si>
  <si>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</si>
  <si>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</si>
  <si>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</si>
  <si>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</si>
  <si>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</si>
  <si>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</si>
  <si>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</si>
  <si>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</si>
  <si>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</si>
  <si>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</si>
  <si>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</si>
  <si>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</si>
  <si>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</si>
  <si>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</si>
  <si>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</si>
  <si>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</si>
  <si>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</si>
  <si>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</si>
  <si>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</si>
  <si>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</si>
  <si>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</si>
  <si>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</si>
  <si>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</si>
  <si>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</si>
  <si>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</si>
  <si>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</si>
  <si>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</si>
  <si>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</si>
  <si>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</si>
  <si>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</si>
  <si>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</si>
  <si>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</si>
  <si>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</si>
  <si>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</si>
  <si>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</si>
  <si>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</si>
  <si>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</si>
  <si>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</si>
  <si>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</si>
  <si>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</si>
  <si>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</si>
  <si>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</si>
  <si>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</si>
  <si>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</si>
  <si>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</si>
  <si>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</si>
  <si>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</si>
  <si>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</si>
  <si>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</si>
  <si>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</si>
  <si>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</si>
  <si>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</si>
  <si>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</si>
  <si>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</si>
  <si>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</si>
  <si>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</si>
  <si>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</si>
  <si>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</si>
  <si>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</si>
  <si>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</si>
  <si>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</si>
  <si>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</si>
  <si>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</si>
  <si>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</si>
  <si>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</si>
  <si>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</si>
  <si>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</si>
  <si>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</si>
  <si>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</si>
  <si>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</si>
  <si>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</si>
  <si>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</si>
  <si>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</si>
  <si>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</si>
  <si>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</si>
  <si>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</si>
  <si>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</si>
  <si>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</si>
  <si>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</si>
  <si>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</si>
  <si>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</si>
  <si>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</si>
  <si>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</si>
  <si>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</si>
  <si>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</si>
  <si>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</si>
  <si>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</si>
  <si>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</si>
  <si>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</si>
  <si>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</si>
  <si>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</si>
  <si>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</si>
  <si>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</si>
  <si>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</si>
  <si>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</si>
  <si>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</si>
  <si>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</si>
  <si>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</si>
  <si>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</si>
  <si>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</si>
  <si>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</si>
  <si>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</si>
  <si>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</si>
  <si>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</si>
  <si>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</si>
  <si>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</si>
  <si>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</si>
  <si>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</si>
  <si>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</si>
  <si>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</si>
  <si>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</si>
  <si>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</si>
  <si>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</si>
  <si>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</si>
  <si>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</si>
  <si>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</si>
  <si>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</si>
  <si>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</si>
  <si>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</si>
  <si>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</si>
  <si>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</si>
  <si>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</si>
  <si>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</si>
  <si>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</si>
  <si>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</si>
  <si>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</si>
  <si>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</si>
  <si>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</si>
  <si>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</si>
  <si>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</si>
  <si>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</si>
  <si>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</si>
  <si>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</si>
  <si>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</si>
  <si>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</si>
  <si>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</si>
  <si>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</si>
  <si>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</si>
  <si>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</si>
  <si>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</si>
  <si>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</si>
  <si>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</si>
  <si>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</si>
  <si>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</si>
  <si>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</si>
  <si>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</si>
  <si>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</si>
  <si>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</si>
  <si>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</si>
  <si>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</si>
  <si>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</si>
  <si>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</si>
  <si>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</si>
  <si>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</si>
  <si>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</si>
  <si>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</si>
  <si>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</si>
  <si>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</si>
  <si>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</si>
  <si>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</si>
  <si>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</si>
  <si>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</si>
  <si>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</si>
  <si>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</si>
  <si>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</si>
  <si>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</si>
  <si>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</si>
  <si>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</si>
  <si>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</si>
  <si>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</si>
  <si>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</si>
  <si>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</si>
  <si>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</si>
  <si>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</si>
  <si>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</si>
  <si>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</si>
  <si>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</si>
  <si>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</si>
  <si>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</si>
  <si>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</si>
  <si>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</si>
  <si>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</si>
  <si>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</si>
  <si>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</si>
  <si>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</si>
  <si>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</si>
  <si>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</si>
  <si>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</si>
  <si>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</si>
  <si>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</si>
  <si>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</si>
  <si>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</si>
  <si>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</si>
  <si>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</si>
  <si>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</si>
  <si>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</si>
  <si>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</si>
  <si>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</si>
  <si>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</si>
  <si>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</si>
  <si>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</si>
  <si>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</si>
  <si>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</si>
  <si>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</si>
  <si>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</si>
  <si>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</si>
  <si>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</si>
  <si>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</si>
  <si>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</si>
  <si>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</si>
  <si>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</si>
  <si>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</si>
  <si>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</si>
  <si>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</si>
  <si>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</si>
  <si>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</si>
  <si>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</si>
  <si>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</si>
  <si>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</si>
  <si>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</si>
  <si>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</si>
  <si>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</si>
  <si>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</si>
  <si>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</si>
  <si>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</si>
  <si>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</si>
  <si>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</si>
  <si>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</si>
  <si>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</si>
  <si>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</si>
  <si>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</si>
  <si>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</si>
  <si>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</si>
  <si>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</si>
  <si>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</si>
  <si>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</si>
  <si>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</si>
  <si>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</si>
  <si>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</si>
  <si>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</si>
  <si>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</si>
  <si>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</si>
  <si>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</si>
  <si>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</si>
  <si>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</si>
  <si>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</si>
  <si>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</si>
  <si>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</si>
  <si>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</si>
  <si>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</si>
  <si>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</si>
  <si>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</si>
  <si>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</si>
  <si>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</si>
  <si>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</si>
  <si>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</si>
  <si>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</si>
  <si>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</si>
  <si>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</si>
  <si>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</si>
  <si>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</si>
  <si>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</si>
  <si>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</si>
  <si>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</si>
  <si>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</si>
  <si>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</si>
  <si>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</si>
  <si>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</si>
  <si>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</si>
  <si>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</si>
  <si>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</si>
  <si>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</si>
  <si>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</si>
  <si>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</si>
  <si>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</si>
  <si>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</si>
  <si>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</si>
  <si>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</si>
  <si>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</si>
  <si>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</si>
  <si>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</si>
  <si>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</si>
  <si>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</si>
  <si>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</si>
  <si>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</si>
  <si>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</si>
  <si>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</si>
  <si>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</si>
  <si>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</si>
  <si>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</si>
  <si>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</si>
  <si>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</si>
  <si>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</si>
  <si>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</si>
  <si>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</si>
  <si>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</si>
  <si>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</si>
  <si>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</si>
  <si>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</si>
  <si>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</si>
  <si>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</si>
  <si>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</si>
  <si>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</si>
  <si>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</si>
  <si>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</si>
  <si>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</si>
  <si>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</si>
  <si>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</si>
  <si>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</si>
  <si>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</si>
  <si>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</si>
  <si>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</si>
  <si>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</si>
  <si>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</si>
  <si>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</si>
  <si>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</si>
  <si>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</si>
  <si>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</si>
  <si>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</si>
  <si>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</si>
  <si>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</si>
  <si>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</si>
  <si>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</si>
  <si>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</si>
  <si>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</si>
  <si>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</si>
  <si>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</si>
  <si>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</si>
  <si>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</si>
  <si>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</si>
  <si>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</si>
  <si>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</si>
  <si>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</si>
  <si>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</si>
  <si>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</si>
  <si>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</si>
  <si>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</si>
  <si>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</si>
  <si>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</si>
  <si>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</si>
  <si>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</si>
  <si>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</si>
  <si>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</si>
  <si>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</si>
  <si>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</si>
  <si>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</si>
  <si>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</si>
  <si>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</si>
  <si>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</si>
  <si>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</si>
  <si>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</si>
  <si>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</si>
  <si>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</si>
  <si>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</si>
  <si>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</si>
  <si>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</si>
  <si>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</si>
  <si>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</si>
  <si>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</si>
  <si>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</si>
  <si>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</si>
  <si>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</si>
  <si>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</si>
  <si>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</si>
  <si>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</si>
  <si>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</si>
  <si>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</si>
  <si>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</si>
  <si>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</si>
  <si>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</si>
  <si>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</si>
  <si>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</si>
  <si>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</si>
  <si>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</si>
  <si>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</si>
  <si>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</si>
  <si>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</si>
  <si>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</si>
  <si>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</si>
  <si>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</si>
  <si>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</si>
  <si>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</si>
  <si>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</si>
  <si>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</si>
  <si>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</si>
  <si>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</si>
  <si>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</si>
  <si>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</si>
  <si>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</si>
  <si>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</si>
  <si>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</si>
  <si>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</si>
  <si>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</si>
  <si>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</si>
  <si>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</si>
  <si>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</si>
  <si>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</si>
  <si>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</si>
  <si>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</si>
  <si>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</si>
  <si>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</si>
  <si>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</si>
  <si>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</si>
  <si>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</si>
  <si>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</si>
  <si>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</si>
  <si>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</si>
  <si>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</si>
  <si>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</si>
  <si>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</si>
  <si>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</si>
  <si>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</si>
  <si>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</si>
  <si>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</si>
  <si>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</si>
  <si>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</si>
  <si>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</si>
  <si>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</si>
  <si>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</si>
  <si>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</si>
  <si>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</si>
  <si>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</si>
  <si>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</si>
  <si>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</si>
  <si>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</si>
  <si>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</si>
  <si>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</si>
  <si>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</si>
  <si>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</si>
  <si>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</si>
  <si>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</si>
  <si>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</si>
  <si>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</si>
  <si>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</si>
  <si>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</si>
  <si>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</si>
  <si>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</si>
  <si>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</si>
  <si>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</si>
  <si>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</si>
  <si>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</si>
  <si>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</si>
  <si>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</si>
  <si>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</si>
  <si>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</si>
  <si>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</si>
  <si>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</si>
  <si>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</si>
  <si>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</si>
  <si>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</si>
  <si>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</si>
  <si>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</si>
  <si>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</si>
  <si>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</si>
  <si>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</si>
  <si>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</si>
  <si>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</si>
  <si>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</si>
  <si>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</si>
  <si>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</si>
  <si>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</si>
  <si>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</si>
  <si>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</si>
  <si>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</si>
  <si>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</si>
  <si>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</si>
  <si>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</si>
  <si>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</si>
  <si>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</si>
  <si>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</si>
  <si>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</si>
  <si>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</si>
  <si>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</si>
  <si>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</si>
  <si>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</si>
  <si>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</si>
  <si>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</si>
  <si>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</si>
  <si>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</si>
  <si>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</si>
  <si>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</si>
  <si>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</si>
  <si>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</si>
  <si>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</si>
  <si>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</si>
  <si>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</si>
  <si>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</si>
  <si>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</si>
  <si>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</si>
  <si>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</si>
  <si>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</si>
  <si>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</si>
  <si>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</si>
  <si>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</si>
  <si>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</si>
  <si>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</si>
  <si>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</si>
  <si>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</si>
  <si>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</si>
  <si>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</si>
  <si>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</si>
  <si>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</si>
  <si>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</si>
  <si>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</si>
  <si>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</si>
  <si>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</si>
  <si>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</si>
  <si>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</si>
  <si>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</si>
  <si>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</si>
  <si>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</si>
  <si>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</si>
  <si>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</si>
  <si>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</si>
  <si>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</si>
  <si>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</si>
  <si>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</si>
  <si>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</si>
  <si>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</si>
  <si>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</si>
  <si>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</si>
  <si>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</si>
  <si>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</si>
  <si>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</si>
  <si>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</si>
  <si>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</si>
  <si>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</si>
  <si>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</si>
  <si>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</si>
  <si>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</si>
  <si>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</si>
  <si>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</si>
  <si>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</si>
  <si>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</si>
  <si>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</si>
  <si>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</si>
  <si>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</si>
  <si>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</si>
  <si>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</si>
  <si>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</si>
  <si>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</si>
  <si>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</si>
  <si>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</si>
  <si>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</si>
  <si>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</si>
  <si>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</si>
  <si>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</si>
  <si>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</si>
  <si>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</si>
  <si>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</si>
  <si>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</si>
  <si>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</si>
  <si>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</si>
  <si>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</si>
  <si>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</si>
  <si>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</si>
  <si>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</si>
  <si>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</si>
  <si>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</si>
  <si>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</si>
  <si>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</si>
  <si>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</si>
  <si>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</si>
  <si>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</si>
  <si>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</si>
  <si>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</si>
  <si>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</si>
  <si>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</si>
  <si>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</si>
  <si>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</si>
  <si>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</si>
  <si>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</si>
  <si>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</si>
  <si>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</si>
  <si>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</si>
  <si>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</si>
  <si>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</si>
  <si>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</si>
  <si>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</si>
  <si>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</si>
  <si>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</si>
  <si>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</si>
  <si>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</si>
  <si>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</si>
  <si>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</si>
  <si>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</si>
  <si>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</si>
  <si>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</si>
  <si>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</si>
  <si>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</si>
  <si>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</si>
  <si>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</si>
  <si>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</si>
  <si>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</si>
  <si>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</si>
  <si>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</si>
  <si>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</si>
  <si>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</si>
  <si>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</si>
  <si>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</si>
  <si>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</si>
  <si>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</si>
  <si>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</si>
  <si>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</si>
  <si>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</si>
  <si>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</si>
  <si>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</si>
  <si>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</si>
  <si>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</si>
  <si>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</si>
  <si>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</si>
  <si>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</si>
  <si>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</si>
  <si>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</si>
  <si>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</si>
  <si>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</si>
  <si>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</si>
  <si>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</si>
  <si>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</si>
  <si>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</si>
  <si>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</si>
  <si>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</si>
  <si>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</si>
  <si>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</si>
  <si>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</si>
  <si>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</si>
  <si>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</si>
  <si>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</si>
  <si>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</si>
  <si>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</si>
  <si>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</si>
  <si>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</si>
  <si>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</si>
  <si>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</si>
  <si>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</si>
  <si>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</si>
  <si>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</si>
  <si>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</si>
  <si>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</si>
  <si>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</si>
  <si>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</si>
  <si>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</si>
  <si>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</si>
  <si>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</si>
  <si>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</si>
  <si>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</si>
  <si>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</si>
  <si>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</si>
  <si>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</si>
  <si>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</si>
  <si>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</si>
  <si>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</si>
  <si>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</si>
  <si>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</si>
  <si>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</si>
  <si>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</si>
  <si>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</si>
  <si>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</si>
  <si>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</si>
  <si>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</si>
  <si>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</si>
  <si>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</si>
  <si>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</si>
  <si>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</si>
  <si>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</si>
  <si>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</si>
  <si>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</si>
  <si>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</si>
  <si>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</si>
  <si>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</si>
  <si>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</si>
  <si>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</si>
  <si>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</si>
  <si>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</si>
  <si>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</si>
  <si>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</si>
  <si>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</si>
  <si>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</si>
  <si>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</si>
  <si>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</si>
  <si>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</si>
  <si>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</si>
  <si>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</si>
  <si>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</si>
  <si>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</si>
  <si>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</si>
  <si>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</si>
  <si>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</si>
  <si>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</si>
  <si>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</si>
  <si>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</si>
  <si>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</si>
  <si>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</si>
  <si>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</si>
  <si>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</si>
  <si>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</si>
  <si>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</si>
  <si>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</si>
  <si>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</si>
  <si>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</si>
  <si>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</si>
  <si>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</si>
  <si>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</si>
  <si>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</si>
  <si>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</si>
  <si>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</si>
  <si>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</si>
  <si>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</si>
  <si>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</si>
  <si>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</si>
  <si>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</si>
  <si>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</si>
  <si>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</si>
  <si>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</si>
  <si>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</si>
  <si>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</si>
  <si>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</si>
  <si>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</si>
  <si>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</si>
  <si>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</si>
  <si>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</si>
  <si>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</si>
  <si>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</si>
  <si>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</si>
  <si>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</si>
  <si>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</si>
  <si>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</si>
  <si>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</si>
  <si>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</si>
  <si>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</si>
  <si>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</si>
  <si>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</si>
  <si>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</si>
  <si>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</si>
  <si>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</si>
  <si>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</si>
  <si>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</si>
  <si>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</si>
  <si>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</si>
  <si>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</si>
  <si>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</si>
  <si>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</si>
  <si>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</si>
  <si>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</si>
  <si>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</si>
  <si>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</si>
  <si>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</si>
  <si>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</si>
  <si>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</si>
  <si>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</si>
  <si>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</si>
  <si>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</si>
  <si>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</si>
  <si>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</si>
  <si>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</si>
  <si>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</si>
  <si>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</si>
  <si>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</si>
  <si>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</si>
  <si>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</si>
  <si>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</si>
  <si>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</si>
  <si>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</si>
  <si>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</si>
  <si>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</si>
  <si>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</si>
  <si>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</si>
  <si>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</si>
  <si>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</si>
  <si>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</si>
  <si>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</si>
  <si>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</si>
  <si>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</si>
  <si>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</si>
  <si>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</si>
  <si>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</si>
  <si>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</si>
  <si>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</si>
  <si>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</si>
  <si>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</si>
  <si>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</si>
  <si>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</si>
  <si>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</si>
  <si>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</si>
  <si>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</si>
  <si>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</si>
  <si>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</si>
  <si>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</si>
  <si>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</si>
  <si>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</si>
  <si>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</si>
  <si>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</si>
  <si>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</si>
  <si>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</si>
  <si>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</si>
  <si>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</si>
  <si>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</si>
  <si>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</si>
  <si>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</si>
  <si>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</si>
  <si>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</si>
  <si>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</si>
  <si>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</si>
  <si>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</si>
  <si>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</si>
  <si>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</si>
  <si>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</si>
  <si>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</si>
  <si>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</si>
  <si>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</si>
  <si>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</si>
  <si>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</si>
  <si>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</si>
  <si>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</si>
  <si>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</si>
  <si>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</si>
  <si>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</si>
  <si>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</si>
  <si>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</si>
  <si>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</si>
  <si>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</si>
  <si>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</si>
  <si>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</si>
  <si>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</si>
  <si>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</si>
  <si>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</si>
  <si>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</si>
  <si>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</si>
  <si>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</si>
  <si>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</si>
  <si>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</si>
  <si>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</si>
  <si>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</si>
  <si>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</si>
  <si>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</si>
  <si>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</si>
  <si>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</si>
  <si>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</si>
  <si>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</si>
  <si>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</si>
  <si>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</si>
  <si>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</si>
  <si>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</si>
  <si>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</si>
  <si>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</si>
  <si>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</si>
  <si>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</si>
  <si>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</si>
  <si>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</si>
  <si>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</si>
  <si>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</si>
  <si>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</si>
  <si>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</si>
  <si>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</si>
  <si>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</si>
  <si>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</si>
  <si>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</si>
  <si>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</si>
  <si>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</si>
  <si>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</si>
  <si>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</si>
  <si>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</si>
  <si>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</si>
  <si>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</si>
  <si>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</si>
  <si>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</si>
  <si>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</si>
  <si>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</si>
  <si>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</si>
  <si>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</si>
  <si>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</si>
  <si>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</si>
  <si>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</si>
  <si>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</si>
  <si>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</si>
  <si>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</si>
  <si>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</si>
  <si>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</si>
  <si>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</si>
  <si>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</si>
  <si>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</si>
  <si>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</si>
  <si>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</si>
  <si>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</si>
  <si>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</si>
  <si>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</si>
  <si>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</si>
  <si>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</si>
  <si>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</si>
  <si>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</si>
  <si>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</si>
  <si>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</si>
  <si>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</si>
  <si>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</si>
  <si>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</si>
  <si>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</si>
  <si>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</si>
  <si>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</si>
  <si>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</si>
  <si>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</si>
  <si>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</si>
  <si>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</si>
  <si>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</si>
  <si>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</si>
  <si>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</si>
  <si>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</si>
  <si>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</si>
  <si>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</si>
  <si>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</si>
  <si>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</si>
  <si>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</si>
  <si>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</si>
  <si>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</si>
  <si>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</si>
  <si>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</si>
  <si>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</si>
  <si>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</si>
  <si>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</si>
  <si>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</si>
  <si>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</si>
  <si>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</si>
  <si>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</si>
  <si>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</si>
  <si>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</si>
  <si>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</si>
  <si>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</si>
  <si>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</si>
  <si>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</si>
  <si>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</si>
  <si>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</si>
  <si>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</si>
  <si>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</si>
  <si>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</si>
  <si>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</si>
  <si>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</si>
  <si>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</si>
  <si>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</si>
  <si>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</si>
  <si>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</si>
  <si>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</si>
  <si>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</si>
  <si>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</si>
  <si>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</si>
  <si>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</si>
  <si>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</si>
  <si>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</si>
  <si>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</si>
  <si>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</si>
  <si>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</si>
  <si>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</si>
  <si>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</si>
  <si>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</si>
  <si>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</si>
  <si>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</si>
  <si>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</si>
  <si>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</si>
  <si>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</si>
  <si>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</si>
  <si>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</si>
  <si>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</si>
  <si>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</si>
  <si>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</si>
  <si>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</si>
  <si>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</si>
  <si>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</si>
  <si>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</si>
  <si>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</si>
  <si>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</si>
  <si>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</si>
  <si>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</si>
  <si>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</si>
  <si>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</si>
  <si>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</si>
  <si>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</si>
  <si>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</si>
  <si>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</si>
  <si>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</si>
  <si>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</si>
  <si>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</si>
  <si>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</si>
  <si>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</si>
  <si>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</si>
  <si>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</si>
  <si>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</si>
  <si>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</si>
  <si>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</si>
  <si>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</si>
  <si>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</si>
  <si>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</si>
  <si>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</si>
  <si>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</si>
  <si>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</si>
  <si>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</si>
  <si>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</si>
  <si>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</si>
  <si>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</si>
  <si>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</si>
  <si>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</si>
  <si>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</si>
  <si>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</si>
  <si>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</si>
  <si>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</si>
  <si>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</si>
  <si>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</si>
  <si>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</si>
  <si>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</si>
  <si>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</si>
  <si>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</si>
  <si>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</si>
  <si>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</si>
  <si>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</si>
  <si>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</si>
  <si>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</si>
  <si>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</si>
  <si>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</si>
  <si>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</si>
  <si>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</si>
  <si>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</si>
  <si>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</si>
  <si>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</si>
  <si>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</si>
  <si>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</si>
  <si>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</si>
  <si>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</si>
  <si>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</si>
  <si>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</si>
  <si>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</si>
  <si>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</si>
  <si>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</si>
  <si>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</si>
  <si>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</si>
  <si>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</si>
  <si>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</si>
  <si>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</si>
  <si>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</si>
  <si>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</si>
  <si>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</si>
  <si>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</si>
  <si>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</si>
  <si>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</si>
  <si>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</si>
  <si>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</si>
  <si>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</si>
  <si>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</si>
  <si>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</si>
  <si>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</si>
  <si>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</si>
  <si>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</si>
  <si>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</si>
  <si>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</si>
  <si>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</si>
  <si>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</si>
  <si>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</si>
  <si>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</si>
  <si>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</si>
  <si>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</si>
  <si>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</si>
  <si>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</si>
  <si>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</si>
  <si>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</si>
  <si>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</si>
  <si>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</si>
  <si>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</si>
  <si>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</si>
  <si>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</si>
  <si>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</si>
  <si>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</si>
  <si>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</si>
  <si>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</si>
  <si>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</si>
  <si>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</si>
  <si>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</si>
  <si>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</si>
  <si>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</si>
  <si>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</si>
  <si>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</si>
  <si>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</si>
  <si>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</si>
  <si>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</si>
  <si>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</si>
  <si>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</si>
  <si>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</si>
  <si>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</si>
  <si>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</si>
  <si>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</si>
  <si>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</si>
  <si>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</si>
  <si>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</si>
  <si>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</si>
  <si>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</si>
  <si>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</si>
  <si>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</si>
  <si>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</si>
  <si>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</si>
  <si>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</si>
  <si>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</si>
  <si>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</si>
  <si>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</si>
  <si>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</si>
  <si>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</si>
  <si>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</si>
  <si>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</si>
  <si>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</si>
  <si>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</si>
  <si>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</si>
  <si>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</si>
  <si>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</si>
  <si>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</si>
  <si>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</si>
  <si>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</si>
  <si>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</si>
  <si>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</si>
  <si>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</si>
  <si>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</si>
  <si>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</si>
  <si>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</si>
  <si>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</si>
  <si>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</si>
  <si>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</si>
  <si>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</si>
  <si>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</si>
  <si>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</si>
  <si>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</si>
  <si>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</si>
  <si>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</si>
  <si>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</si>
  <si>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</si>
  <si>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</si>
  <si>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</si>
  <si>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</si>
  <si>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</si>
  <si>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</si>
  <si>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</si>
  <si>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</si>
  <si>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</si>
  <si>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</si>
  <si>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</si>
  <si>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</si>
  <si>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</si>
  <si>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</si>
  <si>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</si>
  <si>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</si>
  <si>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</si>
  <si>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</si>
  <si>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</si>
  <si>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</si>
  <si>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</si>
  <si>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</si>
  <si>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</si>
  <si>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</si>
  <si>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</si>
  <si>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</si>
  <si>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</si>
  <si>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</si>
  <si>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</si>
  <si>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</si>
  <si>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</si>
  <si>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</si>
  <si>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</si>
  <si>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</si>
  <si>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</si>
  <si>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</si>
  <si>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</si>
  <si>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</si>
  <si>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</si>
  <si>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</si>
  <si>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</si>
  <si>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</si>
  <si>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</si>
  <si>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</si>
  <si>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</si>
  <si>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</si>
  <si>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</si>
  <si>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</si>
  <si>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</si>
  <si>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</si>
  <si>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</si>
  <si>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</si>
  <si>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</si>
  <si>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</si>
  <si>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</si>
  <si>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</si>
  <si>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</si>
  <si>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</si>
  <si>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</si>
  <si>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</si>
  <si>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</si>
  <si>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</si>
  <si>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</si>
  <si>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</si>
  <si>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</si>
  <si>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</si>
  <si>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</si>
  <si>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</si>
  <si>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</si>
  <si>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</si>
  <si>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</si>
  <si>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</si>
  <si>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</si>
  <si>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</si>
  <si>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</si>
  <si>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</si>
  <si>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</si>
  <si>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</si>
  <si>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</si>
  <si>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</si>
  <si>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</si>
  <si>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</si>
  <si>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</si>
  <si>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</si>
  <si>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</si>
  <si>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</si>
  <si>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</si>
  <si>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</si>
  <si>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</si>
  <si>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</si>
  <si>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</si>
  <si>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</si>
  <si>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</si>
  <si>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</si>
  <si>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</si>
  <si>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</si>
  <si>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</si>
  <si>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</si>
  <si>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</si>
  <si>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</si>
  <si>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</si>
  <si>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</si>
  <si>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</si>
  <si>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</si>
  <si>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</si>
  <si>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</si>
  <si>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</si>
  <si>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</si>
  <si>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</si>
  <si>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</si>
  <si>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</si>
  <si>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</si>
  <si>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</si>
  <si>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</si>
  <si>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</si>
  <si>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</si>
  <si>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</si>
  <si>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</si>
  <si>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</si>
  <si>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</si>
  <si>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</si>
  <si>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</si>
  <si>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</si>
  <si>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</si>
  <si>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</si>
  <si>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</si>
  <si>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</si>
  <si>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</si>
  <si>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</si>
  <si>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</si>
  <si>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</si>
  <si>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</si>
  <si>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</si>
  <si>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</si>
  <si>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</si>
  <si>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</si>
  <si>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</si>
  <si>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</si>
  <si>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</si>
  <si>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</si>
  <si>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</si>
  <si>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</si>
  <si>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</si>
  <si>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</si>
  <si>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</si>
  <si>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</si>
  <si>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</si>
  <si>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</si>
  <si>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</si>
  <si>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</si>
  <si>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</si>
  <si>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</si>
  <si>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</si>
  <si>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</si>
  <si>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</si>
  <si>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</si>
  <si>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</si>
  <si>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</si>
  <si>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</si>
  <si>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</si>
  <si>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</si>
  <si>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</si>
  <si>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</si>
  <si>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</si>
  <si>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</si>
  <si>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</si>
  <si>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</si>
  <si>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</si>
  <si>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</si>
  <si>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</si>
  <si>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</si>
  <si>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</si>
  <si>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</si>
  <si>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</si>
  <si>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</si>
  <si>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</si>
  <si>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</si>
  <si>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</si>
  <si>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</si>
  <si>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</si>
  <si>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</si>
  <si>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</si>
  <si>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</si>
  <si>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</si>
  <si>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</si>
  <si>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</si>
  <si>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</si>
  <si>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</si>
  <si>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</si>
  <si>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</si>
  <si>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</si>
  <si>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</si>
  <si>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</si>
  <si>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</si>
  <si>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</si>
  <si>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</si>
  <si>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</si>
  <si>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</si>
  <si>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</si>
  <si>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</si>
  <si>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</si>
  <si>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</si>
  <si>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</si>
  <si>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</si>
  <si>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</si>
  <si>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</si>
  <si>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</si>
  <si>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</si>
  <si>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</si>
  <si>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</si>
  <si>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</si>
  <si>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</si>
  <si>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</si>
  <si>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</si>
  <si>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</si>
  <si>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</si>
  <si>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</si>
  <si>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</si>
  <si>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</si>
  <si>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</si>
  <si>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</si>
  <si>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</si>
  <si>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</si>
  <si>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</si>
  <si>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</si>
  <si>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</si>
  <si>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</si>
  <si>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</si>
  <si>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</si>
  <si>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</si>
  <si>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</si>
  <si>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</si>
  <si>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</si>
  <si>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</si>
  <si>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</si>
  <si>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</si>
  <si>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</si>
  <si>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</si>
  <si>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</si>
  <si>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</si>
  <si>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</si>
  <si>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</si>
  <si>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</si>
  <si>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</si>
  <si>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</si>
  <si>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</si>
  <si>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</si>
  <si>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</si>
  <si>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</si>
  <si>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</si>
  <si>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</si>
  <si>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</si>
  <si>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</si>
  <si>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</si>
  <si>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</si>
  <si>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</si>
  <si>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</si>
  <si>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</si>
  <si>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</si>
  <si>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</si>
  <si>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</si>
  <si>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</si>
  <si>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</si>
  <si>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</si>
  <si>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</si>
  <si>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</si>
  <si>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</si>
  <si>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</si>
  <si>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</si>
  <si>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</si>
  <si>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</si>
  <si>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</si>
  <si>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</si>
  <si>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</si>
  <si>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</si>
  <si>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</si>
  <si>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</si>
  <si>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</si>
  <si>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</si>
  <si>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</si>
  <si>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</si>
  <si>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</si>
  <si>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</si>
  <si>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</si>
  <si>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</si>
  <si>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</si>
  <si>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</si>
  <si>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</si>
  <si>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</si>
  <si>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</si>
  <si>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</si>
  <si>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</si>
  <si>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</si>
  <si>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</si>
  <si>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</si>
  <si>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</si>
  <si>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</si>
  <si>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</si>
  <si>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</si>
  <si>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</si>
  <si>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</si>
  <si>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</si>
  <si>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</si>
  <si>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</si>
  <si>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</si>
  <si>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</si>
  <si>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</si>
  <si>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</si>
  <si>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</si>
  <si>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</si>
  <si>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</si>
  <si>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</si>
  <si>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</si>
  <si>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</si>
  <si>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</si>
  <si>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</si>
  <si>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</si>
  <si>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</si>
  <si>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</si>
  <si>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</si>
  <si>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</si>
  <si>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</si>
  <si>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</si>
  <si>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</si>
  <si>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</si>
  <si>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</si>
  <si>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</si>
  <si>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</si>
  <si>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</si>
  <si>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</si>
  <si>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</si>
  <si>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</si>
  <si>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</si>
  <si>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</si>
  <si>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</si>
  <si>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</si>
  <si>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</si>
  <si>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</si>
  <si>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</si>
  <si>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</si>
  <si>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</si>
  <si>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</si>
  <si>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</si>
  <si>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</si>
  <si>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</si>
  <si>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</si>
  <si>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</si>
  <si>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</si>
  <si>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</si>
  <si>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</si>
  <si>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</si>
  <si>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</si>
  <si>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</si>
  <si>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</si>
  <si>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</si>
  <si>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</si>
  <si>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</si>
  <si>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</si>
  <si>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</si>
  <si>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</si>
  <si>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</si>
  <si>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</si>
  <si>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</si>
  <si>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</si>
  <si>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</si>
  <si>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</si>
  <si>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</si>
  <si>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</si>
  <si>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</si>
  <si>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</si>
  <si>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</si>
  <si>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</si>
  <si>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</si>
  <si>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</si>
  <si>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</si>
  <si>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</si>
  <si>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</si>
  <si>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</si>
  <si>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</si>
  <si>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</si>
  <si>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</si>
  <si>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</si>
  <si>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</si>
  <si>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</si>
  <si>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</si>
  <si>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</si>
  <si>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</si>
  <si>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</si>
  <si>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</si>
  <si>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</si>
  <si>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</si>
  <si>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</si>
  <si>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</si>
  <si>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</si>
  <si>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</si>
  <si>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</si>
  <si>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</si>
  <si>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</si>
  <si>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</si>
  <si>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</si>
  <si>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</si>
  <si>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</si>
  <si>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</si>
  <si>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</si>
  <si>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</si>
  <si>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</si>
  <si>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</si>
  <si>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</si>
  <si>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</si>
  <si>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</si>
  <si>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</si>
  <si>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</si>
  <si>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</si>
  <si>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</si>
  <si>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</si>
  <si>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</si>
  <si>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</si>
  <si>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</si>
  <si>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</si>
  <si>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</si>
  <si>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</si>
  <si>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</si>
  <si>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</si>
  <si>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</si>
  <si>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</si>
  <si>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</si>
  <si>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</si>
  <si>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</si>
  <si>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</si>
  <si>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</si>
  <si>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</si>
  <si>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</si>
  <si>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</si>
  <si>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</si>
  <si>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</si>
  <si>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</si>
  <si>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</si>
  <si>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</si>
  <si>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</si>
  <si>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</si>
  <si>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</si>
  <si>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</si>
  <si>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</si>
  <si>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</si>
  <si>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</si>
  <si>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</si>
  <si>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</si>
  <si>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</si>
  <si>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</si>
  <si>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</si>
  <si>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</si>
  <si>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</si>
  <si>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</si>
  <si>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</si>
  <si>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</si>
  <si>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</si>
  <si>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</si>
  <si>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</si>
  <si>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</si>
  <si>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</si>
  <si>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</si>
  <si>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</si>
  <si>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</si>
  <si>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</si>
  <si>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</si>
  <si>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</si>
  <si>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</si>
  <si>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</si>
  <si>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</si>
  <si>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</si>
  <si>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</si>
  <si>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</si>
  <si>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</si>
  <si>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</si>
  <si>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</si>
  <si>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</si>
  <si>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</si>
  <si>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</si>
  <si>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</si>
  <si>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</si>
  <si>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</si>
  <si>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</si>
  <si>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</si>
  <si>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</si>
  <si>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</si>
  <si>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</si>
  <si>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</si>
  <si>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</si>
  <si>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</si>
  <si>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</si>
  <si>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</si>
  <si>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</si>
  <si>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</si>
  <si>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</si>
  <si>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</si>
  <si>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</si>
  <si>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</si>
  <si>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</si>
  <si>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</si>
  <si>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</si>
  <si>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</si>
  <si>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</si>
  <si>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</si>
  <si>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</si>
  <si>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</si>
  <si>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</si>
  <si>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</si>
  <si>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</si>
  <si>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</si>
  <si>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</si>
  <si>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</si>
  <si>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</si>
  <si>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</si>
  <si>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</si>
  <si>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</si>
  <si>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</si>
  <si>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</si>
  <si>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</si>
  <si>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</si>
  <si>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</si>
  <si>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</si>
  <si>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</si>
  <si>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</si>
  <si>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</si>
  <si>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</si>
  <si>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</si>
  <si>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</si>
  <si>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</si>
  <si>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</si>
  <si>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</si>
  <si>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</si>
  <si>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</si>
  <si>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</si>
  <si>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</si>
  <si>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</si>
  <si>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</si>
  <si>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</si>
  <si>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</si>
  <si>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</si>
  <si>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</si>
  <si>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</si>
  <si>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</si>
  <si>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</si>
  <si>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</si>
  <si>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</si>
  <si>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</si>
  <si>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</si>
  <si>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</si>
  <si>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</si>
  <si>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</si>
  <si>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</si>
  <si>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</si>
  <si>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</si>
  <si>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</si>
  <si>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</si>
  <si>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</si>
  <si>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</si>
  <si>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</si>
  <si>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</si>
  <si>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</si>
  <si>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</si>
  <si>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</si>
  <si>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</si>
  <si>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</si>
  <si>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</si>
  <si>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</si>
  <si>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</si>
  <si>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</si>
  <si>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</si>
  <si>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</si>
  <si>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</si>
  <si>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</si>
  <si>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</si>
  <si>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</si>
  <si>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</si>
  <si>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</si>
  <si>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</si>
  <si>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</si>
  <si>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</si>
  <si>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</si>
  <si>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</si>
  <si>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</si>
  <si>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</si>
  <si>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</si>
  <si>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</si>
  <si>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</si>
  <si>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</si>
  <si>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</si>
  <si>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</si>
  <si>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</si>
  <si>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</si>
  <si>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</si>
  <si>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</si>
  <si>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</si>
  <si>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</si>
  <si>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</si>
  <si>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</si>
  <si>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</si>
  <si>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</si>
  <si>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</si>
  <si>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</si>
  <si>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</si>
  <si>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</si>
  <si>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</si>
  <si>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</si>
  <si>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</si>
  <si>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</si>
  <si>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</si>
  <si>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</si>
  <si>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</si>
  <si>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</si>
  <si>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</si>
  <si>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</si>
  <si>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</si>
  <si>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</si>
  <si>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</si>
  <si>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</si>
  <si>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</si>
  <si>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</si>
  <si>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</si>
  <si>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</si>
  <si>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</si>
  <si>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</si>
  <si>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</si>
  <si>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</si>
  <si>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</si>
  <si>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</si>
  <si>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</si>
  <si>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</si>
  <si>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</si>
  <si>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</si>
  <si>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</si>
  <si>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</si>
  <si>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</si>
  <si>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</si>
  <si>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</si>
  <si>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</si>
  <si>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</si>
  <si>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</si>
  <si>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</si>
  <si>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</si>
  <si>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</si>
  <si>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</si>
  <si>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</si>
  <si>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</si>
  <si>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</si>
  <si>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</si>
  <si>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</si>
  <si>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</si>
  <si>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</si>
  <si>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</si>
  <si>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</si>
  <si>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</si>
  <si>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</si>
  <si>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</si>
  <si>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</si>
  <si>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</si>
  <si>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</si>
  <si>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</si>
  <si>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</si>
  <si>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</si>
  <si>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</si>
  <si>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</si>
  <si>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</si>
  <si>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</si>
  <si>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</si>
  <si>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</si>
  <si>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</si>
  <si>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</si>
  <si>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</si>
  <si>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</si>
  <si>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</si>
  <si>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</si>
  <si>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</si>
  <si>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</si>
  <si>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</si>
  <si>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</si>
  <si>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</si>
  <si>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</si>
  <si>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</si>
  <si>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</si>
  <si>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</si>
  <si>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</si>
  <si>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</si>
  <si>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</si>
  <si>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</si>
  <si>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</si>
  <si>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</si>
  <si>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</si>
  <si>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</si>
  <si>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</si>
  <si>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</si>
  <si>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</si>
  <si>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</si>
  <si>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</si>
  <si>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</si>
  <si>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</si>
  <si>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</si>
  <si>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</si>
  <si>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</si>
  <si>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</si>
  <si>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</si>
  <si>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</si>
  <si>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</si>
  <si>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</si>
  <si>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</si>
  <si>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</si>
  <si>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</si>
  <si>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</si>
  <si>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</si>
  <si>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</si>
  <si>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</si>
  <si>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</si>
  <si>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</si>
  <si>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</si>
  <si>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</si>
  <si>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</si>
  <si>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</si>
  <si>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</si>
  <si>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</si>
  <si>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</si>
  <si>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</si>
  <si>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</si>
  <si>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</si>
  <si>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</si>
  <si>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</si>
  <si>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</si>
  <si>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</si>
  <si>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</si>
  <si>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</si>
  <si>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</si>
  <si>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</si>
  <si>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</si>
  <si>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</si>
  <si>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</si>
  <si>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</si>
  <si>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</si>
  <si>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</si>
  <si>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</si>
  <si>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</si>
  <si>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</si>
  <si>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</si>
  <si>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</si>
  <si>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</si>
  <si>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</si>
  <si>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</si>
  <si>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</si>
  <si>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</si>
  <si>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</si>
  <si>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</si>
  <si>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</si>
  <si>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</si>
  <si>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</si>
  <si>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</si>
  <si>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</si>
  <si>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</si>
  <si>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</si>
  <si>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</si>
  <si>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</si>
  <si>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</si>
  <si>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</si>
  <si>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</si>
  <si>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</si>
  <si>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</si>
  <si>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</si>
  <si>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</si>
  <si>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</si>
  <si>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</si>
  <si>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</si>
  <si>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</si>
  <si>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</si>
  <si>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</si>
  <si>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</si>
  <si>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</si>
  <si>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</si>
  <si>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</si>
  <si>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</si>
  <si>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</si>
  <si>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</si>
  <si>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</si>
  <si>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</si>
  <si>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</si>
  <si>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</si>
  <si>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</si>
  <si>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</si>
  <si>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</si>
  <si>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</si>
  <si>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</si>
  <si>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</si>
  <si>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</si>
  <si>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</si>
  <si>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</si>
  <si>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</si>
  <si>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</si>
  <si>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</si>
  <si>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</si>
  <si>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</si>
  <si>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</si>
  <si>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</si>
  <si>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</si>
  <si>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</si>
  <si>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</si>
  <si>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</si>
  <si>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</si>
  <si>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</si>
  <si>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</si>
  <si>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</si>
  <si>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</si>
  <si>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</si>
  <si>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</si>
  <si>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</si>
  <si>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</si>
  <si>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</si>
  <si>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</si>
  <si>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</si>
  <si>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</si>
  <si>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</si>
  <si>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</si>
  <si>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</si>
  <si>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</si>
  <si>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</si>
  <si>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</si>
  <si>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</si>
  <si>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</si>
  <si>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</si>
  <si>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</si>
  <si>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</si>
  <si>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</si>
  <si>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</si>
  <si>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</si>
  <si>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</si>
  <si>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</si>
  <si>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</si>
  <si>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</si>
  <si>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</si>
  <si>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</si>
  <si>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</si>
  <si>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</si>
  <si>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</si>
  <si>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</si>
  <si>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</si>
  <si>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</si>
  <si>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</si>
  <si>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</si>
  <si>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</si>
  <si>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</si>
  <si>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</si>
  <si>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</si>
  <si>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</si>
  <si>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</si>
  <si>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</si>
  <si>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</si>
  <si>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</si>
  <si>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</si>
  <si>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</si>
  <si>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</si>
  <si>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</si>
  <si>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</si>
  <si>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</si>
  <si>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</si>
  <si>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</si>
  <si>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</si>
  <si>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</si>
  <si>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</si>
  <si>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</si>
  <si>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</si>
  <si>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</si>
  <si>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</si>
  <si>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</si>
  <si>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</si>
  <si>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</si>
  <si>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</si>
  <si>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</si>
  <si>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</si>
  <si>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</si>
  <si>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</si>
  <si>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</si>
  <si>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</si>
  <si>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</si>
  <si>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</si>
  <si>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</si>
  <si>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</si>
  <si>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</si>
  <si>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</si>
  <si>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</si>
  <si>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</si>
  <si>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</si>
  <si>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</si>
  <si>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</si>
  <si>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</si>
  <si>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</si>
  <si>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</si>
  <si>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</si>
  <si>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</si>
  <si>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</si>
  <si>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</si>
  <si>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</si>
  <si>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</si>
  <si>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</si>
  <si>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</si>
  <si>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</si>
  <si>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</si>
  <si>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</si>
  <si>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</si>
  <si>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</si>
  <si>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</si>
  <si>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</si>
  <si>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</si>
  <si>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</si>
  <si>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</si>
  <si>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</si>
  <si>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</si>
  <si>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</si>
  <si>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</si>
  <si>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</si>
  <si>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</si>
  <si>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</si>
  <si>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</si>
  <si>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</si>
  <si>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</si>
  <si>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</si>
  <si>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</si>
  <si>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</si>
  <si>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</si>
  <si>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</si>
  <si>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</si>
  <si>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</si>
  <si>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</si>
  <si>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</si>
  <si>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</si>
  <si>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</si>
  <si>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</si>
  <si>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</si>
  <si>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</si>
  <si>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</si>
  <si>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</si>
  <si>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</si>
  <si>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</si>
  <si>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</si>
  <si>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</si>
  <si>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</si>
  <si>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</si>
  <si>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</si>
  <si>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</si>
  <si>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</si>
  <si>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</si>
  <si>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</si>
  <si>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</si>
  <si>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</si>
  <si>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</si>
  <si>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</si>
  <si>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</si>
  <si>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</si>
  <si>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</si>
  <si>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</si>
  <si>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</si>
  <si>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</si>
  <si>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</si>
  <si>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</si>
  <si>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</si>
  <si>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</si>
  <si>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</si>
  <si>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</si>
  <si>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</si>
  <si>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</si>
  <si>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</si>
  <si>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</si>
  <si>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</si>
  <si>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</si>
  <si>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</si>
  <si>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</si>
  <si>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</si>
  <si>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</si>
  <si>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</si>
  <si>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</si>
  <si>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</si>
  <si>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</si>
  <si>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</si>
  <si>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</si>
  <si>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</si>
  <si>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</si>
  <si>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</si>
  <si>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</si>
  <si>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</si>
  <si>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</si>
  <si>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</si>
  <si>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</si>
  <si>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</si>
  <si>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</si>
  <si>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</si>
  <si>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</si>
  <si>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</si>
  <si>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</si>
  <si>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</si>
  <si>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</si>
  <si>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</si>
  <si>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</si>
  <si>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</si>
  <si>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</si>
  <si>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</si>
  <si>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</si>
  <si>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</si>
  <si>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</si>
  <si>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</si>
  <si>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</si>
  <si>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</si>
  <si>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</si>
  <si>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</si>
  <si>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</si>
  <si>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</si>
  <si>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</si>
  <si>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</si>
  <si>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</si>
  <si>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</si>
  <si>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</si>
  <si>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</si>
  <si>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</si>
  <si>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</si>
  <si>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</si>
  <si>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</si>
  <si>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</si>
  <si>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</si>
  <si>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</si>
  <si>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</si>
  <si>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</si>
  <si>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</si>
  <si>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</si>
  <si>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</si>
  <si>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</si>
  <si>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</si>
  <si>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</si>
  <si>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</si>
  <si>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</si>
  <si>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</si>
  <si>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</si>
  <si>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</si>
  <si>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</si>
  <si>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</si>
  <si>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</si>
  <si>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</si>
  <si>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</si>
  <si>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</si>
  <si>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</si>
  <si>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</si>
  <si>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</si>
  <si>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</si>
  <si>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</si>
  <si>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</si>
  <si>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</si>
  <si>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</si>
  <si>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</si>
  <si>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</si>
  <si>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</si>
  <si>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</si>
  <si>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</si>
  <si>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</si>
  <si>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</si>
  <si>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</si>
  <si>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</si>
  <si>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</si>
  <si>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</si>
  <si>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</si>
  <si>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</si>
  <si>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</si>
  <si>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</si>
  <si>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</si>
  <si>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</si>
  <si>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</si>
  <si>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</si>
  <si>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</si>
  <si>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</si>
  <si>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</si>
  <si>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</si>
  <si>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</si>
  <si>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</si>
  <si>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</si>
  <si>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</si>
  <si>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</si>
  <si>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</si>
  <si>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</si>
  <si>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</si>
  <si>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</si>
  <si>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</si>
  <si>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</si>
  <si>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</si>
  <si>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</si>
  <si>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</si>
  <si>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</si>
  <si>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</si>
  <si>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</si>
  <si>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</si>
  <si>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</si>
  <si>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</si>
  <si>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</si>
  <si>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</si>
  <si>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</si>
  <si>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</si>
  <si>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</si>
  <si>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</si>
  <si>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</si>
  <si>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</si>
  <si>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</si>
  <si>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</si>
  <si>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</si>
  <si>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</si>
  <si>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</si>
  <si>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</si>
  <si>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</si>
  <si>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</si>
  <si>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</si>
  <si>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</si>
  <si>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</si>
  <si>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</si>
  <si>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</si>
  <si>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</si>
  <si>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</si>
  <si>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</si>
  <si>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</si>
  <si>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</si>
  <si>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</si>
  <si>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</si>
  <si>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</si>
  <si>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</si>
  <si>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</si>
  <si>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</si>
  <si>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</si>
  <si>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</si>
  <si>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</si>
  <si>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</si>
  <si>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</si>
  <si>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</si>
  <si>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</si>
  <si>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</si>
  <si>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</si>
  <si>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</si>
  <si>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</si>
  <si>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</si>
  <si>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</si>
  <si>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</si>
  <si>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</si>
  <si>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</si>
  <si>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</si>
  <si>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</si>
  <si>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</si>
  <si>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</si>
  <si>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</si>
  <si>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</si>
  <si>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</si>
  <si>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</si>
  <si>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</si>
  <si>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</si>
  <si>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</si>
  <si>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</si>
  <si>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</si>
  <si>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</si>
  <si>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</si>
  <si>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</si>
  <si>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</si>
  <si>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</si>
  <si>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</si>
  <si>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</si>
  <si>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</si>
  <si>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</si>
  <si>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</si>
  <si>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</si>
  <si>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</si>
  <si>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</si>
  <si>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</si>
  <si>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</si>
  <si>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</si>
  <si>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</si>
  <si>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</si>
  <si>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</si>
  <si>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</si>
  <si>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</si>
  <si>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</si>
  <si>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</si>
  <si>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</si>
  <si>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</si>
  <si>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</si>
  <si>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</si>
  <si>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</si>
  <si>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</si>
  <si>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</si>
  <si>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</si>
  <si>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</si>
  <si>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</si>
  <si>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</si>
  <si>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</si>
  <si>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</si>
  <si>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</si>
  <si>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</si>
  <si>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</si>
  <si>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</si>
  <si>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</si>
  <si>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</si>
  <si>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</si>
  <si>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</si>
  <si>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</si>
  <si>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</si>
  <si>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</si>
  <si>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</si>
  <si>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</si>
  <si>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</si>
  <si>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</si>
  <si>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</si>
  <si>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</si>
  <si>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</si>
  <si>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</si>
  <si>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</si>
  <si>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</si>
  <si>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</si>
  <si>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</si>
  <si>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</si>
  <si>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</si>
  <si>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</si>
  <si>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</si>
  <si>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</si>
  <si>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</si>
  <si>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</si>
  <si>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</si>
  <si>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</si>
  <si>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</si>
  <si>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</si>
  <si>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</si>
  <si>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</si>
  <si>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</si>
  <si>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</si>
  <si>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</si>
  <si>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</si>
  <si>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</si>
  <si>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</si>
  <si>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</si>
  <si>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</si>
  <si>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</si>
  <si>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</si>
  <si>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</si>
  <si>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</si>
  <si>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</si>
  <si>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</si>
  <si>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</si>
  <si>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</si>
  <si>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</si>
  <si>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</si>
  <si>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</si>
  <si>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</si>
  <si>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</si>
  <si>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</si>
  <si>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</si>
  <si>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</si>
  <si>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</si>
  <si>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</si>
  <si>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</si>
  <si>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</si>
  <si>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</si>
  <si>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</si>
  <si>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</si>
  <si>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</si>
  <si>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</si>
  <si>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</si>
  <si>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</si>
  <si>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</si>
  <si>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</si>
  <si>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</si>
  <si>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</si>
  <si>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</si>
  <si>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</si>
  <si>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</si>
  <si>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</si>
  <si>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</si>
  <si>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</si>
  <si>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</si>
  <si>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</si>
  <si>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</si>
  <si>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</si>
  <si>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</si>
  <si>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</si>
  <si>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</si>
  <si>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</si>
  <si>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</si>
  <si>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</si>
  <si>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</si>
  <si>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</si>
  <si>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</si>
  <si>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</si>
  <si>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</si>
  <si>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</si>
  <si>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</si>
  <si>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</si>
  <si>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</si>
  <si>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</si>
  <si>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</si>
  <si>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</si>
  <si>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</si>
  <si>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</si>
  <si>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</si>
  <si>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</si>
  <si>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</si>
  <si>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</si>
  <si>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</si>
  <si>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</si>
  <si>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</si>
  <si>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</si>
  <si>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</si>
  <si>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</si>
  <si>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</si>
  <si>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</si>
  <si>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</si>
  <si>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</si>
  <si>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</si>
  <si>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</si>
  <si>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</si>
  <si>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</si>
  <si>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</si>
  <si>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</si>
  <si>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</si>
  <si>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</si>
  <si>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</si>
  <si>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</si>
  <si>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</si>
  <si>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</si>
  <si>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</si>
  <si>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</si>
  <si>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</si>
  <si>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</si>
  <si>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</si>
  <si>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</si>
  <si>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</si>
  <si>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</si>
  <si>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</si>
  <si>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</si>
  <si>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</si>
  <si>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</si>
  <si>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</si>
  <si>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</si>
  <si>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</si>
  <si>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</si>
  <si>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</si>
  <si>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</si>
  <si>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</si>
  <si>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</si>
  <si>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</si>
  <si>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</si>
  <si>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</si>
  <si>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</si>
  <si>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</si>
  <si>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</si>
  <si>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</si>
  <si>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</si>
  <si>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</si>
  <si>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</si>
  <si>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</si>
  <si>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</si>
  <si>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</si>
  <si>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</si>
  <si>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</si>
  <si>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</si>
  <si>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</si>
  <si>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</si>
  <si>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</si>
  <si>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</si>
  <si>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</si>
  <si>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</si>
  <si>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</si>
  <si>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</si>
  <si>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</si>
  <si>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</si>
  <si>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</si>
  <si>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</si>
  <si>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</si>
  <si>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</si>
  <si>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</si>
  <si>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</si>
  <si>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</si>
  <si>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</si>
  <si>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</si>
  <si>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</si>
  <si>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</si>
  <si>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</si>
  <si>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</si>
  <si>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</si>
  <si>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</si>
  <si>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</si>
  <si>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</si>
  <si>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</si>
  <si>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</si>
  <si>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</si>
  <si>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</si>
  <si>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</si>
  <si>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</si>
  <si>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</si>
  <si>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</si>
  <si>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</si>
  <si>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</si>
  <si>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</si>
  <si>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</si>
  <si>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</si>
  <si>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</si>
  <si>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</si>
  <si>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</si>
  <si>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</si>
  <si>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</si>
  <si>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</si>
  <si>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</si>
  <si>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</si>
  <si>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</si>
  <si>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</si>
  <si>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</si>
  <si>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</si>
  <si>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</si>
  <si>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</si>
  <si>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</si>
  <si>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</si>
  <si>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</si>
  <si>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</si>
  <si>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</si>
  <si>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</si>
  <si>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</si>
  <si>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</si>
  <si>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</si>
  <si>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</si>
  <si>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</si>
  <si>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</si>
  <si>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</si>
  <si>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</si>
  <si>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</si>
  <si>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</si>
  <si>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</si>
  <si>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</si>
  <si>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</si>
  <si>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</si>
  <si>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</si>
  <si>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</si>
  <si>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</si>
  <si>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</si>
  <si>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</si>
  <si>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</si>
  <si>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</si>
  <si>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</si>
  <si>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</si>
  <si>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</si>
  <si>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</si>
  <si>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</si>
  <si>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</si>
  <si>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</si>
  <si>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</si>
  <si>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</si>
  <si>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</si>
  <si>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</si>
  <si>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</si>
  <si>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</si>
  <si>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</si>
  <si>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</si>
  <si>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</si>
  <si>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</si>
  <si>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</si>
  <si>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</si>
  <si>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</si>
  <si>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</si>
  <si>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</si>
  <si>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</si>
  <si>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</si>
  <si>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</si>
  <si>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</si>
  <si>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</si>
  <si>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</si>
  <si>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</si>
  <si>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</si>
  <si>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</si>
  <si>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</si>
  <si>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</si>
  <si>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</si>
  <si>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</si>
  <si>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</si>
  <si>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</si>
  <si>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</si>
  <si>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</si>
  <si>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</si>
  <si>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</si>
  <si>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</si>
  <si>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</si>
  <si>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</si>
  <si>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</si>
  <si>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</si>
  <si>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</si>
  <si>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</si>
  <si>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</si>
  <si>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</si>
  <si>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</si>
  <si>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</si>
  <si>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</si>
  <si>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</si>
  <si>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</si>
  <si>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</si>
  <si>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</si>
  <si>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</si>
  <si>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</si>
  <si>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</si>
  <si>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</si>
  <si>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</si>
  <si>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</si>
  <si>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</si>
  <si>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</si>
  <si>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</si>
  <si>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</si>
  <si>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</si>
  <si>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</si>
  <si>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</si>
  <si>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</si>
  <si>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</si>
  <si>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</si>
  <si>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</si>
  <si>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</si>
  <si>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</si>
  <si>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</si>
  <si>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</si>
  <si>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</si>
  <si>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</si>
  <si>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</si>
  <si>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</si>
  <si>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</si>
  <si>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</si>
  <si>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</si>
  <si>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</si>
  <si>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</si>
  <si>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</si>
  <si>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</si>
  <si>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</si>
  <si>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</si>
  <si>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</si>
  <si>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</si>
  <si>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</si>
  <si>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</si>
  <si>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</si>
  <si>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</si>
  <si>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</si>
  <si>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</si>
  <si>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</si>
  <si>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</si>
  <si>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</si>
  <si>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</si>
  <si>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</si>
  <si>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</si>
  <si>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</si>
  <si>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</si>
  <si>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</si>
  <si>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</si>
  <si>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</si>
  <si>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</si>
  <si>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</si>
  <si>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</si>
  <si>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</si>
  <si>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</si>
  <si>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</si>
  <si>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</si>
  <si>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</si>
  <si>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</si>
  <si>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</si>
  <si>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</si>
  <si>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</si>
  <si>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</si>
  <si>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</si>
  <si>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</si>
  <si>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</si>
  <si>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</si>
  <si>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</si>
  <si>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</si>
  <si>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</si>
  <si>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</si>
  <si>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</si>
  <si>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</si>
  <si>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</si>
  <si>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</si>
  <si>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</si>
  <si>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</si>
  <si>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</si>
  <si>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</si>
  <si>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</si>
  <si>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</si>
  <si>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</si>
  <si>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</si>
  <si>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</si>
  <si>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</si>
  <si>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</si>
  <si>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</si>
  <si>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</si>
  <si>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</si>
  <si>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</si>
  <si>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</si>
  <si>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</si>
  <si>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</si>
  <si>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</si>
  <si>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</si>
  <si>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</si>
  <si>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</si>
  <si>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</si>
  <si>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</si>
  <si>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</si>
  <si>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</si>
  <si>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</si>
  <si>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</si>
  <si>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</si>
  <si>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</si>
  <si>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</si>
  <si>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</si>
  <si>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</si>
  <si>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</si>
  <si>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</si>
  <si>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</si>
  <si>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</si>
  <si>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</si>
  <si>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</si>
  <si>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</si>
  <si>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</si>
  <si>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</si>
  <si>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</si>
  <si>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</si>
  <si>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</si>
  <si>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</si>
  <si>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</si>
  <si>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</si>
  <si>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</si>
  <si>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</si>
  <si>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</si>
  <si>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</si>
  <si>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</si>
  <si>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</si>
  <si>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</si>
  <si>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</si>
  <si>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</si>
  <si>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</si>
  <si>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</si>
  <si>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</si>
  <si>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</si>
  <si>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</si>
  <si>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</si>
  <si>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</si>
  <si>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</si>
  <si>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</si>
  <si>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</si>
  <si>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</si>
  <si>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</si>
  <si>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</si>
  <si>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</si>
  <si>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</si>
  <si>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</si>
  <si>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</si>
  <si>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</si>
  <si>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</si>
  <si>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</si>
  <si>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</si>
  <si>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</si>
  <si>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</si>
  <si>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</si>
  <si>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</si>
  <si>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</si>
  <si>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</si>
  <si>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</si>
  <si>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</si>
  <si>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</si>
  <si>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</si>
  <si>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</si>
  <si>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</si>
  <si>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</si>
  <si>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</si>
  <si>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</si>
  <si>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</si>
  <si>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</si>
  <si>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</si>
  <si>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</si>
  <si>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</si>
  <si>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</si>
  <si>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</si>
  <si>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</si>
  <si>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</si>
  <si>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</si>
  <si>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</si>
  <si>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</si>
  <si>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</si>
  <si>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</si>
  <si>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</si>
  <si>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</si>
  <si>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</si>
  <si>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</si>
  <si>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</si>
  <si>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</si>
  <si>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</si>
  <si>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</si>
  <si>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</si>
  <si>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</si>
  <si>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</si>
  <si>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</si>
  <si>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</si>
  <si>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</si>
  <si>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</si>
  <si>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</si>
  <si>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</si>
  <si>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</si>
  <si>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</si>
  <si>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</si>
  <si>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</si>
  <si>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</si>
  <si>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</si>
  <si>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</si>
  <si>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</si>
  <si>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</si>
  <si>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</si>
  <si>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</si>
  <si>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</si>
  <si>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</si>
  <si>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</si>
  <si>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</si>
  <si>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</si>
  <si>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</si>
  <si>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</si>
  <si>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</si>
  <si>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</si>
  <si>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</si>
  <si>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</si>
  <si>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</si>
  <si>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</si>
  <si>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</si>
  <si>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</si>
  <si>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</si>
  <si>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</si>
  <si>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</si>
  <si>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</si>
  <si>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</si>
  <si>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</si>
  <si>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</si>
  <si>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</si>
  <si>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</si>
  <si>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</si>
  <si>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</si>
  <si>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</si>
  <si>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</si>
  <si>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</si>
  <si>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</si>
  <si>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</si>
  <si>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</si>
  <si>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</si>
  <si>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</si>
  <si>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</si>
  <si>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</si>
  <si>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</si>
  <si>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</si>
  <si>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</si>
  <si>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</si>
  <si>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</si>
  <si>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</si>
  <si>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</si>
  <si>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</si>
  <si>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</si>
  <si>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</si>
  <si>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</si>
  <si>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</si>
  <si>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</si>
  <si>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</si>
  <si>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</si>
  <si>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</si>
  <si>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</si>
  <si>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</si>
  <si>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</si>
  <si>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</si>
  <si>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</si>
  <si>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</si>
  <si>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</si>
  <si>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</si>
  <si>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</si>
  <si>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</si>
  <si>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</si>
  <si>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</si>
  <si>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</si>
  <si>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</si>
  <si>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</si>
  <si>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</si>
  <si>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</si>
  <si>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</si>
  <si>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</si>
  <si>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</si>
  <si>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</si>
  <si>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</si>
  <si>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</si>
  <si>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</si>
  <si>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</si>
  <si>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</si>
  <si>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</si>
  <si>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</si>
  <si>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</si>
  <si>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</si>
  <si>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</si>
  <si>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</si>
  <si>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</si>
  <si>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</si>
  <si>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</si>
  <si>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</si>
  <si>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</si>
  <si>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</si>
  <si>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</si>
  <si>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</si>
  <si>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</si>
  <si>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</si>
  <si>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</si>
  <si>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</si>
  <si>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</si>
  <si>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</si>
  <si>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</si>
  <si>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</si>
  <si>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</si>
  <si>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</si>
  <si>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</si>
  <si>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</si>
  <si>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</si>
  <si>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</si>
  <si>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</si>
  <si>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</si>
  <si>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</si>
  <si>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</si>
  <si>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</si>
  <si>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</si>
  <si>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</si>
  <si>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</si>
  <si>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</si>
  <si>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</si>
  <si>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</si>
  <si>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</si>
  <si>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</si>
  <si>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</si>
  <si>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</si>
  <si>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</si>
  <si>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</si>
  <si>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</si>
  <si>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</si>
  <si>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</si>
  <si>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</si>
  <si>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</si>
  <si>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</si>
  <si>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</si>
  <si>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</si>
  <si>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</si>
  <si>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</si>
  <si>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</si>
  <si>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</si>
  <si>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</si>
  <si>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</si>
  <si>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</si>
  <si>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</si>
  <si>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</si>
  <si>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</si>
  <si>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</si>
  <si>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</si>
  <si>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</si>
  <si>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</si>
  <si>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</si>
  <si>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</si>
  <si>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</si>
  <si>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</si>
  <si>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</si>
  <si>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</si>
  <si>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</si>
  <si>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</si>
  <si>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</si>
  <si>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</si>
  <si>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</si>
  <si>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</si>
  <si>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</si>
  <si>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</si>
  <si>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</si>
  <si>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</si>
  <si>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</si>
  <si>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</si>
  <si>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</si>
  <si>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</si>
  <si>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</si>
  <si>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</si>
  <si>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</si>
  <si>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</si>
  <si>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</si>
  <si>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</si>
  <si>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</si>
  <si>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</si>
  <si>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</si>
  <si>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</si>
  <si>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</si>
  <si>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</si>
  <si>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</si>
  <si>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</si>
  <si>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</si>
  <si>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</si>
  <si>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</si>
  <si>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</si>
  <si>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</si>
  <si>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</si>
  <si>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</si>
  <si>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</si>
  <si>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</si>
  <si>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</si>
  <si>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</si>
  <si>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</si>
  <si>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</si>
  <si>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</si>
  <si>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</si>
  <si>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</si>
  <si>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</si>
  <si>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</si>
  <si>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</si>
  <si>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</si>
  <si>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</si>
  <si>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</si>
  <si>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</si>
  <si>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</si>
  <si>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</si>
  <si>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</si>
  <si>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</si>
  <si>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</si>
  <si>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</si>
  <si>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</si>
  <si>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</si>
  <si>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</si>
  <si>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</si>
  <si>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</si>
  <si>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</si>
  <si>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</si>
  <si>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</si>
  <si>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</si>
  <si>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</si>
  <si>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</si>
  <si>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</si>
  <si>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</si>
  <si>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</si>
  <si>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</si>
  <si>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</si>
  <si>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</si>
  <si>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</si>
  <si>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</si>
  <si>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</si>
  <si>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</si>
  <si>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</si>
  <si>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</si>
  <si>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</si>
  <si>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</si>
  <si>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</si>
  <si>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</si>
  <si>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</si>
  <si>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</si>
  <si>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</si>
  <si>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</si>
  <si>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</si>
  <si>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</si>
  <si>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</si>
  <si>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</si>
  <si>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</si>
  <si>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</si>
  <si>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</si>
  <si>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</si>
  <si>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</si>
  <si>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</si>
  <si>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</si>
  <si>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</si>
  <si>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</si>
  <si>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</si>
  <si>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</si>
  <si>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</si>
  <si>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</si>
  <si>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</si>
  <si>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</si>
  <si>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</si>
  <si>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</si>
  <si>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</si>
  <si>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</si>
  <si>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</si>
  <si>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</si>
  <si>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</si>
  <si>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</si>
  <si>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</si>
  <si>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</si>
  <si>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</si>
  <si>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</si>
  <si>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</si>
  <si>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</si>
  <si>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</si>
  <si>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</si>
  <si>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</si>
  <si>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</si>
  <si>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</si>
  <si>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</si>
  <si>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</si>
  <si>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</si>
  <si>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</si>
  <si>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</si>
  <si>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</si>
  <si>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</si>
  <si>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</si>
  <si>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</si>
  <si>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</si>
  <si>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</si>
  <si>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</si>
  <si>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</si>
  <si>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</si>
  <si>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</si>
  <si>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</si>
  <si>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</si>
  <si>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</si>
  <si>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</si>
  <si>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</si>
  <si>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</si>
  <si>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</si>
  <si>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</si>
  <si>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</si>
  <si>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</si>
  <si>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</si>
  <si>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</si>
  <si>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</si>
  <si>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</si>
  <si>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</si>
  <si>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</si>
  <si>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</si>
  <si>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</si>
  <si>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</si>
  <si>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</si>
  <si>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</si>
  <si>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</si>
  <si>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</si>
  <si>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</si>
  <si>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</si>
  <si>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</si>
  <si>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</si>
  <si>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</si>
  <si>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</si>
  <si>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</si>
  <si>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</si>
  <si>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</si>
  <si>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</si>
  <si>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</si>
  <si>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</si>
  <si>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</si>
  <si>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</si>
  <si>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</si>
  <si>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</si>
  <si>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</si>
  <si>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</si>
  <si>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</si>
  <si>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</si>
  <si>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</si>
  <si>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</si>
  <si>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</si>
  <si>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</si>
  <si>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</si>
  <si>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</si>
  <si>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</si>
  <si>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</si>
  <si>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</si>
  <si>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</si>
  <si>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</si>
  <si>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</si>
  <si>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</si>
  <si>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</si>
  <si>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</si>
  <si>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</si>
  <si>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</si>
  <si>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</si>
  <si>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</si>
  <si>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</si>
  <si>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</si>
  <si>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</si>
  <si>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</si>
  <si>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</si>
  <si>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</si>
  <si>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</si>
  <si>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</si>
  <si>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</si>
  <si>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</si>
  <si>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</si>
  <si>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</si>
  <si>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</si>
  <si>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</si>
  <si>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</si>
  <si>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</si>
  <si>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</si>
  <si>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</si>
  <si>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</si>
  <si>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</si>
  <si>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</si>
  <si>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</si>
  <si>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</si>
  <si>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</si>
  <si>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</si>
  <si>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</si>
  <si>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</si>
  <si>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</si>
  <si>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</si>
  <si>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</si>
  <si>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</si>
  <si>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</si>
  <si>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</si>
  <si>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</si>
  <si>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</si>
  <si>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</si>
  <si>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</si>
  <si>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</si>
  <si>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</si>
  <si>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</si>
  <si>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</si>
  <si>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</si>
  <si>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</si>
  <si>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</si>
  <si>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</si>
  <si>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</si>
  <si>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</si>
  <si>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</si>
  <si>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</si>
  <si>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</si>
  <si>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</si>
  <si>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</si>
  <si>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</si>
  <si>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</si>
  <si>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</si>
  <si>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</si>
  <si>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</si>
  <si>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</si>
  <si>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</si>
  <si>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</si>
  <si>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</si>
  <si>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</si>
  <si>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</si>
  <si>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</si>
  <si>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</si>
  <si>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</si>
  <si>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</si>
  <si>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</si>
  <si>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</si>
  <si>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</si>
  <si>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</si>
  <si>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</si>
  <si>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</si>
  <si>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</si>
  <si>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</si>
  <si>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</si>
  <si>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</si>
  <si>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</si>
  <si>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</si>
  <si>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</si>
  <si>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</si>
  <si>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</si>
  <si>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</si>
  <si>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</si>
  <si>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</si>
  <si>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</si>
  <si>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</si>
  <si>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</si>
  <si>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</si>
  <si>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</si>
  <si>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</si>
  <si>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</si>
  <si>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</si>
  <si>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</si>
  <si>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</si>
  <si>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</si>
  <si>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</si>
  <si>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</si>
  <si>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</si>
  <si>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</si>
  <si>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</si>
  <si>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</si>
  <si>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</si>
  <si>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</si>
  <si>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</si>
  <si>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</si>
  <si>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</si>
  <si>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</si>
  <si>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</si>
  <si>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</si>
  <si>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</si>
  <si>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</si>
  <si>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</si>
  <si>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</si>
  <si>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</si>
  <si>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</si>
  <si>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</si>
  <si>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</si>
  <si>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</si>
  <si>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</si>
  <si>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</si>
  <si>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</si>
  <si>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</si>
  <si>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</si>
  <si>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</si>
  <si>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</si>
  <si>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</si>
  <si>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</si>
  <si>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</si>
  <si>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</si>
  <si>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</si>
  <si>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</si>
  <si>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</si>
  <si>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</si>
  <si>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</si>
  <si>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</si>
  <si>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</si>
  <si>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</si>
  <si>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</si>
  <si>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</si>
  <si>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</si>
  <si>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</si>
  <si>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</si>
  <si>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</si>
  <si>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</si>
  <si>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</si>
  <si>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</si>
  <si>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</si>
  <si>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</si>
  <si>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</si>
  <si>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</si>
  <si>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</si>
  <si>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</si>
  <si>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</si>
  <si>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</si>
  <si>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</si>
  <si>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</si>
  <si>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</si>
  <si>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</si>
  <si>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</si>
  <si>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</si>
  <si>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</si>
  <si>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</si>
  <si>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</si>
  <si>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</si>
  <si>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</si>
  <si>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</si>
  <si>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</si>
  <si>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</si>
  <si>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</si>
  <si>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</si>
  <si>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</si>
  <si>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</si>
  <si>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</si>
  <si>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</si>
  <si>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</si>
  <si>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</si>
  <si>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</si>
  <si>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</si>
  <si>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</si>
  <si>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</si>
  <si>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</si>
  <si>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</si>
  <si>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</si>
  <si>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</si>
  <si>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</si>
  <si>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</si>
  <si>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</si>
  <si>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</si>
  <si>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</si>
  <si>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</si>
  <si>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</si>
  <si>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</si>
  <si>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</si>
  <si>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</si>
  <si>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</si>
  <si>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</si>
  <si>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</si>
  <si>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</si>
  <si>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</si>
  <si>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</si>
  <si>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</si>
  <si>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</si>
  <si>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</si>
  <si>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</si>
  <si>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</si>
  <si>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</si>
  <si>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</si>
  <si>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</si>
  <si>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</si>
  <si>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</si>
  <si>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</si>
  <si>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</si>
  <si>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</si>
  <si>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</si>
  <si>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</si>
  <si>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</si>
  <si>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</si>
  <si>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</si>
  <si>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</si>
  <si>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</si>
  <si>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</si>
  <si>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</si>
  <si>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</si>
  <si>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</si>
  <si>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</si>
  <si>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</si>
  <si>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</si>
  <si>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</si>
  <si>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</si>
  <si>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</si>
  <si>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</si>
  <si>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</si>
  <si>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</si>
  <si>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</si>
  <si>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</si>
  <si>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</si>
  <si>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</si>
  <si>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</si>
  <si>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</si>
  <si>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</si>
  <si>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</si>
  <si>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</si>
  <si>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</si>
  <si>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</si>
  <si>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</si>
  <si>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</si>
  <si>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</si>
  <si>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</si>
  <si>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</si>
  <si>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</si>
  <si>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</si>
  <si>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</si>
  <si>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</si>
  <si>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</si>
  <si>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</si>
  <si>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</si>
  <si>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</si>
  <si>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</si>
  <si>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</si>
  <si>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</si>
  <si>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</si>
  <si>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</si>
  <si>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</si>
  <si>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</si>
  <si>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</si>
  <si>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</si>
  <si>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</si>
  <si>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</si>
  <si>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</si>
  <si>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</si>
  <si>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</si>
  <si>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</si>
  <si>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</si>
  <si>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</si>
  <si>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</si>
  <si>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</si>
  <si>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</si>
  <si>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</si>
  <si>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</si>
  <si>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</si>
  <si>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</si>
  <si>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</si>
  <si>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</si>
  <si>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</si>
  <si>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</si>
  <si>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</si>
  <si>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</si>
  <si>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</si>
  <si>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</si>
  <si>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</si>
  <si>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</si>
  <si>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</si>
  <si>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</si>
  <si>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</si>
  <si>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</si>
  <si>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</si>
  <si>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</si>
  <si>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</si>
  <si>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</si>
  <si>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</si>
  <si>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</si>
  <si>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</si>
  <si>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</si>
  <si>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</si>
  <si>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</si>
  <si>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</si>
  <si>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</si>
  <si>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</si>
  <si>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</si>
  <si>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</si>
  <si>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</si>
  <si>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</si>
  <si>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</si>
  <si>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</si>
  <si>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</si>
  <si>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</si>
  <si>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</si>
  <si>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</si>
  <si>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</si>
  <si>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</si>
  <si>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</si>
  <si>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</si>
  <si>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</si>
  <si>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</si>
  <si>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</si>
  <si>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</si>
  <si>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</si>
  <si>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</si>
  <si>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</si>
  <si>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</si>
  <si>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</si>
  <si>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</si>
  <si>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</si>
  <si>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</si>
  <si>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</si>
  <si>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</si>
  <si>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</si>
  <si>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</si>
  <si>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</si>
  <si>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</si>
  <si>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</si>
  <si>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</si>
  <si>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</si>
  <si>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</si>
  <si>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</si>
  <si>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</si>
  <si>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</si>
  <si>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</si>
  <si>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</si>
  <si>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</si>
  <si>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</si>
  <si>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</si>
  <si>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</si>
  <si>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</si>
  <si>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</si>
  <si>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</si>
  <si>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</si>
  <si>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</si>
  <si>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</si>
  <si>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</si>
  <si>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</si>
  <si>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</si>
  <si>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</si>
  <si>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</si>
  <si>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</si>
  <si>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</si>
  <si>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</si>
  <si>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</si>
  <si>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</si>
  <si>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</si>
  <si>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</si>
  <si>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</si>
  <si>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</si>
  <si>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</si>
  <si>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</si>
  <si>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</si>
  <si>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</si>
  <si>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</si>
  <si>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</si>
  <si>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</si>
  <si>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</si>
  <si>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</si>
  <si>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</si>
  <si>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</si>
  <si>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</si>
  <si>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</si>
  <si>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</si>
  <si>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</si>
  <si>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</si>
  <si>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</si>
  <si>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</si>
  <si>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</si>
  <si>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</si>
  <si>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</si>
  <si>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</si>
  <si>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</si>
  <si>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</si>
  <si>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</si>
  <si>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</si>
  <si>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</si>
  <si>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</si>
  <si>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</si>
  <si>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</si>
  <si>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</si>
  <si>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</si>
  <si>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</si>
  <si>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</si>
  <si>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</si>
  <si>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</si>
  <si>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</si>
  <si>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</si>
  <si>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</si>
  <si>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</si>
  <si>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</si>
  <si>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</si>
  <si>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</si>
  <si>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</si>
  <si>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</si>
  <si>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</si>
  <si>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</si>
  <si>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</si>
  <si>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</si>
  <si>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</si>
  <si>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</si>
  <si>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</si>
  <si>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</si>
  <si>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</si>
  <si>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</si>
  <si>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</si>
  <si>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</si>
  <si>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</si>
  <si>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</si>
  <si>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</si>
  <si>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</si>
  <si>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</si>
  <si>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</si>
  <si>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</si>
  <si>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</si>
  <si>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</si>
  <si>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</si>
  <si>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</si>
  <si>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</si>
  <si>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</si>
  <si>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</si>
  <si>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</si>
  <si>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</si>
  <si>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</si>
  <si>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</si>
  <si>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</si>
  <si>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</si>
  <si>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</si>
  <si>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</si>
  <si>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</si>
  <si>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</si>
  <si>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</si>
  <si>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</si>
  <si>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</si>
  <si>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</si>
  <si>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</si>
  <si>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</si>
  <si>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</si>
  <si>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</si>
  <si>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</si>
  <si>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</si>
  <si>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</si>
  <si>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</si>
  <si>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</si>
  <si>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</si>
  <si>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</si>
  <si>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</si>
  <si>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</si>
  <si>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</si>
  <si>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</si>
  <si>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</si>
  <si>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</si>
  <si>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</si>
  <si>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</si>
  <si>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</si>
  <si>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</si>
  <si>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</si>
  <si>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</si>
  <si>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</si>
  <si>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</si>
  <si>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</si>
  <si>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</si>
  <si>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</si>
  <si>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</si>
  <si>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</si>
  <si>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</si>
  <si>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</si>
  <si>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</si>
  <si>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</si>
  <si>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</si>
  <si>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</si>
  <si>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</si>
  <si>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</si>
  <si>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</si>
  <si>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</si>
  <si>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</si>
  <si>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</si>
  <si>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</si>
  <si>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</si>
  <si>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</si>
  <si>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</si>
  <si>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</si>
  <si>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</si>
  <si>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</si>
  <si>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</si>
  <si>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</si>
  <si>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</si>
  <si>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</si>
  <si>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</si>
  <si>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</si>
  <si>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</si>
  <si>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</si>
  <si>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</si>
  <si>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</si>
  <si>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</si>
  <si>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</si>
  <si>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</si>
  <si>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</si>
  <si>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</si>
  <si>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</si>
  <si>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</si>
  <si>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</si>
  <si>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</si>
  <si>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</si>
  <si>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</si>
  <si>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</si>
  <si>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</si>
  <si>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</si>
  <si>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</si>
  <si>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</si>
  <si>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</si>
  <si>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</si>
  <si>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</si>
  <si>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</si>
  <si>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</si>
  <si>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</si>
  <si>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</si>
  <si>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</si>
  <si>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</si>
  <si>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</si>
  <si>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</si>
  <si>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</si>
  <si>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</si>
  <si>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</si>
  <si>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</si>
  <si>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</si>
  <si>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</si>
  <si>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</si>
  <si>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</si>
  <si>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</si>
  <si>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</si>
  <si>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</si>
  <si>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</si>
  <si>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</si>
  <si>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</si>
  <si>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</si>
  <si>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</si>
  <si>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</si>
  <si>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</si>
  <si>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</si>
  <si>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</si>
  <si>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</si>
  <si>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</si>
  <si>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</si>
  <si>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</si>
  <si>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</si>
  <si>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</si>
  <si>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</si>
  <si>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</si>
  <si>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</si>
  <si>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</si>
  <si>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</si>
  <si>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</si>
  <si>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</si>
  <si>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</si>
  <si>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</si>
  <si>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</si>
  <si>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</si>
  <si>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</si>
  <si>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</si>
  <si>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</si>
  <si>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</si>
  <si>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</si>
  <si>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</si>
  <si>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</si>
  <si>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</si>
  <si>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</si>
  <si>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</si>
  <si>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</si>
  <si>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</si>
  <si>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</si>
  <si>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</si>
  <si>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</si>
  <si>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</si>
  <si>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</si>
  <si>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</si>
  <si>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</si>
  <si>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</si>
  <si>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</si>
  <si>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</si>
  <si>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</si>
  <si>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</si>
  <si>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</si>
  <si>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</si>
  <si>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</si>
  <si>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</si>
  <si>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</si>
  <si>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</si>
  <si>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</si>
  <si>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</si>
  <si>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</si>
  <si>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</si>
  <si>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</si>
  <si>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</si>
  <si>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</si>
  <si>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</si>
  <si>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</si>
  <si>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</si>
  <si>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</si>
  <si>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</si>
  <si>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</si>
  <si>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</si>
  <si>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</si>
  <si>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</si>
  <si>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</si>
  <si>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</si>
  <si>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</si>
  <si>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</si>
  <si>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</si>
  <si>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</si>
  <si>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</si>
  <si>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</si>
  <si>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</si>
  <si>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</si>
  <si>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</si>
  <si>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</si>
  <si>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</si>
  <si>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</si>
  <si>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</si>
  <si>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</si>
  <si>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</si>
  <si>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</si>
  <si>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</si>
  <si>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</si>
  <si>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</si>
  <si>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</si>
  <si>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</si>
  <si>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</si>
  <si>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</si>
  <si>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</si>
  <si>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</si>
  <si>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</si>
  <si>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</si>
  <si>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</si>
  <si>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</si>
  <si>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</si>
  <si>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</si>
  <si>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</si>
  <si>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</si>
  <si>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</si>
  <si>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</si>
  <si>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</si>
  <si>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</si>
  <si>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</si>
  <si>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</si>
  <si>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</si>
  <si>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</si>
  <si>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</si>
  <si>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</si>
  <si>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</si>
  <si>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</si>
  <si>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</si>
  <si>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</si>
  <si>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</si>
  <si>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</si>
  <si>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</si>
  <si>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</si>
  <si>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</si>
  <si>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</si>
  <si>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</si>
  <si>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</si>
  <si>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</si>
  <si>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</si>
  <si>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</si>
  <si>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</si>
  <si>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</si>
  <si>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</si>
  <si>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</si>
  <si>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</si>
  <si>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</si>
  <si>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</si>
  <si>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</si>
  <si>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</si>
  <si>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</si>
  <si>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</si>
  <si>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</si>
  <si>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</si>
  <si>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</si>
  <si>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</si>
  <si>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</si>
  <si>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</si>
  <si>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</si>
  <si>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</si>
  <si>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</si>
  <si>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</si>
  <si>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</si>
  <si>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</si>
  <si>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</si>
  <si>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</si>
  <si>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</si>
  <si>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</si>
  <si>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</si>
  <si>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</si>
  <si>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</si>
  <si>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</si>
  <si>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</si>
  <si>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</si>
  <si>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</si>
  <si>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</si>
  <si>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</si>
  <si>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</si>
  <si>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</si>
  <si>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</si>
  <si>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</si>
  <si>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</si>
  <si>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</si>
  <si>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</si>
  <si>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</si>
  <si>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</si>
  <si>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</si>
  <si>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</si>
  <si>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</si>
  <si>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</si>
  <si>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</si>
  <si>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</si>
  <si>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</si>
  <si>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</si>
  <si>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</si>
  <si>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</si>
  <si>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</si>
  <si>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</si>
  <si>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</si>
  <si>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</si>
  <si>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</si>
  <si>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</si>
  <si>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</si>
  <si>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</si>
  <si>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</si>
  <si>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</si>
  <si>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</si>
  <si>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</si>
  <si>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</si>
  <si>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</si>
  <si>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</si>
  <si>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</si>
  <si>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</si>
  <si>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</si>
  <si>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</si>
  <si>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</si>
  <si>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</si>
  <si>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</si>
  <si>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</si>
  <si>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</si>
  <si>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</si>
  <si>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</si>
  <si>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</si>
  <si>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</si>
  <si>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</si>
  <si>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</si>
  <si>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</si>
  <si>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</si>
  <si>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</si>
  <si>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</si>
  <si>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</si>
  <si>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</si>
  <si>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</si>
  <si>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</si>
  <si>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</si>
  <si>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</si>
  <si>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</si>
  <si>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</si>
  <si>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</si>
  <si>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</si>
  <si>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</si>
  <si>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</si>
  <si>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</si>
  <si>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</si>
  <si>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</si>
  <si>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</si>
  <si>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</si>
  <si>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</si>
  <si>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</si>
  <si>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</si>
  <si>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</si>
  <si>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</si>
  <si>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</si>
  <si>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</si>
  <si>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</si>
  <si>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</si>
  <si>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</si>
  <si>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</si>
  <si>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</si>
  <si>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</si>
  <si>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</si>
  <si>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</si>
  <si>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</si>
  <si>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</si>
  <si>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</si>
  <si>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</si>
  <si>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</si>
  <si>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</si>
  <si>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</si>
  <si>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</si>
  <si>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</si>
  <si>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</si>
  <si>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</si>
  <si>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</si>
  <si>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</si>
  <si>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</si>
  <si>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</si>
  <si>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</si>
  <si>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</si>
  <si>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</si>
  <si>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</si>
  <si>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</si>
  <si>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</si>
  <si>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</si>
  <si>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</si>
  <si>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</si>
  <si>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</si>
  <si>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</si>
  <si>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</si>
  <si>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</si>
  <si>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</si>
  <si>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</si>
  <si>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</si>
  <si>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</si>
  <si>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</si>
  <si>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</si>
  <si>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</si>
  <si>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</si>
  <si>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</si>
  <si>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</si>
  <si>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</si>
  <si>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</si>
  <si>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</si>
  <si>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</si>
  <si>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</si>
  <si>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</si>
  <si>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</si>
  <si>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</si>
  <si>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</si>
  <si>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</si>
  <si>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</si>
  <si>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</si>
  <si>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</si>
  <si>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</si>
  <si>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</si>
  <si>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</si>
  <si>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</si>
  <si>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</si>
  <si>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</si>
  <si>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</si>
  <si>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</si>
  <si>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</si>
  <si>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</si>
  <si>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</si>
  <si>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</si>
  <si>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</si>
  <si>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</si>
  <si>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</si>
  <si>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</si>
  <si>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</si>
  <si>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</si>
  <si>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</si>
  <si>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</si>
  <si>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</si>
  <si>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</si>
  <si>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</si>
  <si>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</si>
  <si>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</si>
  <si>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</si>
  <si>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</si>
  <si>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</si>
  <si>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</si>
  <si>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</si>
  <si>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</si>
  <si>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</si>
  <si>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</si>
  <si>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</si>
  <si>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</si>
  <si>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</si>
  <si>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</si>
  <si>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</si>
  <si>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</si>
  <si>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</si>
  <si>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</si>
  <si>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</si>
  <si>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</si>
  <si>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</si>
  <si>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</si>
  <si>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</si>
  <si>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</si>
  <si>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</si>
  <si>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</si>
  <si>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</si>
  <si>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</si>
  <si>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</si>
  <si>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</si>
  <si>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</si>
  <si>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</si>
  <si>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</si>
  <si>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</si>
  <si>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</si>
  <si>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</si>
  <si>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</si>
  <si>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</si>
  <si>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</si>
  <si>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</si>
  <si>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</si>
  <si>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</si>
  <si>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</si>
  <si>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</si>
  <si>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</si>
  <si>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</si>
  <si>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</si>
  <si>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</si>
  <si>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</si>
  <si>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</si>
  <si>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</si>
  <si>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</si>
  <si>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</si>
  <si>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</si>
  <si>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</si>
  <si>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</si>
  <si>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</si>
  <si>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</si>
  <si>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</si>
  <si>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</si>
  <si>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</si>
  <si>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</si>
  <si>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</si>
  <si>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</si>
  <si>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</si>
  <si>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</si>
  <si>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</si>
  <si>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</si>
  <si>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</si>
  <si>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</si>
  <si>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</si>
  <si>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</si>
  <si>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</si>
  <si>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</si>
  <si>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</si>
  <si>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</si>
  <si>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</si>
  <si>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</si>
  <si>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</si>
  <si>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</si>
  <si>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</si>
  <si>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</si>
  <si>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</si>
  <si>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</si>
  <si>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</si>
  <si>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</si>
  <si>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</si>
  <si>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</si>
  <si>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</si>
  <si>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</si>
  <si>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</si>
  <si>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</si>
  <si>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</si>
  <si>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</si>
  <si>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</si>
  <si>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</si>
  <si>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</si>
  <si>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</si>
  <si>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</si>
  <si>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</si>
  <si>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</si>
  <si>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</si>
  <si>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</si>
  <si>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</si>
  <si>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</si>
  <si>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</si>
  <si>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</si>
  <si>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</si>
  <si>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</si>
  <si>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</si>
  <si>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</si>
  <si>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</si>
  <si>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</si>
  <si>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</si>
  <si>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</si>
  <si>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</si>
  <si>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</si>
  <si>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</si>
  <si>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</si>
  <si>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</si>
  <si>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</si>
  <si>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</si>
  <si>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</si>
  <si>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</si>
  <si>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</si>
  <si>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</si>
  <si>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</si>
  <si>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</si>
  <si>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</si>
  <si>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</si>
  <si>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</si>
  <si>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</si>
  <si>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</si>
  <si>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</si>
  <si>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</si>
  <si>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</si>
  <si>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</si>
  <si>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</si>
  <si>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</si>
  <si>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</si>
  <si>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</si>
  <si>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</si>
  <si>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</si>
  <si>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</si>
  <si>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</si>
  <si>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</si>
  <si>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</si>
  <si>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</si>
  <si>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</si>
  <si>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</si>
  <si>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</si>
  <si>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</si>
  <si>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</si>
  <si>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</si>
  <si>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</si>
  <si>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</si>
  <si>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</si>
  <si>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</si>
  <si>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</si>
  <si>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</si>
  <si>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</si>
  <si>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</si>
  <si>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</si>
  <si>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</si>
  <si>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</si>
  <si>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</si>
  <si>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</si>
  <si>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</si>
  <si>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</si>
  <si>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</si>
  <si>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</si>
  <si>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</si>
  <si>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</si>
  <si>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</si>
  <si>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</si>
  <si>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</si>
  <si>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</si>
  <si>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</si>
  <si>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</si>
  <si>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</si>
  <si>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</si>
  <si>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</si>
  <si>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</si>
  <si>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</si>
  <si>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</si>
  <si>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</si>
  <si>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</si>
  <si>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</si>
  <si>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</si>
  <si>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</si>
  <si>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</si>
  <si>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</si>
  <si>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</si>
  <si>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</si>
  <si>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</si>
  <si>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</si>
  <si>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</si>
  <si>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</si>
  <si>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</si>
  <si>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</si>
  <si>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</si>
  <si>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</si>
  <si>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</si>
  <si>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</si>
  <si>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</si>
  <si>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</si>
  <si>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</si>
  <si>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</si>
  <si>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</si>
  <si>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</si>
  <si>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</si>
  <si>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</si>
  <si>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</si>
  <si>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</si>
  <si>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</si>
  <si>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</si>
  <si>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</si>
  <si>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</si>
  <si>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</si>
  <si>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</si>
  <si>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</si>
  <si>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</si>
  <si>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</si>
  <si>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</si>
  <si>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</si>
  <si>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</si>
  <si>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</si>
  <si>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</si>
  <si>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</si>
  <si>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</si>
  <si>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</si>
  <si>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</si>
  <si>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</si>
  <si>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</si>
  <si>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</si>
  <si>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</si>
  <si>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</si>
  <si>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</si>
  <si>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</si>
  <si>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</si>
  <si>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</si>
  <si>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</si>
  <si>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</si>
  <si>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</si>
  <si>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</si>
  <si>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</si>
  <si>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</si>
  <si>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</si>
  <si>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</si>
  <si>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</si>
  <si>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</si>
  <si>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</si>
  <si>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</si>
  <si>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</si>
  <si>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</si>
  <si>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</si>
  <si>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</si>
  <si>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</si>
  <si>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</si>
  <si>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</si>
  <si>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</si>
  <si>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</si>
  <si>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</si>
  <si>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</si>
  <si>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</si>
  <si>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</si>
  <si>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</si>
  <si>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</si>
  <si>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</si>
  <si>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</si>
  <si>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</si>
  <si>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</si>
  <si>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</si>
  <si>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</si>
  <si>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</si>
  <si>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</si>
  <si>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</si>
  <si>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</si>
  <si>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</si>
  <si>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</si>
  <si>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</si>
  <si>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</si>
  <si>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</si>
  <si>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</si>
  <si>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</si>
  <si>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</si>
  <si>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</si>
  <si>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</si>
  <si>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</si>
  <si>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</si>
  <si>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</si>
  <si>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</si>
  <si>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</si>
  <si>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</si>
  <si>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</si>
  <si>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</si>
  <si>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</si>
  <si>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</si>
  <si>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</si>
  <si>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</si>
  <si>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</si>
  <si>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</si>
  <si>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</si>
  <si>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</si>
  <si>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</si>
  <si>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</si>
  <si>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</si>
  <si>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</si>
  <si>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</si>
  <si>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</si>
  <si>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</si>
  <si>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</si>
  <si>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</si>
  <si>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</si>
  <si>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</si>
  <si>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</si>
  <si>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</si>
  <si>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</si>
  <si>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</si>
  <si>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</si>
  <si>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</si>
  <si>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</si>
  <si>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</si>
  <si>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</si>
  <si>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</si>
  <si>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</si>
  <si>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</si>
  <si>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</si>
  <si>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</si>
  <si>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</si>
  <si>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</si>
  <si>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</si>
  <si>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</si>
  <si>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</si>
  <si>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</si>
  <si>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</si>
  <si>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</si>
  <si>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</si>
  <si>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</si>
  <si>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</si>
  <si>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</si>
  <si>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</si>
  <si>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</si>
  <si>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</si>
  <si>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</si>
  <si>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</si>
  <si>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</si>
  <si>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</si>
  <si>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</si>
  <si>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</si>
  <si>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</si>
  <si>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</si>
  <si>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</si>
  <si>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</si>
  <si>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</si>
  <si>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</si>
  <si>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</si>
  <si>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</si>
  <si>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</si>
  <si>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</si>
  <si>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</si>
  <si>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</si>
  <si>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</si>
  <si>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</si>
  <si>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</si>
  <si>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</si>
  <si>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</si>
  <si>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</si>
  <si>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</si>
  <si>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</si>
  <si>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</si>
  <si>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</si>
  <si>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</si>
  <si>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</si>
  <si>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</si>
  <si>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</si>
  <si>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</si>
  <si>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</si>
  <si>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</si>
  <si>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</si>
  <si>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</si>
  <si>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</si>
  <si>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</si>
  <si>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</si>
  <si>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</si>
  <si>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</si>
  <si>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</si>
  <si>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</si>
  <si>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</si>
  <si>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</si>
  <si>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</si>
  <si>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</si>
  <si>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</si>
  <si>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</si>
  <si>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</si>
  <si>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</si>
  <si>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</si>
  <si>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</si>
  <si>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</si>
  <si>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</si>
  <si>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</si>
  <si>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</si>
  <si>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</si>
  <si>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</si>
  <si>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</si>
  <si>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</si>
  <si>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</si>
  <si>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</si>
  <si>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</si>
  <si>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</si>
  <si>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</si>
  <si>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</si>
  <si>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</si>
  <si>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</si>
  <si>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</si>
  <si>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</si>
  <si>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</si>
  <si>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</si>
  <si>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</si>
  <si>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</si>
  <si>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</si>
  <si>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</si>
  <si>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</si>
  <si>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</si>
  <si>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</si>
  <si>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</si>
  <si>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</si>
  <si>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</si>
  <si>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</si>
  <si>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</si>
  <si>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</si>
  <si>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</si>
  <si>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</si>
  <si>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</si>
  <si>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</si>
  <si>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</si>
  <si>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</si>
  <si>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</si>
  <si>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</si>
  <si>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</si>
  <si>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</si>
  <si>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</si>
  <si>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</si>
  <si>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</si>
  <si>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</si>
  <si>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</si>
  <si>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</si>
  <si>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</si>
  <si>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</si>
  <si>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</si>
  <si>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</si>
  <si>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</si>
  <si>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</si>
  <si>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</si>
  <si>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</si>
  <si>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</si>
  <si>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</si>
  <si>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</si>
  <si>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</si>
  <si>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</si>
  <si>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</si>
  <si>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</si>
  <si>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</si>
  <si>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</si>
  <si>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</si>
  <si>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</si>
  <si>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</si>
  <si>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</si>
  <si>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</si>
  <si>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</si>
  <si>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</si>
  <si>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</si>
  <si>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</si>
  <si>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</si>
  <si>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</si>
  <si>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</si>
  <si>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</si>
  <si>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</si>
  <si>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</si>
  <si>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</si>
  <si>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</si>
  <si>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</si>
  <si>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</si>
  <si>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</si>
  <si>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</si>
  <si>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</si>
  <si>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</si>
  <si>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</si>
  <si>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</si>
  <si>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</si>
  <si>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</si>
  <si>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</si>
  <si>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</si>
  <si>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</si>
  <si>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</si>
  <si>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</si>
  <si>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</si>
  <si>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</si>
  <si>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</si>
  <si>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</si>
  <si>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</si>
  <si>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</si>
  <si>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</si>
  <si>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</si>
  <si>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</si>
  <si>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</si>
  <si>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</si>
  <si>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</si>
  <si>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</si>
  <si>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</si>
  <si>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</si>
  <si>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</si>
  <si>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</si>
  <si>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</si>
  <si>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</si>
  <si>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</si>
  <si>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</si>
  <si>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</si>
  <si>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</si>
  <si>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</si>
  <si>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</si>
  <si>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</si>
  <si>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</si>
  <si>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</si>
  <si>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</si>
  <si>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</si>
  <si>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</si>
  <si>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</si>
  <si>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</si>
  <si>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</si>
  <si>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</si>
  <si>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</si>
  <si>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</si>
  <si>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</si>
  <si>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</si>
  <si>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</si>
  <si>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</si>
  <si>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</si>
  <si>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</si>
  <si>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</si>
  <si>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</si>
  <si>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</si>
  <si>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</si>
  <si>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</si>
  <si>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</si>
  <si>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</si>
  <si>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</si>
  <si>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</si>
  <si>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</si>
  <si>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</si>
  <si>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</si>
  <si>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</si>
  <si>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</si>
  <si>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</si>
  <si>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</si>
  <si>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</si>
  <si>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</si>
  <si>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</si>
  <si>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</si>
  <si>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</si>
  <si>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</si>
  <si>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</si>
  <si>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</si>
  <si>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</si>
  <si>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</si>
  <si>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</si>
  <si>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</si>
  <si>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</si>
  <si>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</si>
  <si>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</si>
  <si>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</si>
  <si>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</si>
  <si>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</si>
  <si>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</si>
  <si>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</si>
  <si>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</si>
  <si>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</si>
  <si>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</si>
  <si>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</si>
  <si>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</si>
  <si>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</si>
  <si>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</si>
  <si>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</si>
  <si>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</si>
  <si>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</si>
  <si>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</si>
  <si>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</si>
  <si>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</si>
  <si>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</si>
  <si>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</si>
  <si>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</si>
  <si>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</si>
  <si>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</si>
  <si>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</si>
  <si>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</si>
  <si>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</si>
  <si>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</si>
  <si>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</si>
  <si>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</si>
  <si>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</si>
  <si>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</si>
  <si>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</si>
  <si>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</si>
  <si>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</si>
  <si>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</si>
  <si>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</si>
  <si>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</si>
  <si>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</si>
  <si>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</si>
  <si>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</si>
  <si>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</si>
  <si>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</si>
  <si>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</si>
  <si>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</si>
  <si>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</si>
  <si>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</si>
  <si>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</si>
  <si>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</si>
  <si>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</si>
  <si>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</si>
  <si>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</si>
  <si>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</si>
  <si>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</si>
  <si>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</si>
  <si>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</si>
  <si>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</si>
  <si>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</si>
  <si>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</si>
  <si>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</si>
  <si>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</si>
  <si>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</si>
  <si>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</si>
  <si>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</si>
  <si>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</si>
  <si>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</si>
  <si>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</si>
  <si>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</si>
  <si>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</si>
  <si>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</si>
  <si>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</si>
  <si>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</si>
  <si>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</si>
  <si>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</si>
  <si>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</si>
  <si>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</si>
  <si>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</si>
  <si>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</si>
  <si>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</si>
  <si>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</si>
  <si>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</si>
  <si>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</si>
  <si>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</si>
  <si>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</si>
  <si>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</si>
  <si>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</si>
  <si>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</si>
  <si>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</si>
  <si>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</si>
  <si>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</si>
  <si>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</si>
  <si>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</si>
  <si>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</si>
  <si>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</si>
  <si>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</si>
  <si>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</si>
  <si>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</si>
  <si>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</si>
  <si>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</si>
  <si>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</si>
  <si>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</si>
  <si>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</si>
  <si>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</si>
  <si>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</si>
  <si>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</si>
  <si>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</si>
  <si>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</si>
  <si>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</si>
  <si>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</si>
  <si>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</si>
  <si>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</si>
  <si>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</si>
  <si>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</si>
  <si>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</si>
  <si>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</si>
  <si>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</si>
  <si>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</si>
  <si>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</si>
  <si>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</si>
  <si>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</si>
  <si>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</si>
  <si>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</si>
  <si>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</si>
  <si>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</si>
  <si>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</si>
  <si>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</si>
  <si>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</si>
  <si>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</si>
  <si>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</si>
  <si>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</si>
  <si>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</si>
  <si>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</si>
  <si>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</si>
  <si>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</si>
  <si>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</si>
  <si>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</si>
  <si>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</si>
  <si>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</si>
  <si>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</si>
  <si>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</si>
  <si>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</si>
  <si>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</si>
  <si>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</si>
  <si>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</si>
  <si>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</si>
  <si>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</si>
  <si>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</si>
  <si>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</si>
  <si>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</si>
  <si>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</si>
  <si>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</si>
  <si>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</si>
  <si>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</si>
  <si>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</si>
  <si>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</si>
  <si>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</si>
  <si>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</si>
  <si>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</si>
  <si>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</si>
  <si>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</si>
  <si>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</si>
  <si>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</si>
  <si>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</si>
  <si>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</si>
  <si>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</si>
  <si>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</si>
  <si>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</si>
  <si>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</si>
  <si>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</si>
  <si>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</si>
  <si>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</si>
  <si>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</si>
  <si>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</si>
  <si>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</si>
  <si>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</si>
  <si>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</si>
  <si>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</si>
  <si>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</si>
  <si>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</si>
  <si>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</si>
  <si>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</si>
  <si>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</si>
  <si>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</si>
  <si>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</si>
  <si>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</si>
  <si>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</si>
  <si>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</si>
  <si>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</si>
  <si>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</si>
  <si>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</si>
  <si>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</si>
  <si>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</si>
  <si>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</si>
  <si>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</si>
  <si>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</si>
  <si>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</si>
  <si>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</si>
  <si>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</si>
  <si>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</si>
  <si>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</si>
  <si>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</si>
  <si>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</si>
  <si>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</si>
  <si>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</si>
  <si>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</si>
  <si>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</si>
  <si>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</si>
  <si>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</si>
  <si>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</si>
  <si>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</si>
  <si>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</si>
  <si>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</si>
  <si>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</si>
  <si>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</si>
  <si>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</si>
  <si>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</si>
  <si>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</si>
  <si>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</si>
  <si>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</si>
  <si>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</si>
  <si>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</si>
  <si>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</si>
  <si>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</si>
  <si>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</si>
  <si>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</si>
  <si>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</si>
  <si>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</si>
  <si>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</si>
  <si>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</si>
  <si>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</si>
  <si>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</si>
  <si>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</si>
  <si>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</si>
  <si>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</si>
  <si>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</si>
  <si>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</si>
  <si>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</si>
  <si>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</si>
  <si>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</si>
  <si>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</si>
  <si>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</si>
  <si>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</si>
  <si>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</si>
  <si>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</si>
  <si>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</si>
  <si>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</si>
  <si>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</si>
  <si>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</si>
  <si>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</si>
  <si>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</si>
  <si>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</si>
  <si>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</si>
  <si>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</si>
  <si>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</si>
  <si>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</si>
  <si>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</si>
  <si>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</si>
  <si>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</si>
  <si>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</si>
  <si>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</si>
  <si>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</si>
  <si>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</si>
  <si>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</si>
  <si>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</si>
  <si>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</si>
  <si>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</si>
  <si>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</si>
  <si>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</si>
  <si>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</si>
  <si>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</si>
  <si>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</si>
  <si>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</si>
  <si>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</si>
  <si>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</si>
  <si>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</si>
  <si>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</si>
  <si>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</si>
  <si>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</si>
  <si>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</si>
  <si>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</si>
  <si>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</si>
  <si>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</si>
  <si>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</si>
  <si>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</si>
  <si>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</si>
  <si>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</si>
  <si>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</si>
  <si>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</si>
  <si>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</si>
  <si>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</si>
  <si>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</si>
  <si>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</si>
  <si>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</si>
  <si>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</si>
  <si>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</si>
  <si>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</si>
  <si>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</si>
  <si>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</si>
  <si>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</si>
  <si>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</si>
  <si>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</si>
  <si>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</si>
  <si>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</si>
  <si>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</si>
  <si>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</si>
  <si>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</si>
  <si>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</si>
  <si>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</si>
  <si>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</si>
  <si>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</si>
  <si>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</si>
  <si>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</si>
  <si>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</si>
  <si>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</si>
  <si>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</si>
  <si>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</si>
  <si>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</si>
  <si>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</si>
  <si>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</si>
  <si>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</si>
  <si>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</si>
  <si>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</si>
  <si>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</si>
  <si>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</si>
  <si>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</si>
  <si>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</si>
  <si>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</si>
  <si>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</si>
  <si>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</si>
  <si>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</si>
  <si>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</si>
  <si>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</si>
  <si>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</si>
  <si>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</si>
  <si>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</si>
  <si>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</si>
  <si>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</si>
  <si>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</si>
  <si>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</si>
  <si>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</si>
  <si>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</si>
  <si>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</si>
  <si>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</si>
  <si>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</si>
  <si>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</si>
  <si>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</si>
  <si>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</si>
  <si>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</si>
  <si>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</si>
  <si>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</si>
  <si>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</si>
  <si>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</si>
  <si>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</si>
  <si>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</si>
  <si>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</si>
  <si>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</si>
  <si>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</si>
  <si>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</si>
  <si>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</si>
  <si>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</si>
  <si>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</si>
  <si>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</si>
  <si>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</si>
  <si>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</si>
  <si>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</si>
  <si>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</si>
  <si>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</si>
  <si>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</si>
  <si>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</si>
  <si>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</si>
  <si>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</si>
  <si>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</si>
  <si>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</si>
  <si>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</si>
  <si>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</si>
  <si>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</si>
  <si>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</si>
  <si>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</si>
  <si>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</si>
  <si>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</si>
  <si>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</si>
  <si>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</si>
  <si>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</si>
  <si>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</si>
  <si>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</si>
  <si>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</si>
  <si>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</si>
  <si>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</si>
  <si>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</si>
  <si>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</si>
  <si>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</si>
  <si>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</si>
  <si>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</si>
  <si>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</si>
  <si>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</si>
  <si>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</si>
  <si>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</si>
  <si>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</si>
  <si>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</si>
  <si>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</si>
  <si>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</si>
  <si>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</si>
  <si>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</si>
  <si>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</si>
  <si>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</si>
  <si>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</si>
  <si>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</si>
  <si>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</si>
  <si>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</si>
  <si>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</si>
  <si>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</si>
  <si>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</si>
  <si>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</si>
  <si>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</si>
  <si>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</si>
  <si>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</si>
  <si>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</si>
  <si>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</si>
  <si>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</si>
  <si>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</si>
  <si>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</si>
  <si>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</si>
  <si>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</si>
  <si>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</si>
  <si>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</si>
  <si>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</si>
  <si>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</si>
  <si>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</si>
  <si>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</si>
  <si>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</si>
  <si>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</si>
  <si>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</si>
  <si>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</si>
  <si>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</si>
  <si>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</si>
  <si>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</si>
  <si>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</si>
  <si>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</si>
  <si>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</si>
  <si>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</si>
  <si>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</si>
  <si>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</si>
  <si>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</si>
  <si>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</si>
  <si>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</si>
  <si>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</si>
  <si>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</si>
  <si>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</si>
  <si>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</si>
  <si>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</si>
  <si>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</si>
  <si>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</si>
  <si>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</si>
  <si>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</si>
  <si>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</si>
  <si>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</si>
  <si>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</si>
  <si>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</si>
  <si>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</si>
  <si>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</si>
  <si>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</si>
  <si>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</si>
  <si>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</si>
  <si>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</si>
  <si>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</si>
  <si>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</si>
  <si>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</si>
  <si>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</si>
  <si>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</si>
  <si>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</si>
  <si>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</si>
  <si>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</si>
  <si>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</si>
  <si>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</si>
  <si>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</si>
  <si>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</si>
  <si>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</si>
  <si>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</si>
  <si>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</si>
  <si>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</si>
  <si>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</si>
  <si>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</si>
  <si>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</si>
  <si>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</si>
  <si>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</si>
  <si>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</si>
  <si>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</si>
  <si>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</si>
  <si>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</si>
  <si>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</si>
  <si>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</si>
  <si>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</si>
  <si>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</si>
  <si>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</si>
  <si>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</si>
  <si>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</si>
  <si>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</si>
  <si>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</si>
  <si>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</si>
  <si>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</si>
  <si>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</si>
  <si>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</si>
  <si>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</si>
  <si>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</si>
  <si>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</si>
  <si>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</si>
  <si>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</si>
  <si>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</si>
  <si>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</si>
  <si>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</si>
  <si>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</si>
  <si>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</si>
  <si>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</si>
  <si>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</si>
  <si>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</si>
  <si>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</si>
  <si>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</si>
  <si>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</si>
  <si>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</si>
  <si>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</si>
  <si>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</si>
  <si>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</si>
  <si>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</si>
  <si>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</si>
  <si>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</si>
  <si>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</si>
  <si>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</si>
  <si>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</si>
  <si>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</si>
  <si>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</si>
  <si>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</si>
  <si>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</si>
  <si>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</si>
  <si>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</si>
  <si>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</si>
  <si>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</si>
  <si>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</si>
  <si>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</si>
  <si>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</si>
  <si>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</si>
  <si>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</si>
  <si>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</si>
  <si>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</si>
  <si>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</si>
  <si>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</si>
  <si>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</si>
  <si>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</si>
  <si>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</si>
  <si>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</si>
  <si>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</si>
  <si>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</si>
  <si>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</si>
  <si>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</si>
  <si>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</si>
  <si>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</si>
  <si>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</si>
  <si>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</si>
  <si>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</si>
  <si>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</si>
  <si>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</si>
  <si>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</si>
  <si>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</si>
  <si>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</si>
  <si>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</si>
  <si>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</si>
  <si>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</si>
  <si>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</si>
  <si>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</si>
  <si>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</si>
  <si>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</si>
  <si>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</si>
  <si>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</si>
  <si>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</si>
  <si>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</si>
  <si>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</si>
  <si>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</si>
  <si>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</si>
  <si>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</si>
  <si>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</si>
  <si>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</si>
  <si>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</si>
  <si>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</si>
  <si>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</si>
  <si>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</si>
  <si>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</si>
  <si>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</si>
  <si>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</si>
  <si>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</si>
  <si>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</si>
  <si>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</si>
  <si>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</si>
  <si>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</si>
  <si>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</si>
  <si>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</si>
  <si>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</si>
  <si>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</si>
  <si>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</si>
  <si>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</si>
  <si>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</si>
  <si>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</si>
  <si>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</si>
  <si>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</si>
  <si>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</si>
  <si>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</si>
  <si>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</si>
  <si>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</si>
  <si>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</si>
  <si>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</si>
  <si>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</si>
  <si>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</si>
  <si>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</si>
  <si>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</si>
  <si>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</si>
  <si>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</si>
  <si>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</si>
  <si>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</si>
  <si>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</si>
  <si>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</si>
  <si>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</si>
  <si>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</si>
  <si>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</si>
  <si>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</si>
  <si>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</si>
  <si>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</si>
  <si>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</si>
  <si>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</si>
  <si>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</si>
  <si>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</si>
  <si>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</si>
  <si>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</si>
  <si>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</si>
  <si>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</si>
  <si>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</si>
  <si>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</si>
  <si>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</si>
  <si>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</si>
  <si>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</si>
  <si>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</si>
  <si>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</si>
  <si>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</si>
  <si>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</si>
  <si>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</si>
  <si>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</si>
  <si>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</si>
  <si>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</si>
  <si>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</si>
  <si>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</si>
  <si>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</si>
  <si>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</si>
  <si>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</si>
  <si>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</si>
  <si>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</si>
  <si>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</si>
  <si>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</si>
  <si>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</si>
  <si>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</si>
  <si>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</si>
  <si>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</si>
  <si>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</si>
  <si>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</si>
  <si>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</si>
  <si>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</si>
  <si>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</si>
  <si>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</si>
  <si>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</si>
  <si>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</si>
  <si>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</si>
  <si>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</si>
  <si>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</si>
  <si>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</si>
  <si>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</si>
  <si>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</si>
  <si>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</si>
  <si>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</si>
  <si>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</si>
  <si>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</si>
  <si>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</si>
  <si>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</si>
  <si>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</si>
  <si>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</si>
  <si>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</si>
  <si>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</si>
  <si>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</si>
  <si>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</si>
  <si>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</si>
  <si>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</si>
  <si>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</si>
  <si>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</si>
  <si>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</si>
  <si>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</si>
  <si>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</si>
  <si>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</si>
  <si>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</si>
  <si>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</si>
  <si>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</si>
  <si>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</si>
  <si>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</si>
  <si>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</si>
  <si>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</si>
  <si>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</si>
  <si>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</si>
  <si>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</si>
  <si>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</si>
  <si>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</si>
  <si>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</si>
  <si>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</si>
  <si>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</si>
  <si>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</si>
  <si>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</si>
  <si>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</si>
  <si>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</si>
  <si>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</si>
  <si>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</si>
  <si>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</si>
  <si>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</si>
  <si>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</si>
  <si>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</si>
  <si>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</si>
  <si>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</si>
  <si>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</si>
  <si>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</si>
  <si>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</si>
  <si>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</si>
  <si>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</si>
  <si>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</si>
  <si>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</si>
  <si>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</si>
  <si>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</si>
  <si>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</si>
  <si>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</si>
  <si>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</si>
  <si>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</si>
  <si>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</si>
  <si>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</si>
  <si>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</si>
  <si>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</si>
  <si>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</si>
  <si>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</si>
  <si>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</si>
  <si>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</si>
  <si>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</si>
  <si>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</si>
  <si>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</si>
  <si>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</si>
  <si>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</si>
  <si>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</si>
  <si>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</si>
  <si>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</si>
  <si>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</si>
  <si>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</si>
  <si>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</si>
  <si>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</si>
  <si>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</si>
  <si>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</si>
  <si>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</si>
  <si>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</si>
  <si>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</si>
  <si>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</si>
  <si>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</si>
  <si>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</si>
  <si>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</si>
  <si>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</si>
  <si>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</si>
  <si>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</si>
  <si>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</si>
  <si>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</si>
  <si>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</si>
  <si>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</si>
  <si>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</si>
  <si>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</si>
  <si>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</si>
  <si>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</si>
  <si>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</si>
  <si>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</si>
  <si>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</si>
  <si>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</si>
  <si>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</si>
  <si>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</si>
  <si>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</si>
  <si>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</si>
  <si>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</si>
  <si>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</si>
  <si>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</si>
  <si>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</si>
  <si>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</si>
  <si>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</si>
  <si>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</si>
  <si>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</si>
  <si>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</si>
  <si>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</si>
  <si>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</si>
  <si>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</si>
  <si>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</si>
  <si>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</si>
  <si>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</si>
  <si>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</si>
  <si>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</si>
  <si>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</si>
  <si>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</si>
  <si>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</si>
  <si>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</si>
  <si>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</si>
  <si>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</si>
  <si>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</si>
  <si>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</si>
  <si>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</si>
  <si>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</si>
  <si>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</si>
  <si>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</si>
  <si>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</si>
  <si>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</si>
  <si>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</si>
  <si>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</si>
  <si>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</si>
  <si>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</si>
  <si>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</si>
  <si>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</si>
  <si>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</si>
  <si>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</si>
  <si>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</si>
  <si>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</si>
  <si>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</si>
  <si>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</si>
  <si>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</si>
  <si>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</si>
  <si>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</si>
  <si>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</si>
  <si>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</si>
  <si>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</si>
  <si>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</si>
  <si>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</si>
  <si>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</si>
  <si>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</si>
  <si>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</si>
  <si>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</si>
  <si>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</si>
  <si>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</si>
  <si>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</si>
  <si>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</si>
  <si>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</si>
  <si>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</si>
  <si>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</si>
  <si>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</si>
  <si>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</si>
  <si>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</si>
  <si>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</si>
  <si>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</si>
  <si>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</si>
  <si>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</si>
  <si>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</si>
  <si>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</si>
  <si>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</si>
  <si>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</si>
  <si>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</si>
  <si>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</si>
  <si>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</si>
  <si>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</si>
  <si>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</si>
  <si>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</si>
  <si>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</si>
  <si>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</si>
  <si>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</si>
  <si>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</si>
  <si>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</si>
  <si>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</si>
  <si>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</si>
  <si>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</si>
  <si>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</si>
  <si>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</si>
  <si>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</si>
  <si>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</si>
  <si>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</si>
  <si>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</si>
  <si>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</si>
  <si>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</si>
  <si>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</si>
  <si>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</si>
  <si>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</si>
  <si>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</si>
  <si>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</si>
  <si>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</si>
  <si>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</si>
  <si>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</si>
  <si>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</si>
  <si>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</si>
  <si>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</si>
  <si>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</si>
  <si>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</si>
  <si>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</si>
  <si>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</si>
  <si>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</si>
  <si>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</si>
  <si>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</si>
  <si>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</si>
  <si>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</si>
  <si>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</si>
  <si>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</si>
  <si>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</si>
  <si>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</si>
  <si>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</si>
  <si>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</si>
  <si>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</si>
  <si>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</si>
  <si>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</si>
  <si>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</si>
  <si>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</si>
  <si>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</si>
  <si>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</si>
  <si>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</si>
  <si>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</si>
  <si>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</si>
  <si>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</si>
  <si>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</si>
  <si>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</si>
  <si>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</si>
  <si>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</si>
  <si>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</si>
  <si>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</si>
  <si>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</si>
  <si>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</si>
  <si>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</si>
  <si>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</si>
  <si>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</si>
  <si>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</si>
  <si>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</si>
  <si>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</si>
  <si>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</si>
  <si>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</si>
  <si>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</si>
  <si>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</si>
  <si>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</si>
  <si>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</si>
  <si>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</si>
  <si>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</si>
  <si>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</si>
  <si>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</si>
  <si>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</si>
  <si>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</si>
  <si>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</si>
  <si>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</si>
  <si>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</si>
  <si>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</si>
  <si>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</si>
  <si>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</si>
  <si>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</si>
  <si>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</si>
  <si>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</si>
  <si>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</si>
  <si>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</si>
  <si>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</si>
  <si>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</si>
  <si>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</si>
  <si>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</si>
  <si>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</si>
  <si>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</si>
  <si>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</si>
  <si>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</si>
  <si>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</si>
  <si>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</si>
  <si>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</si>
  <si>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</si>
  <si>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</si>
  <si>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</si>
  <si>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</si>
  <si>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</si>
  <si>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</si>
  <si>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</si>
  <si>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</si>
  <si>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</si>
  <si>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</si>
  <si>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</si>
  <si>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</si>
  <si>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</si>
  <si>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</si>
  <si>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</si>
  <si>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</si>
  <si>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</si>
  <si>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</si>
  <si>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</si>
  <si>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</si>
  <si>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</si>
  <si>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</si>
  <si>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</si>
  <si>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</si>
  <si>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</si>
  <si>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</si>
  <si>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</si>
  <si>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</si>
  <si>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</si>
  <si>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</si>
  <si>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</si>
  <si>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</si>
  <si>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</si>
  <si>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</si>
  <si>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</si>
  <si>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</si>
  <si>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</si>
  <si>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</si>
  <si>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</si>
  <si>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</si>
  <si>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</si>
  <si>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</si>
  <si>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</si>
  <si>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</si>
  <si>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</si>
  <si>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</si>
  <si>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</si>
  <si>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</si>
  <si>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</si>
  <si>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</si>
  <si>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</si>
  <si>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</si>
  <si>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</si>
  <si>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</si>
  <si>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</si>
  <si>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</si>
  <si>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</si>
  <si>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</si>
  <si>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</si>
  <si>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</si>
  <si>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</si>
  <si>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</si>
  <si>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</si>
  <si>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</si>
  <si>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</si>
  <si>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</si>
  <si>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</si>
  <si>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</si>
  <si>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</si>
  <si>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</si>
  <si>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</si>
  <si>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</si>
  <si>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</si>
  <si>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</si>
  <si>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</si>
  <si>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</si>
  <si>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</si>
  <si>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</si>
  <si>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</si>
  <si>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</si>
  <si>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</si>
  <si>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</si>
  <si>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</si>
  <si>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</si>
  <si>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</si>
  <si>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</si>
  <si>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</si>
  <si>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</si>
  <si>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</si>
  <si>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</si>
  <si>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</si>
  <si>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</si>
  <si>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</si>
  <si>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</si>
  <si>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</si>
  <si>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</si>
  <si>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</si>
  <si>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</si>
  <si>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</si>
  <si>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</si>
  <si>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</si>
  <si>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</si>
  <si>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</si>
  <si>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</si>
  <si>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</si>
  <si>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</si>
  <si>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</si>
  <si>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</si>
  <si>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</si>
  <si>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</si>
  <si>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</si>
  <si>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</si>
  <si>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</si>
  <si>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</si>
  <si>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</si>
  <si>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</si>
  <si>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</si>
  <si>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</si>
  <si>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</si>
  <si>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</si>
  <si>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</si>
  <si>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</si>
  <si>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</si>
  <si>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</si>
  <si>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</si>
  <si>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</si>
  <si>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</si>
  <si>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</si>
  <si>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</si>
  <si>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</si>
  <si>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</si>
  <si>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</si>
  <si>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</si>
  <si>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</si>
  <si>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</si>
  <si>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</si>
  <si>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</si>
  <si>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</si>
  <si>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</si>
  <si>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</si>
  <si>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</si>
  <si>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</si>
  <si>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</si>
  <si>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</si>
  <si>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</si>
  <si>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</si>
  <si>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</si>
  <si>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</si>
  <si>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</si>
  <si>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</si>
  <si>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</si>
  <si>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</si>
  <si>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</si>
  <si>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</si>
  <si>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</si>
  <si>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</si>
  <si>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</si>
  <si>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</si>
  <si>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</si>
  <si>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</si>
  <si>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</si>
  <si>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</si>
  <si>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</si>
  <si>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</si>
  <si>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</si>
  <si>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</si>
  <si>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</si>
  <si>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</si>
  <si>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</si>
  <si>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</si>
  <si>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</si>
  <si>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</si>
  <si>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</si>
  <si>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</si>
  <si>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</si>
  <si>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</si>
  <si>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</si>
  <si>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</si>
  <si>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</si>
  <si>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</si>
  <si>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</si>
  <si>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</si>
  <si>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</si>
  <si>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</si>
  <si>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</si>
  <si>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</si>
  <si>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</si>
  <si>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</si>
  <si>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</si>
  <si>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</si>
  <si>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</si>
  <si>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</si>
  <si>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</si>
  <si>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</si>
  <si>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</si>
  <si>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</si>
  <si>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</si>
  <si>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</si>
  <si>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</si>
  <si>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</si>
  <si>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</si>
  <si>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</si>
  <si>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</si>
  <si>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</si>
  <si>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</si>
  <si>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</si>
  <si>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</si>
  <si>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</si>
  <si>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</si>
  <si>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</si>
  <si>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</si>
  <si>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</si>
  <si>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</si>
  <si>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</si>
  <si>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</si>
  <si>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</si>
  <si>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</si>
  <si>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</si>
  <si>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</si>
  <si>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</si>
  <si>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</si>
  <si>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</si>
  <si>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</si>
  <si>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</si>
  <si>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</si>
  <si>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</si>
  <si>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</si>
  <si>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</si>
  <si>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</si>
  <si>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</si>
  <si>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</si>
  <si>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</si>
  <si>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</si>
  <si>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</si>
  <si>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</si>
  <si>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</si>
  <si>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</si>
  <si>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</si>
  <si>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</si>
  <si>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</si>
  <si>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</si>
  <si>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</si>
  <si>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</si>
  <si>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</si>
  <si>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</si>
  <si>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</si>
  <si>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</si>
  <si>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</si>
  <si>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</si>
  <si>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</si>
  <si>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</si>
  <si>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</si>
  <si>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</si>
  <si>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</si>
  <si>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</si>
  <si>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</si>
  <si>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</si>
  <si>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</si>
  <si>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</si>
  <si>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</si>
  <si>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</si>
  <si>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</si>
  <si>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</si>
  <si>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</si>
  <si>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</si>
  <si>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</si>
  <si>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</si>
  <si>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</si>
  <si>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</si>
  <si>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</si>
  <si>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</si>
  <si>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</si>
  <si>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</si>
  <si>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</si>
  <si>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</si>
  <si>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</si>
  <si>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</si>
  <si>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</si>
  <si>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</si>
  <si>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</si>
  <si>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</si>
  <si>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</si>
  <si>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</si>
  <si>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</si>
  <si>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</si>
  <si>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</si>
  <si>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</si>
  <si>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</si>
  <si>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</si>
  <si>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</si>
  <si>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</si>
  <si>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</si>
  <si>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</si>
  <si>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</si>
  <si>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</si>
  <si>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</si>
  <si>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</si>
  <si>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</si>
  <si>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</si>
  <si>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</si>
  <si>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</si>
  <si>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</si>
  <si>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</si>
  <si>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</si>
  <si>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</si>
  <si>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</si>
  <si>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</si>
  <si>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</si>
  <si>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</si>
  <si>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</si>
  <si>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</si>
  <si>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</si>
  <si>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</si>
  <si>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</si>
  <si>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</si>
  <si>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</si>
  <si>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</si>
  <si>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</si>
  <si>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</si>
  <si>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</si>
  <si>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</si>
  <si>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</si>
  <si>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</si>
  <si>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</si>
  <si>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</si>
  <si>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</si>
  <si>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</si>
  <si>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</si>
  <si>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</si>
  <si>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</si>
  <si>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</si>
  <si>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</si>
  <si>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</si>
  <si>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</si>
  <si>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</si>
  <si>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</si>
  <si>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</si>
  <si>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</si>
  <si>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</si>
  <si>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</si>
  <si>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</si>
  <si>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</si>
  <si>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</si>
  <si>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</si>
  <si>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</si>
  <si>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</si>
  <si>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</si>
  <si>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</si>
  <si>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</si>
  <si>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</si>
  <si>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</si>
  <si>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</si>
  <si>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</si>
  <si>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</si>
  <si>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</si>
  <si>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</si>
  <si>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</si>
  <si>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</si>
  <si>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</si>
  <si>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</si>
  <si>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</si>
  <si>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</si>
  <si>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</si>
  <si>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</si>
  <si>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</si>
  <si>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</si>
  <si>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</si>
  <si>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</si>
  <si>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</si>
  <si>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</si>
  <si>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</si>
  <si>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</si>
  <si>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</si>
  <si>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</si>
  <si>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</si>
  <si>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</si>
  <si>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</si>
  <si>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</si>
  <si>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</si>
  <si>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</si>
  <si>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</si>
  <si>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</si>
  <si>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</si>
  <si>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</si>
  <si>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</si>
  <si>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</si>
  <si>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</si>
  <si>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</si>
  <si>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</si>
  <si>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</si>
  <si>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</si>
  <si>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</si>
  <si>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</si>
  <si>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</si>
  <si>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</si>
  <si>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</si>
  <si>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</si>
  <si>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</si>
  <si>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</si>
  <si>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</si>
  <si>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</si>
  <si>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</si>
  <si>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</si>
  <si>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</si>
  <si>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</si>
  <si>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</si>
  <si>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</si>
  <si>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</si>
  <si>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</si>
  <si>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</si>
  <si>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</si>
  <si>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</si>
  <si>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</si>
  <si>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</si>
  <si>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</si>
  <si>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</si>
  <si>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</si>
  <si>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</si>
  <si>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</si>
  <si>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</si>
  <si>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</si>
  <si>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</si>
  <si>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</si>
  <si>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</si>
  <si>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</si>
  <si>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</si>
  <si>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</si>
  <si>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</si>
  <si>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</si>
  <si>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</si>
  <si>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</si>
  <si>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</si>
  <si>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</si>
  <si>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</si>
  <si>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</si>
  <si>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</si>
  <si>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</si>
  <si>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</si>
  <si>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</si>
  <si>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</si>
  <si>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</si>
  <si>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</si>
  <si>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</si>
  <si>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</si>
  <si>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</si>
  <si>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</si>
  <si>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</si>
  <si>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</si>
  <si>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</si>
  <si>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</si>
  <si>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</si>
  <si>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</si>
  <si>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</si>
  <si>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</si>
  <si>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</si>
  <si>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</si>
  <si>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</si>
  <si>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</si>
  <si>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</si>
  <si>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</si>
  <si>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</si>
  <si>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</si>
  <si>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</si>
  <si>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</si>
  <si>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</si>
  <si>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</si>
  <si>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</si>
  <si>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</si>
  <si>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</si>
  <si>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</si>
  <si>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</si>
  <si>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</si>
  <si>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</si>
  <si>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</si>
  <si>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</si>
  <si>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</si>
  <si>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</si>
  <si>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</si>
  <si>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</si>
  <si>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</si>
  <si>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</si>
  <si>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</si>
  <si>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</si>
  <si>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</si>
  <si>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</si>
  <si>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</si>
  <si>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</si>
  <si>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</si>
  <si>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</si>
  <si>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</si>
  <si>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</si>
  <si>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</si>
  <si>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</si>
  <si>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</si>
  <si>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</si>
  <si>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</si>
  <si>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</si>
  <si>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</si>
  <si>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</si>
  <si>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</si>
  <si>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</si>
  <si>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</si>
  <si>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</si>
  <si>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</si>
  <si>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</si>
  <si>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</si>
  <si>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</si>
  <si>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</si>
  <si>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</si>
  <si>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</si>
  <si>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</si>
  <si>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</si>
  <si>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</si>
  <si>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</si>
  <si>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</si>
  <si>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</si>
  <si>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</si>
  <si>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</si>
  <si>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</si>
  <si>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</si>
  <si>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</si>
  <si>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</si>
  <si>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</si>
  <si>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</si>
  <si>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</si>
  <si>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</si>
  <si>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</si>
  <si>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</si>
  <si>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</si>
  <si>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</si>
  <si>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</si>
  <si>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</si>
  <si>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</si>
  <si>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</si>
  <si>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</si>
  <si>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</si>
  <si>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</si>
  <si>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</si>
  <si>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</si>
  <si>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</si>
  <si>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</si>
  <si>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</si>
  <si>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</si>
  <si>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</si>
  <si>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</si>
  <si>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</si>
  <si>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</si>
  <si>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</si>
  <si>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</si>
  <si>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</si>
  <si>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</si>
  <si>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</si>
  <si>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</si>
  <si>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</si>
  <si>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</si>
  <si>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</si>
  <si>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</si>
  <si>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</si>
  <si>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</si>
  <si>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</si>
  <si>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</si>
  <si>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</si>
  <si>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</si>
  <si>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</si>
  <si>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</si>
  <si>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</si>
  <si>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</si>
  <si>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</si>
  <si>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</si>
  <si>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</si>
  <si>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</si>
  <si>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</si>
  <si>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</si>
  <si>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</si>
  <si>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</si>
  <si>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</si>
  <si>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</si>
  <si>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</si>
  <si>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</si>
  <si>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</si>
  <si>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</si>
  <si>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</si>
  <si>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</si>
  <si>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</si>
  <si>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</si>
  <si>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</si>
  <si>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</si>
  <si>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</si>
  <si>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</si>
  <si>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</si>
  <si>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</si>
  <si>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</si>
  <si>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</si>
  <si>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</si>
  <si>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</si>
  <si>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</si>
  <si>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</si>
  <si>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</si>
  <si>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</si>
  <si>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</si>
  <si>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</si>
  <si>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</si>
  <si>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</si>
  <si>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</si>
  <si>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</si>
  <si>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</si>
  <si>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</si>
  <si>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</si>
  <si>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</si>
  <si>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</si>
  <si>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</si>
  <si>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</si>
  <si>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</si>
  <si>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</si>
  <si>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</si>
  <si>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</si>
  <si>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</si>
  <si>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</si>
  <si>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</si>
  <si>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</si>
  <si>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</si>
  <si>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</si>
  <si>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</si>
  <si>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</si>
  <si>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</si>
  <si>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</si>
  <si>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</si>
  <si>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</si>
  <si>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</si>
  <si>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</si>
  <si>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</si>
  <si>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</si>
  <si>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</si>
  <si>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</si>
  <si>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</si>
  <si>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</si>
  <si>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</si>
  <si>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</si>
  <si>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</si>
  <si>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</si>
  <si>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</si>
  <si>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</si>
  <si>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</si>
  <si>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</si>
  <si>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</si>
  <si>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</si>
  <si>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</si>
  <si>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</si>
  <si>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</si>
  <si>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</si>
  <si>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</si>
  <si>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</si>
  <si>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</si>
  <si>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</si>
  <si>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</si>
  <si>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</si>
  <si>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</si>
  <si>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</si>
  <si>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</si>
  <si>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</si>
  <si>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</si>
  <si>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</si>
  <si>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</si>
  <si>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</si>
  <si>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</si>
  <si>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</si>
  <si>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</si>
  <si>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</si>
  <si>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</si>
  <si>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</si>
  <si>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</si>
  <si>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</si>
  <si>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</si>
  <si>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</si>
  <si>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</si>
  <si>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</si>
  <si>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</si>
  <si>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</si>
  <si>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</si>
  <si>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</si>
  <si>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</si>
  <si>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</si>
  <si>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</si>
  <si>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</si>
  <si>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</si>
  <si>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</si>
  <si>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</si>
  <si>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</si>
  <si>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</si>
  <si>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</si>
  <si>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</si>
  <si>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</si>
  <si>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</si>
  <si>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</si>
  <si>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</si>
  <si>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</si>
  <si>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</si>
  <si>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</si>
  <si>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</si>
  <si>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</si>
  <si>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</si>
  <si>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</si>
  <si>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</si>
  <si>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</si>
  <si>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</si>
  <si>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</si>
  <si>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</si>
  <si>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</si>
  <si>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</si>
  <si>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</si>
  <si>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</si>
  <si>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</si>
  <si>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</si>
  <si>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</si>
  <si>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</si>
  <si>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</si>
  <si>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</si>
  <si>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</si>
  <si>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</si>
  <si>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</si>
  <si>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</si>
  <si>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</si>
  <si>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</si>
  <si>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</si>
  <si>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</si>
  <si>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</si>
  <si>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</si>
  <si>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</si>
  <si>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</si>
  <si>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</si>
  <si>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</si>
  <si>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</si>
  <si>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</si>
  <si>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</si>
  <si>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</si>
  <si>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</si>
  <si>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</si>
  <si>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</si>
  <si>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</si>
  <si>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</si>
  <si>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</si>
  <si>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</si>
  <si>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</si>
  <si>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</si>
  <si>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</si>
  <si>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</si>
  <si>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</si>
  <si>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</si>
  <si>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</si>
  <si>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</si>
  <si>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</si>
  <si>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</si>
  <si>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</si>
  <si>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</si>
  <si>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</si>
  <si>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</si>
  <si>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</si>
  <si>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</si>
  <si>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</si>
  <si>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</si>
  <si>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</si>
  <si>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</si>
  <si>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</si>
  <si>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</si>
  <si>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</si>
  <si>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</si>
  <si>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</si>
  <si>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</si>
  <si>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</si>
  <si>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</si>
  <si>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</si>
  <si>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</si>
  <si>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</si>
  <si>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</si>
  <si>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</si>
  <si>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</si>
  <si>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</si>
  <si>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</si>
  <si>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</si>
  <si>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</si>
  <si>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</si>
  <si>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</si>
  <si>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</si>
  <si>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</si>
  <si>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</si>
  <si>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</si>
  <si>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</si>
  <si>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</si>
  <si>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</si>
  <si>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</si>
  <si>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</si>
  <si>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</si>
  <si>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</si>
  <si>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</si>
  <si>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</si>
  <si>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</si>
  <si>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</si>
  <si>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</si>
  <si>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</si>
  <si>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</si>
  <si>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</si>
  <si>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</si>
  <si>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</si>
  <si>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</si>
  <si>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</si>
  <si>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</si>
  <si>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</si>
  <si>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</si>
  <si>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</si>
  <si>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</si>
  <si>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</si>
  <si>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</si>
  <si>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</si>
  <si>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</si>
  <si>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</si>
  <si>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</si>
  <si>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</si>
  <si>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</si>
  <si>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</si>
  <si>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</si>
  <si>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</si>
  <si>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</si>
  <si>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</si>
  <si>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</si>
  <si>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</si>
  <si>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</si>
  <si>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</si>
  <si>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</si>
  <si>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</si>
  <si>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</si>
  <si>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</si>
  <si>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</si>
  <si>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</si>
  <si>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</si>
  <si>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</si>
  <si>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</si>
  <si>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</si>
  <si>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</si>
  <si>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</si>
  <si>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</si>
  <si>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</si>
  <si>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</si>
  <si>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</si>
  <si>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</si>
  <si>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</si>
  <si>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</si>
  <si>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</si>
  <si>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</si>
  <si>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</si>
  <si>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</si>
  <si>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</si>
  <si>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</si>
  <si>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</si>
  <si>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</si>
  <si>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</si>
  <si>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</si>
  <si>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</si>
  <si>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</si>
  <si>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</si>
  <si>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</si>
  <si>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</si>
  <si>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</si>
  <si>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</si>
  <si>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</si>
  <si>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</si>
  <si>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</si>
  <si>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</si>
  <si>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</si>
  <si>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</si>
  <si>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</si>
  <si>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</si>
  <si>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</si>
  <si>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</si>
  <si>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</si>
  <si>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</si>
  <si>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</si>
  <si>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</si>
  <si>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</si>
  <si>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</si>
  <si>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</si>
  <si>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</si>
  <si>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</si>
  <si>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</si>
  <si>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</si>
  <si>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</si>
  <si>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</si>
  <si>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</si>
  <si>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</si>
  <si>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</si>
  <si>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</si>
  <si>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</si>
  <si>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</si>
  <si>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</si>
  <si>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</si>
  <si>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</si>
  <si>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</si>
  <si>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</si>
  <si>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</si>
  <si>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</si>
  <si>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</si>
  <si>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</si>
  <si>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</si>
  <si>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</si>
  <si>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</si>
  <si>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</si>
  <si>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</si>
  <si>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</si>
  <si>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</si>
  <si>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</si>
  <si>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</si>
  <si>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</si>
  <si>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</si>
  <si>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</si>
  <si>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</si>
  <si>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</si>
  <si>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</si>
  <si>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</si>
  <si>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</si>
  <si>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</si>
  <si>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</si>
  <si>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</si>
  <si>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</si>
  <si>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</si>
  <si>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</si>
  <si>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</si>
  <si>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</si>
  <si>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</si>
  <si>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</si>
  <si>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</si>
  <si>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</si>
  <si>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</si>
  <si>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</si>
  <si>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</si>
  <si>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</si>
  <si>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</si>
  <si>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</si>
  <si>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</si>
  <si>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</si>
  <si>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</si>
  <si>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</si>
  <si>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</si>
  <si>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</si>
  <si>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</si>
  <si>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</si>
  <si>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</si>
  <si>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</si>
  <si>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</si>
  <si>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</si>
  <si>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</si>
  <si>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</si>
  <si>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</si>
  <si>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</si>
  <si>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</si>
  <si>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</si>
  <si>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</si>
  <si>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</si>
  <si>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</si>
  <si>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</si>
  <si>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</si>
  <si>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</si>
  <si>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</si>
  <si>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</si>
  <si>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</si>
  <si>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</si>
  <si>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</si>
  <si>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</si>
  <si>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</si>
  <si>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</si>
  <si>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</si>
  <si>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</si>
  <si>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</si>
  <si>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</si>
  <si>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</si>
  <si>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</si>
  <si>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</si>
  <si>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</si>
  <si>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</si>
  <si>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</si>
  <si>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</si>
  <si>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</si>
  <si>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</si>
  <si>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</si>
  <si>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</si>
  <si>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</si>
  <si>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</si>
  <si>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</si>
  <si>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</si>
  <si>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</si>
  <si>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</si>
  <si>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</si>
  <si>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</si>
  <si>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</si>
  <si>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</si>
  <si>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</si>
  <si>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</si>
  <si>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</si>
  <si>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</si>
  <si>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</si>
  <si>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</si>
  <si>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</si>
  <si>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</si>
  <si>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</si>
  <si>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</si>
  <si>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</si>
  <si>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</si>
  <si>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</si>
  <si>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</si>
  <si>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</si>
  <si>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</si>
  <si>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</si>
  <si>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</si>
  <si>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</si>
  <si>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</si>
  <si>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</si>
  <si>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</si>
  <si>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</si>
  <si>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</si>
  <si>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</si>
  <si>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</si>
  <si>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</si>
  <si>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</si>
  <si>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</si>
  <si>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</si>
  <si>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</si>
  <si>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</si>
  <si>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</si>
  <si>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</si>
  <si>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</si>
  <si>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</si>
  <si>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</si>
  <si>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</si>
  <si>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</si>
  <si>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</si>
  <si>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</si>
  <si>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</si>
  <si>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</si>
  <si>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</si>
  <si>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</si>
  <si>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</si>
  <si>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</si>
  <si>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</si>
  <si>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</si>
  <si>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</si>
  <si>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</si>
  <si>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</si>
  <si>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</si>
  <si>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</si>
  <si>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</si>
  <si>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</si>
  <si>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</si>
  <si>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</si>
  <si>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</si>
  <si>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</si>
  <si>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</si>
  <si>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</si>
  <si>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</si>
  <si>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</si>
  <si>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</si>
  <si>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</si>
  <si>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</si>
  <si>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</si>
  <si>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</si>
  <si>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</si>
  <si>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</si>
  <si>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</si>
  <si>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</si>
  <si>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</si>
  <si>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</si>
  <si>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</si>
  <si>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</si>
  <si>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</si>
  <si>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</si>
  <si>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</si>
  <si>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</si>
  <si>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</si>
  <si>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 xml:space="preserve">Date Created Conversion </t>
  </si>
  <si>
    <t xml:space="preserve">Date Ended Conversion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</si>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</sst>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CE9FFF"/>
        </patternFill>
      </fill>
    </dxf>
  </dxfs>
  <tableStyles count="0" defaultTableStyle="TableStyleMedium2" defaultPivotStyle="PivotStyleLight16"/>
  <colors>
    <mruColors>
      <color rgb="FFCE9FFF"/>
      <color rgb="FFAA48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[AnjaliVardhan_KickstartersStarterBook.xlsx]Sheet2!PivotTable11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Parent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603777066929103E-2"/>
          <c:y val="3.2738095238095198E-2"/>
          <c:w val="0.78340689591535395"/>
          <c:h val="0.890778965129358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A-D24F-B796-C4A57EBE106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A-D24F-B796-C4A57EBE106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A-D24F-B796-C4A57EBE106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7A-D24F-B796-C4A57EBE1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865488"/>
        <c:axId val="1977867264"/>
      </c:barChart>
      <c:catAx>
        <c:axId val="197786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layout>
            <c:manualLayout>
              <c:xMode val="edge"/>
              <c:yMode val="edge"/>
              <c:x val="0.38670355394764849"/>
              <c:y val="0.95641014486448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67264"/>
        <c:crosses val="autoZero"/>
        <c:auto val="0"/>
        <c:lblAlgn val="ctr"/>
        <c:lblOffset val="100"/>
        <c:tickLblSkip val="1"/>
        <c:noMultiLvlLbl val="0"/>
      </c:catAx>
      <c:valAx>
        <c:axId val="19778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6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[AnjaliVardhan_KickstartersStarterBook.xlsx]Sheet3!PivotTable12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SubCategories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6979022660335402E-2"/>
          <c:y val="4.7794117647058799E-2"/>
          <c:w val="0.92893016235565995"/>
          <c:h val="0.66721254052802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5-6446-8335-4F511E7A12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5-6446-8335-4F511E7A12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E5-6446-8335-4F511E7A12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E5-6446-8335-4F511E7A1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331024"/>
        <c:axId val="1948364448"/>
      </c:barChart>
      <c:catAx>
        <c:axId val="194833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Categori</a:t>
                </a:r>
                <a:r>
                  <a:rPr lang="en-US"/>
                  <a:t>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64448"/>
        <c:crosses val="autoZero"/>
        <c:auto val="1"/>
        <c:lblAlgn val="ctr"/>
        <c:lblOffset val="100"/>
        <c:noMultiLvlLbl val="0"/>
      </c:catAx>
      <c:valAx>
        <c:axId val="19483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3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5-EA4E-8BA4-69F536FA5496}"/>
            </c:ext>
          </c:extLst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5-EA4E-8BA4-69F536FA5496}"/>
            </c:ext>
          </c:extLst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5-EA4E-8BA4-69F536FA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919872"/>
        <c:axId val="1951462736"/>
      </c:lineChart>
      <c:catAx>
        <c:axId val="197791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62736"/>
        <c:crosses val="autoZero"/>
        <c:auto val="1"/>
        <c:lblAlgn val="ctr"/>
        <c:lblOffset val="100"/>
        <c:noMultiLvlLbl val="0"/>
      </c:catAx>
      <c:valAx>
        <c:axId val="195146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3B4D-B748-137590413F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B-3B4D-B748-137590413F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B-3B4D-B748-137590413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405776"/>
        <c:axId val="1974409168"/>
      </c:lineChart>
      <c:catAx>
        <c:axId val="197440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09168"/>
        <c:crosses val="autoZero"/>
        <c:auto val="0"/>
        <c:lblAlgn val="ctr"/>
        <c:lblOffset val="100"/>
        <c:noMultiLvlLbl val="0"/>
      </c:catAx>
      <c:valAx>
        <c:axId val="1974409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4</xdr:row>
      <xdr:rowOff>146050</xdr:rowOff>
    </xdr:from>
    <xdr:to>
      <xdr:col>15</xdr:col>
      <xdr:colOff>422275</xdr:colOff>
      <xdr:row>28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79BCF-55CD-1549-9DA7-7B6CCAA3C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850900</xdr:colOff>
      <xdr:row>9</xdr:row>
      <xdr:rowOff>25400</xdr:rowOff>
    </xdr:from>
    <xdr:to>
      <xdr:col>10</xdr:col>
      <xdr:colOff>4064000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FE6D3-A861-DF4C-919E-ED9496485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9</xdr:row>
      <xdr:rowOff>82550</xdr:rowOff>
    </xdr:from>
    <xdr:to>
      <xdr:col>8</xdr:col>
      <xdr:colOff>1917700</xdr:colOff>
      <xdr:row>23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1771650</xdr:colOff>
      <xdr:row>14</xdr:row>
      <xdr:rowOff>101600</xdr:rowOff>
    </xdr:from>
    <xdr:to>
      <xdr:col>7</xdr:col>
      <xdr:colOff>939800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Vardhan" refreshedDate="43399.674906365741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Vardhan" refreshedDate="43402.854409259256" createdVersion="4" refreshedVersion="4" minRefreshableVersion="3" recordCount="4114" xr:uid="{00000000-000A-0000-FFFF-FFFF0100000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300"/>
    <b v="1"/>
    <s v="film &amp; video/television"/>
    <n v="120.5"/>
    <n v="20.083333333333332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300"/>
    <b v="1"/>
    <x v="0"/>
    <n v="120.5"/>
    <n v="20.083333333333332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n="canceled"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="85" zoomScaleNormal="85" zoomScalePageLayoutView="85" workbookViewId="0">
      <selection activeCell="N1044" sqref="N10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style="5" customWidth="1"/>
    <col min="16" max="16" width="15.5" customWidth="1"/>
    <col min="17" max="17" width="20.6640625" customWidth="1"/>
    <col min="18" max="18" width="18" customWidth="1"/>
    <col min="19" max="19" width="27.33203125" customWidth="1"/>
    <col min="20" max="20" width="2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(E:E/D:D)*100</f>
        <v>136.85882352941178</v>
      </c>
      <c r="P2">
        <f>E:E/L:L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2">
        <f>(((J:J/60)/60)/24)+DATE(1970,1,1)</f>
        <v>42177.007071759261</v>
      </c>
      <c r="T2" s="12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(E:E/D:D)*100</f>
        <v>142.60827250608273</v>
      </c>
      <c r="P3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2">
        <f t="shared" ref="S3:S66" si="4">(((J:J/60)/60)/24)+DATE(1970,1,1)</f>
        <v>42766.600497685184</v>
      </c>
      <c r="T3" s="12">
        <f t="shared" ref="T3:T66" si="5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300</v>
      </c>
      <c r="M13" t="b">
        <v>1</v>
      </c>
      <c r="N13" t="s">
        <v>8265</v>
      </c>
      <c r="O13" s="7">
        <f t="shared" si="0"/>
        <v>120.5</v>
      </c>
      <c r="P13">
        <f t="shared" si="1"/>
        <v>20.083333333333332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(E:E/D:D)*100</f>
        <v>107.52857142857141</v>
      </c>
      <c r="P67">
        <f t="shared" ref="P67:P130" si="7">E:E/L:L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2">
        <f t="shared" ref="S67:S130" si="10">(((J:J/60)/60)/24)+DATE(1970,1,1)</f>
        <v>41835.821226851855</v>
      </c>
      <c r="T67" s="12">
        <f t="shared" ref="T67:T130" si="11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(E:E/D:D)*100</f>
        <v>0</v>
      </c>
      <c r="P131" t="e">
        <f t="shared" ref="P131:P194" si="13">E:E/L:L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12">
        <f t="shared" ref="S131:S194" si="16">(((J:J/60)/60)/24)+DATE(1970,1,1)</f>
        <v>41882.937303240738</v>
      </c>
      <c r="T131" s="12">
        <f t="shared" ref="T131:T194" si="17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(E:E/D:D)*100</f>
        <v>0</v>
      </c>
      <c r="P195" t="e">
        <f t="shared" ref="P195:P258" si="19">E:E/L:L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12">
        <f t="shared" ref="S195:S258" si="22">(((J:J/60)/60)/24)+DATE(1970,1,1)</f>
        <v>41911.934791666667</v>
      </c>
      <c r="T195" s="12">
        <f t="shared" ref="T195:T258" si="23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(E:E/D:D)*100</f>
        <v>106.72648571428572</v>
      </c>
      <c r="P259">
        <f t="shared" ref="P259:P322" si="25">E:E/L:L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2">
        <f t="shared" ref="S259:S322" si="28">(((J:J/60)/60)/24)+DATE(1970,1,1)</f>
        <v>42479.626875000002</v>
      </c>
      <c r="T259" s="12">
        <f t="shared" ref="T259:T322" si="2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(E:E/D:D)*100</f>
        <v>102.66285714285715</v>
      </c>
      <c r="P323">
        <f t="shared" ref="P323:P386" si="31">E:E/L:L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12">
        <f t="shared" ref="S323:S386" si="34">(((J:J/60)/60)/24)+DATE(1970,1,1)</f>
        <v>42647.446597222224</v>
      </c>
      <c r="T323" s="12">
        <f t="shared" ref="T323:T386" si="35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(E:E/D:D)*100</f>
        <v>105.982</v>
      </c>
      <c r="P387">
        <f t="shared" ref="P387:P450" si="37">E:E/L:L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12">
        <f t="shared" ref="S387:S450" si="40">(((J:J/60)/60)/24)+DATE(1970,1,1)</f>
        <v>41934.584502314814</v>
      </c>
      <c r="T387" s="12">
        <f t="shared" ref="T387:T450" si="41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(E:E/D:D)*100</f>
        <v>2.25</v>
      </c>
      <c r="P451">
        <f t="shared" ref="P451:P514" si="43">E:E/L:L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12">
        <f t="shared" ref="S451:S514" si="46">(((J:J/60)/60)/24)+DATE(1970,1,1)</f>
        <v>41534.568113425928</v>
      </c>
      <c r="T451" s="12">
        <f t="shared" ref="T451:T514" si="47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(E:E/D:D)*100</f>
        <v>13.923999999999999</v>
      </c>
      <c r="P515">
        <f t="shared" ref="P515:P578" si="49">E:E/L:L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12">
        <f t="shared" ref="S515:S578" si="52">(((J:J/60)/60)/24)+DATE(1970,1,1)</f>
        <v>42552.653993055559</v>
      </c>
      <c r="T515" s="12">
        <f t="shared" ref="T515:T578" si="53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(E:E/D:D)*100</f>
        <v>0.2</v>
      </c>
      <c r="P579">
        <f t="shared" ref="P579:P642" si="55">E:E/L:L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12">
        <f t="shared" ref="S579:S642" si="58">(((J:J/60)/60)/24)+DATE(1970,1,1)</f>
        <v>42450.589143518519</v>
      </c>
      <c r="T579" s="12">
        <f t="shared" ref="T579:T642" si="5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(E:E/D:D)*100</f>
        <v>119.16249999999999</v>
      </c>
      <c r="P643">
        <f t="shared" ref="P643:P706" si="61">E:E/L:L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12">
        <f t="shared" ref="S643:S706" si="64">(((J:J/60)/60)/24)+DATE(1970,1,1)</f>
        <v>42199.57</v>
      </c>
      <c r="T643" s="12">
        <f t="shared" ref="T643:T706" si="65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(E:E/D:D)*100</f>
        <v>0.97699999999999987</v>
      </c>
      <c r="P707">
        <f t="shared" ref="P707:P770" si="67">E:E/L:L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12">
        <f t="shared" ref="S707:S770" si="70">(((J:J/60)/60)/24)+DATE(1970,1,1)</f>
        <v>42726.491643518515</v>
      </c>
      <c r="T707" s="12">
        <f t="shared" ref="T707:T770" si="71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(E:E/D:D)*100</f>
        <v>41.4</v>
      </c>
      <c r="P771">
        <f t="shared" ref="P771:P834" si="73">E:E/L:L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12">
        <f t="shared" ref="S771:S834" si="76">(((J:J/60)/60)/24)+DATE(1970,1,1)</f>
        <v>41604.996458333335</v>
      </c>
      <c r="T771" s="12">
        <f t="shared" ref="T771:T834" si="77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(E:E/D:D)*100</f>
        <v>101.66666666666666</v>
      </c>
      <c r="P835">
        <f t="shared" ref="P835:P898" si="79">E:E/L:L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2">
        <f t="shared" ref="S835:S898" si="82">(((J:J/60)/60)/24)+DATE(1970,1,1)</f>
        <v>41718.878182870372</v>
      </c>
      <c r="T835" s="12">
        <f t="shared" ref="T835:T898" si="83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(E:E/D:D)*100</f>
        <v>0</v>
      </c>
      <c r="P899" t="e">
        <f t="shared" ref="P899:P962" si="85">E:E/L:L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12">
        <f t="shared" ref="S899:S962" si="88">(((J:J/60)/60)/24)+DATE(1970,1,1)</f>
        <v>41211.688750000001</v>
      </c>
      <c r="T899" s="12">
        <f t="shared" ref="T899:T962" si="8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(E:E/D:D)*100</f>
        <v>42.188421052631583</v>
      </c>
      <c r="P963">
        <f t="shared" ref="P963:P1026" si="91">E:E/L:L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12">
        <f t="shared" ref="S963:S1026" si="94">(((J:J/60)/60)/24)+DATE(1970,1,1)</f>
        <v>42740.693692129629</v>
      </c>
      <c r="T963" s="12">
        <f t="shared" ref="T963:T1026" si="95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(E:E/D:D)*100</f>
        <v>109.92831428571431</v>
      </c>
      <c r="P1027">
        <f t="shared" ref="P1027:P1090" si="97">E:E/L:L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12">
        <f t="shared" ref="S1027:S1090" si="100">(((J:J/60)/60)/24)+DATE(1970,1,1)</f>
        <v>42049.833761574075</v>
      </c>
      <c r="T1027" s="12">
        <f t="shared" ref="T1027:T1090" si="101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(E:E/D:D)*100</f>
        <v>7.8266666666666662</v>
      </c>
      <c r="P1091">
        <f t="shared" ref="P1091:P1154" si="103">E:E/L:L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12">
        <f t="shared" ref="S1091:S1154" si="106">(((J:J/60)/60)/24)+DATE(1970,1,1)</f>
        <v>42151.189525462964</v>
      </c>
      <c r="T1091" s="12">
        <f t="shared" ref="T1091:T1154" si="107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(E:E/D:D)*100</f>
        <v>0.625</v>
      </c>
      <c r="P1155">
        <f t="shared" ref="P1155:P1218" si="109">E:E/L:L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12">
        <f t="shared" ref="S1155:S1218" si="112">(((J:J/60)/60)/24)+DATE(1970,1,1)</f>
        <v>42143.714178240742</v>
      </c>
      <c r="T1155" s="12">
        <f t="shared" ref="T1155:T1218" si="113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(E:E/D:D)*100</f>
        <v>102.60000000000001</v>
      </c>
      <c r="P1219">
        <f t="shared" ref="P1219:P1282" si="115">E:E/L:L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12">
        <f t="shared" ref="S1219:S1282" si="118">(((J:J/60)/60)/24)+DATE(1970,1,1)</f>
        <v>42535.809490740736</v>
      </c>
      <c r="T1219" s="12">
        <f t="shared" ref="T1219:T1282" si="11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(E:E/D:D)*100</f>
        <v>110.71428571428572</v>
      </c>
      <c r="P1283">
        <f t="shared" ref="P1283:P1346" si="121">E:E/L:L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12">
        <f t="shared" ref="S1283:S1346" si="124">(((J:J/60)/60)/24)+DATE(1970,1,1)</f>
        <v>41463.743472222224</v>
      </c>
      <c r="T1283" s="12">
        <f t="shared" ref="T1283:T1346" si="125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(E:E/D:D)*100</f>
        <v>125</v>
      </c>
      <c r="P1347">
        <f t="shared" ref="P1347:P1410" si="127">E:E/L:L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12">
        <f t="shared" ref="S1347:S1410" si="130">(((J:J/60)/60)/24)+DATE(1970,1,1)</f>
        <v>41799.814340277779</v>
      </c>
      <c r="T1347" s="12">
        <f t="shared" ref="T1347:T1410" si="131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(E:E/D:D)*100</f>
        <v>0</v>
      </c>
      <c r="P1411" t="e">
        <f t="shared" ref="P1411:P1474" si="133">E:E/L:L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12">
        <f t="shared" ref="S1411:S1474" si="136">(((J:J/60)/60)/24)+DATE(1970,1,1)</f>
        <v>41945.133506944447</v>
      </c>
      <c r="T1411" s="12">
        <f t="shared" ref="T1411:T1474" si="137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(E:E/D:D)*100</f>
        <v>120.51600000000001</v>
      </c>
      <c r="P1475">
        <f t="shared" ref="P1475:P1538" si="139">E:E/L:L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12">
        <f t="shared" ref="S1475:S1538" si="142">(((J:J/60)/60)/24)+DATE(1970,1,1)</f>
        <v>40939.979618055557</v>
      </c>
      <c r="T1475" s="12">
        <f t="shared" ref="T1475:T1538" si="143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(E:E/D:D)*100</f>
        <v>179.9</v>
      </c>
      <c r="P1539">
        <f t="shared" ref="P1539:P1602" si="145">E:E/L:L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12">
        <f t="shared" ref="S1539:S1602" si="148">(((J:J/60)/60)/24)+DATE(1970,1,1)</f>
        <v>42552.315127314811</v>
      </c>
      <c r="T1539" s="12">
        <f t="shared" ref="T1539:T1602" si="14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(E:E/D:D)*100</f>
        <v>108.2492</v>
      </c>
      <c r="P1603">
        <f t="shared" ref="P1603:P1666" si="151">E:E/L:L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12">
        <f t="shared" ref="S1603:S1666" si="154">(((J:J/60)/60)/24)+DATE(1970,1,1)</f>
        <v>40638.092974537038</v>
      </c>
      <c r="T1603" s="12">
        <f t="shared" ref="T1603:T1666" si="155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(E:E/D:D)*100</f>
        <v>119.45714285714286</v>
      </c>
      <c r="P1667">
        <f t="shared" ref="P1667:P1730" si="157">E:E/L:L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12">
        <f t="shared" ref="S1667:S1730" si="160">(((J:J/60)/60)/24)+DATE(1970,1,1)</f>
        <v>40564.649456018517</v>
      </c>
      <c r="T1667" s="12">
        <f t="shared" ref="T1667:T1730" si="161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(E:E/D:D)*100</f>
        <v>0</v>
      </c>
      <c r="P1731" t="e">
        <f t="shared" ref="P1731:P1794" si="163">E:E/L:L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12">
        <f t="shared" ref="S1731:S1794" si="166">(((J:J/60)/60)/24)+DATE(1970,1,1)</f>
        <v>42471.052152777775</v>
      </c>
      <c r="T1731" s="12">
        <f t="shared" ref="T1731:T1794" si="167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(E:E/D:D)*100</f>
        <v>1.3333333333333335</v>
      </c>
      <c r="P1795">
        <f t="shared" ref="P1795:P1858" si="169">E:E/L:L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12">
        <f t="shared" ref="S1795:S1858" si="172">(((J:J/60)/60)/24)+DATE(1970,1,1)</f>
        <v>41940.89166666667</v>
      </c>
      <c r="T1795" s="12">
        <f t="shared" ref="T1795:T1858" si="173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(E:E/D:D)*100</f>
        <v>100</v>
      </c>
      <c r="P1859">
        <f t="shared" ref="P1859:P1922" si="175">E:E/L:L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12">
        <f t="shared" ref="S1859:S1922" si="178">(((J:J/60)/60)/24)+DATE(1970,1,1)</f>
        <v>41864.76866898148</v>
      </c>
      <c r="T1859" s="12">
        <f t="shared" ref="T1859:T1922" si="17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(E:E/D:D)*100</f>
        <v>136.80000000000001</v>
      </c>
      <c r="P1923">
        <f t="shared" ref="P1923:P1986" si="181">E:E/L:L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12">
        <f t="shared" ref="S1923:S1986" si="184">(((J:J/60)/60)/24)+DATE(1970,1,1)</f>
        <v>41074.221562500003</v>
      </c>
      <c r="T1923" s="12">
        <f t="shared" ref="T1923:T1986" si="185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(E:E/D:D)*100</f>
        <v>3.1875</v>
      </c>
      <c r="P1987">
        <f t="shared" ref="P1987:P2050" si="187">E:E/L:L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12">
        <f t="shared" ref="S1987:S2050" si="190">(((J:J/60)/60)/24)+DATE(1970,1,1)</f>
        <v>42555.698738425926</v>
      </c>
      <c r="T1987" s="12">
        <f t="shared" ref="T1987:T2050" si="191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(E:E/D:D)*100</f>
        <v>120.19070000000001</v>
      </c>
      <c r="P2051">
        <f t="shared" ref="P2051:P2114" si="193">E:E/L:L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12">
        <f t="shared" ref="S2051:S2114" si="196">(((J:J/60)/60)/24)+DATE(1970,1,1)</f>
        <v>41575.527349537035</v>
      </c>
      <c r="T2051" s="12">
        <f t="shared" ref="T2051:T2114" si="197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(E:E/D:D)*100</f>
        <v>104.85714285714285</v>
      </c>
      <c r="P2115">
        <f t="shared" ref="P2115:P2178" si="199">E:E/L:L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12">
        <f t="shared" ref="S2115:S2178" si="202">(((J:J/60)/60)/24)+DATE(1970,1,1)</f>
        <v>41870.86546296296</v>
      </c>
      <c r="T2115" s="12">
        <f t="shared" ref="T2115:T2178" si="203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(E:E/D:D)*100</f>
        <v>100.12</v>
      </c>
      <c r="P2179">
        <f t="shared" ref="P2179:P2242" si="205">E:E/L:L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12">
        <f t="shared" ref="S2179:S2242" si="208">(((J:J/60)/60)/24)+DATE(1970,1,1)</f>
        <v>42502.250775462962</v>
      </c>
      <c r="T2179" s="12">
        <f t="shared" ref="T2179:T2242" si="20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(E:E/D:D)*100</f>
        <v>806.4</v>
      </c>
      <c r="P2243">
        <f t="shared" ref="P2243:P2306" si="211">E:E/L:L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12">
        <f t="shared" ref="S2243:S2306" si="214">(((J:J/60)/60)/24)+DATE(1970,1,1)</f>
        <v>42766.827546296292</v>
      </c>
      <c r="T2243" s="12">
        <f t="shared" ref="T2243:T2306" si="215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(E:E/D:D)*100</f>
        <v>101.22777777777779</v>
      </c>
      <c r="P2307">
        <f t="shared" ref="P2307:P2370" si="217">E:E/L:L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12">
        <f t="shared" ref="S2307:S2370" si="220">(((J:J/60)/60)/24)+DATE(1970,1,1)</f>
        <v>41834.695277777777</v>
      </c>
      <c r="T2307" s="12">
        <f t="shared" ref="T2307:T2370" si="221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(E:E/D:D)*100</f>
        <v>0</v>
      </c>
      <c r="P2371" t="e">
        <f t="shared" ref="P2371:P2434" si="223">E:E/L:L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12">
        <f t="shared" ref="S2371:S2434" si="226">(((J:J/60)/60)/24)+DATE(1970,1,1)</f>
        <v>42380.812627314815</v>
      </c>
      <c r="T2371" s="12">
        <f t="shared" ref="T2371:T2434" si="227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(E:E/D:D)*100</f>
        <v>0</v>
      </c>
      <c r="P2435" t="e">
        <f t="shared" ref="P2435:P2498" si="229">E:E/L:L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12">
        <f t="shared" ref="S2435:S2498" si="232">(((J:J/60)/60)/24)+DATE(1970,1,1)</f>
        <v>42397.89980324074</v>
      </c>
      <c r="T2435" s="12">
        <f t="shared" ref="T2435:T2498" si="233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(E:E/D:D)*100</f>
        <v>112.7715</v>
      </c>
      <c r="P2499">
        <f t="shared" ref="P2499:P2562" si="235">E:E/L:L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12">
        <f t="shared" ref="S2499:S2562" si="238">(((J:J/60)/60)/24)+DATE(1970,1,1)</f>
        <v>40730.878912037035</v>
      </c>
      <c r="T2499" s="12">
        <f t="shared" ref="T2499:T2562" si="23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(E:E/D:D)*100</f>
        <v>0</v>
      </c>
      <c r="P2563" t="e">
        <f t="shared" ref="P2563:P2626" si="241">E:E/L:L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12">
        <f t="shared" ref="S2563:S2626" si="244">(((J:J/60)/60)/24)+DATE(1970,1,1)</f>
        <v>42260.528807870374</v>
      </c>
      <c r="T2563" s="12">
        <f t="shared" ref="T2563:T2626" si="245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(E:E/D:D)*100</f>
        <v>956</v>
      </c>
      <c r="P2627">
        <f t="shared" ref="P2627:P2690" si="247">E:E/L:L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12">
        <f t="shared" ref="S2627:S2690" si="250">(((J:J/60)/60)/24)+DATE(1970,1,1)</f>
        <v>42658.810277777782</v>
      </c>
      <c r="T2627" s="12">
        <f t="shared" ref="T2627:T2690" si="251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(E:E/D:D)*100</f>
        <v>2.8571428571428571E-3</v>
      </c>
      <c r="P2691">
        <f t="shared" ref="P2691:P2754" si="253">E:E/L:L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12">
        <f t="shared" ref="S2691:S2754" si="256">(((J:J/60)/60)/24)+DATE(1970,1,1)</f>
        <v>42551.961689814809</v>
      </c>
      <c r="T2691" s="12">
        <f t="shared" ref="T2691:T2754" si="257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(E:E/D:D)*100</f>
        <v>19</v>
      </c>
      <c r="P2755">
        <f t="shared" ref="P2755:P2818" si="259">E:E/L:L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12">
        <f t="shared" ref="S2755:S2818" si="262">(((J:J/60)/60)/24)+DATE(1970,1,1)</f>
        <v>41117.900729166664</v>
      </c>
      <c r="T2755" s="12">
        <f t="shared" ref="T2755:T2818" si="263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(E:E/D:D)*100</f>
        <v>130</v>
      </c>
      <c r="P2819">
        <f t="shared" ref="P2819:P2882" si="265">E:E/L:L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12">
        <f t="shared" ref="S2819:S2882" si="268">(((J:J/60)/60)/24)+DATE(1970,1,1)</f>
        <v>42023.634976851856</v>
      </c>
      <c r="T2819" s="12">
        <f t="shared" ref="T2819:T2882" si="26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(E:E/D:D)*100</f>
        <v>0</v>
      </c>
      <c r="P2883" t="e">
        <f t="shared" ref="P2883:P2946" si="271">E:E/L:L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12">
        <f t="shared" ref="S2883:S2946" si="274">(((J:J/60)/60)/24)+DATE(1970,1,1)</f>
        <v>41916.597638888888</v>
      </c>
      <c r="T2883" s="12">
        <f t="shared" ref="T2883:T2946" si="275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(E:E/D:D)*100</f>
        <v>0</v>
      </c>
      <c r="P2947" t="e">
        <f t="shared" ref="P2947:P3010" si="277">E:E/L:L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12">
        <f t="shared" ref="S2947:S3010" si="280">(((J:J/60)/60)/24)+DATE(1970,1,1)</f>
        <v>42118.139583333337</v>
      </c>
      <c r="T2947" s="12">
        <f t="shared" ref="T2947:T3010" si="281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(E:E/D:D)*100</f>
        <v>119.756</v>
      </c>
      <c r="P3011">
        <f t="shared" ref="P3011:P3074" si="283">E:E/L:L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12">
        <f t="shared" ref="S3011:S3074" si="286">(((J:J/60)/60)/24)+DATE(1970,1,1)</f>
        <v>41939.569907407407</v>
      </c>
      <c r="T3011" s="12">
        <f t="shared" ref="T3011:T3074" si="287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(E:E/D:D)*100</f>
        <v>2.3035714285714284E-2</v>
      </c>
      <c r="P3075">
        <f t="shared" ref="P3075:P3138" si="289">E:E/L:L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12">
        <f t="shared" ref="S3075:S3138" si="292">(((J:J/60)/60)/24)+DATE(1970,1,1)</f>
        <v>42111.684027777781</v>
      </c>
      <c r="T3075" s="12">
        <f t="shared" ref="T3075:T3138" si="293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(E:E/D:D)*100</f>
        <v>3.3333333333333335</v>
      </c>
      <c r="P3139">
        <f t="shared" ref="P3139:P3202" si="295">E:E/L:L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12">
        <f t="shared" ref="S3139:S3202" si="298">(((J:J/60)/60)/24)+DATE(1970,1,1)</f>
        <v>42807.885057870371</v>
      </c>
      <c r="T3139" s="12">
        <f t="shared" ref="T3139:T3202" si="2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(E:E/D:D)*100</f>
        <v>1.25</v>
      </c>
      <c r="P3203">
        <f t="shared" ref="P3203:P3266" si="301">E:E/L:L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12">
        <f t="shared" ref="S3203:S3266" si="304">(((J:J/60)/60)/24)+DATE(1970,1,1)</f>
        <v>41861.767094907409</v>
      </c>
      <c r="T3203" s="12">
        <f t="shared" ref="T3203:T3266" si="305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(E:E/D:D)*100</f>
        <v>164</v>
      </c>
      <c r="P3267">
        <f t="shared" ref="P3267:P3330" si="307">E:E/L:L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12">
        <f t="shared" ref="S3267:S3330" si="310">(((J:J/60)/60)/24)+DATE(1970,1,1)</f>
        <v>42311.711979166663</v>
      </c>
      <c r="T3267" s="12">
        <f t="shared" ref="T3267:T3330" si="311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(E:E/D:D)*100</f>
        <v>116.8</v>
      </c>
      <c r="P3331">
        <f t="shared" ref="P3331:P3394" si="313">E:E/L:L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2">
        <f t="shared" ref="S3331:S3394" si="316">(((J:J/60)/60)/24)+DATE(1970,1,1)</f>
        <v>41837.323009259257</v>
      </c>
      <c r="T3331" s="12">
        <f t="shared" ref="T3331:T3394" si="317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(E:E/D:D)*100</f>
        <v>105.80000000000001</v>
      </c>
      <c r="P3395">
        <f t="shared" ref="P3395:P3458" si="319">E:E/L:L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12">
        <f t="shared" ref="S3395:S3458" si="322">(((J:J/60)/60)/24)+DATE(1970,1,1)</f>
        <v>41923.921643518523</v>
      </c>
      <c r="T3395" s="12">
        <f t="shared" ref="T3395:T3458" si="323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(E:E/D:D)*100</f>
        <v>140.19999999999999</v>
      </c>
      <c r="P3459">
        <f t="shared" ref="P3459:P3522" si="325">E:E/L:L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12">
        <f t="shared" ref="S3459:S3522" si="328">(((J:J/60)/60)/24)+DATE(1970,1,1)</f>
        <v>42016.706678240742</v>
      </c>
      <c r="T3459" s="12">
        <f t="shared" ref="T3459:T3522" si="32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(E:E/D:D)*100</f>
        <v>169.42857142857144</v>
      </c>
      <c r="P3523">
        <f t="shared" ref="P3523:P3586" si="331">E:E/L:L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2">
        <f t="shared" ref="S3523:S3586" si="334">(((J:J/60)/60)/24)+DATE(1970,1,1)</f>
        <v>41881.361342592594</v>
      </c>
      <c r="T3523" s="12">
        <f t="shared" ref="T3523:T3586" si="335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(E:E/D:D)*100</f>
        <v>119.11764705882352</v>
      </c>
      <c r="P3587">
        <f t="shared" ref="P3587:P3650" si="337">E:E/L:L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2">
        <f t="shared" ref="S3587:S3650" si="340">(((J:J/60)/60)/24)+DATE(1970,1,1)</f>
        <v>41964.716319444444</v>
      </c>
      <c r="T3587" s="12">
        <f t="shared" ref="T3587:T3650" si="341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(E:E/D:D)*100</f>
        <v>104</v>
      </c>
      <c r="P3651">
        <f t="shared" ref="P3651:P3714" si="343">E:E/L:L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2">
        <f t="shared" ref="S3651:S3714" si="346">(((J:J/60)/60)/24)+DATE(1970,1,1)</f>
        <v>41780.712893518517</v>
      </c>
      <c r="T3651" s="12">
        <f t="shared" ref="T3651:T3714" si="347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(E:E/D:D)*100</f>
        <v>101.49999999999999</v>
      </c>
      <c r="P3715">
        <f t="shared" ref="P3715:P3778" si="349">E:E/L:L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2">
        <f t="shared" ref="S3715:S3778" si="352">(((J:J/60)/60)/24)+DATE(1970,1,1)</f>
        <v>42505.738032407404</v>
      </c>
      <c r="T3715" s="12">
        <f t="shared" ref="T3715:T3778" si="353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(E:E/D:D)*100</f>
        <v>143.19999999999999</v>
      </c>
      <c r="P3779">
        <f t="shared" ref="P3779:P3842" si="355">E:E/L:L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12">
        <f t="shared" ref="S3779:S3842" si="358">(((J:J/60)/60)/24)+DATE(1970,1,1)</f>
        <v>41887.111354166671</v>
      </c>
      <c r="T3779" s="12">
        <f t="shared" ref="T3779:T3842" si="35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(E:E/D:D)*100</f>
        <v>8.7200000000000006</v>
      </c>
      <c r="P3843">
        <f t="shared" ref="P3843:P3906" si="361">E:E/L:L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12">
        <f t="shared" ref="S3843:S3906" si="364">(((J:J/60)/60)/24)+DATE(1970,1,1)</f>
        <v>41780.785729166666</v>
      </c>
      <c r="T3843" s="12">
        <f t="shared" ref="T3843:T3906" si="365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(E:E/D:D)*100</f>
        <v>11.533333333333333</v>
      </c>
      <c r="P3907">
        <f t="shared" ref="P3907:P3970" si="367">E:E/L:L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12">
        <f t="shared" ref="S3907:S3970" si="370">(((J:J/60)/60)/24)+DATE(1970,1,1)</f>
        <v>42124.623877314814</v>
      </c>
      <c r="T3907" s="12">
        <f t="shared" ref="T3907:T3970" si="371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(E:E/D:D)*100</f>
        <v>7.4690265486725664</v>
      </c>
      <c r="P3971">
        <f t="shared" ref="P3971:P4034" si="373">E:E/L:L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12">
        <f t="shared" ref="S3971:S4034" si="376">(((J:J/60)/60)/24)+DATE(1970,1,1)</f>
        <v>42601.854699074072</v>
      </c>
      <c r="T3971" s="12">
        <f t="shared" ref="T3971:T4034" si="377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(E:E/D:D)*100</f>
        <v>25.698702928870294</v>
      </c>
      <c r="P4035">
        <f t="shared" ref="P4035:P4098" si="379">E:E/L:L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12">
        <f t="shared" ref="S4035:S4098" si="382">(((J:J/60)/60)/24)+DATE(1970,1,1)</f>
        <v>42614.268796296295</v>
      </c>
      <c r="T4035" s="12">
        <f t="shared" ref="T4035:T4098" si="383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(E:E/D:D)*100</f>
        <v>0</v>
      </c>
      <c r="P4099" t="e">
        <f t="shared" ref="P4099:P4115" si="385">E:E/L:L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12">
        <f t="shared" ref="S4099:S4115" si="388">(((J:J/60)/60)/24)+DATE(1970,1,1)</f>
        <v>42344.824502314819</v>
      </c>
      <c r="T4099" s="12">
        <f t="shared" ref="T4099:T4115" si="38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1" xr:uid="{00000000-0009-0000-0000-000000000000}"/>
  <conditionalFormatting sqref="F1:F1048576">
    <cfRule type="containsText" dxfId="4" priority="8" operator="containsText" text="live">
      <formula>NOT(ISERROR(SEARCH("live",F1)))</formula>
    </cfRule>
    <cfRule type="containsText" dxfId="3" priority="9" operator="containsText" text="canceled">
      <formula>NOT(ISERROR(SEARCH("canceled",F1)))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topLeftCell="A3" workbookViewId="0">
      <selection activeCell="Q9" sqref="Q9"/>
    </sheetView>
  </sheetViews>
  <sheetFormatPr baseColWidth="10" defaultColWidth="11.5" defaultRowHeight="15" x14ac:dyDescent="0.2"/>
  <cols>
    <col min="1" max="1" width="16.83203125" customWidth="1"/>
    <col min="2" max="2" width="14.83203125" bestFit="1" customWidth="1"/>
    <col min="3" max="3" width="5.33203125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8323</v>
      </c>
      <c r="B3" s="9" t="s">
        <v>8313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0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8317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honeticPr fontId="3" type="noConversion"/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H5" workbookViewId="0">
      <selection activeCell="K10" sqref="K10"/>
    </sheetView>
  </sheetViews>
  <sheetFormatPr baseColWidth="10" defaultColWidth="11.5" defaultRowHeight="15" x14ac:dyDescent="0.2"/>
  <cols>
    <col min="1" max="1" width="14.83203125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  <col min="7" max="8" width="18.33203125" bestFit="1" customWidth="1"/>
    <col min="9" max="9" width="16.5" bestFit="1" customWidth="1"/>
    <col min="10" max="10" width="22.6640625" bestFit="1" customWidth="1"/>
    <col min="11" max="4105" width="127.6640625" bestFit="1" customWidth="1"/>
    <col min="4106" max="4106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8365</v>
      </c>
      <c r="B2" t="s">
        <v>8310</v>
      </c>
    </row>
    <row r="4" spans="1:6" x14ac:dyDescent="0.2">
      <c r="A4" s="9" t="s">
        <v>8323</v>
      </c>
      <c r="B4" s="9" t="s">
        <v>8313</v>
      </c>
    </row>
    <row r="5" spans="1:6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8350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8336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8351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8337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8352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8342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8353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8363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8354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8331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8344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8327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8328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8332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8364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8334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8329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8355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tabSelected="1" workbookViewId="0">
      <selection activeCell="A18" sqref="A18"/>
    </sheetView>
  </sheetViews>
  <sheetFormatPr baseColWidth="10" defaultColWidth="11.5" defaultRowHeight="15" x14ac:dyDescent="0.2"/>
  <cols>
    <col min="1" max="1" width="13.1640625" customWidth="1"/>
    <col min="2" max="2" width="14.83203125" bestFit="1" customWidth="1"/>
    <col min="3" max="3" width="5.33203125" customWidth="1"/>
    <col min="4" max="4" width="7.83203125" customWidth="1"/>
    <col min="5" max="5" width="10" customWidth="1"/>
    <col min="6" max="6" width="14.83203125" bestFit="1" customWidth="1"/>
    <col min="7" max="7" width="27.5" bestFit="1" customWidth="1"/>
    <col min="8" max="8" width="19.1640625" bestFit="1" customWidth="1"/>
    <col min="9" max="9" width="31.6640625" bestFit="1" customWidth="1"/>
    <col min="10" max="10" width="16.1640625" bestFit="1" customWidth="1"/>
    <col min="11" max="11" width="30.5" bestFit="1" customWidth="1"/>
  </cols>
  <sheetData>
    <row r="1" spans="1:5" x14ac:dyDescent="0.2">
      <c r="A1" s="9" t="s">
        <v>8365</v>
      </c>
      <c r="B1" t="s">
        <v>8310</v>
      </c>
    </row>
    <row r="2" spans="1:5" x14ac:dyDescent="0.2">
      <c r="A2" s="9" t="s">
        <v>8401</v>
      </c>
      <c r="B2" t="s">
        <v>8310</v>
      </c>
    </row>
    <row r="4" spans="1:5" x14ac:dyDescent="0.2">
      <c r="A4" s="9" t="s">
        <v>8400</v>
      </c>
      <c r="B4" s="9" t="s">
        <v>8313</v>
      </c>
    </row>
    <row r="5" spans="1:5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1" t="s">
        <v>8388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1" t="s">
        <v>8389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1" t="s">
        <v>8390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1" t="s">
        <v>8391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1" t="s">
        <v>8392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1" t="s">
        <v>8393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1" t="s">
        <v>8394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1" t="s">
        <v>8395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1" t="s">
        <v>8396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1" t="s">
        <v>8397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1" t="s">
        <v>8398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1" t="s">
        <v>8399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opLeftCell="A18" workbookViewId="0">
      <selection activeCell="A26" sqref="A26"/>
    </sheetView>
  </sheetViews>
  <sheetFormatPr baseColWidth="10" defaultColWidth="11.5" defaultRowHeight="15" x14ac:dyDescent="0.2"/>
  <cols>
    <col min="1" max="1" width="28.5" customWidth="1"/>
    <col min="2" max="2" width="23.33203125" customWidth="1"/>
    <col min="3" max="3" width="16" customWidth="1"/>
    <col min="4" max="4" width="21.1640625" customWidth="1"/>
    <col min="5" max="5" width="17.5" customWidth="1"/>
    <col min="6" max="6" width="18.83203125" customWidth="1"/>
    <col min="7" max="7" width="15.1640625" customWidth="1"/>
    <col min="8" max="8" width="19.33203125" customWidth="1"/>
  </cols>
  <sheetData>
    <row r="1" spans="1:8" x14ac:dyDescent="0.2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">
      <c r="A2" t="s">
        <v>8376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 t="shared" ref="E2:E13" si="0"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8377</v>
      </c>
      <c r="B3">
        <f>COUNTIFS(Sheet1!$D:$D,"&gt;=1000", Sheet1!$D:$D, "&lt;=4999",Sheet1!$F:$F,"successful")</f>
        <v>932</v>
      </c>
      <c r="C3">
        <f>COUNTIFS(Sheet1!$D:$D,"&gt;=1000", Sheet1!$D:$D, "&lt;=4999",Sheet1!$F:$F,"Failed")</f>
        <v>420</v>
      </c>
      <c r="D3">
        <f>COUNTIFS(Sheet1!$D:$D,"&gt;=1000", Sheet1!$D:$D, "&lt;=4999",Sheet1!$F:$F,"Canceled")</f>
        <v>60</v>
      </c>
      <c r="E3">
        <f t="shared" si="0"/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8378</v>
      </c>
      <c r="B4">
        <f>COUNTIFS(Sheet1!$D:$D,"&gt;=5000", Sheet1!$D:$D, "&lt;=9999",Sheet1!$F:$F,"successful")</f>
        <v>381</v>
      </c>
      <c r="C4">
        <f>COUNTIFS(Sheet1!$D:$D,"&gt;=5000", Sheet1!$D:$D, "&lt;=9999",Sheet1!$F:$F,"Failed")</f>
        <v>283</v>
      </c>
      <c r="D4">
        <f>COUNTIFS(Sheet1!$D:$D,"&gt;=5000", Sheet1!$D:$D, "&lt;=9999",Sheet1!$F:$F,"Canceled")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8379</v>
      </c>
      <c r="B5">
        <f>COUNTIFS(Sheet1!$D:$D,"&gt;=10000", Sheet1!$D:$D, "&lt;=14999",Sheet1!$F:$F,"successful")</f>
        <v>168</v>
      </c>
      <c r="C5">
        <f>COUNTIFS(Sheet1!$D:$D,"&gt;=10000", Sheet1!$D:$D, "&lt;=14999",Sheet1!$F:$F,"Failed")</f>
        <v>144</v>
      </c>
      <c r="D5">
        <f>COUNTIFS(Sheet1!$D:$D,"&gt;=10000", Sheet1!$D:$D, "&lt;=14999",Sheet1!$F:$F,"Canceled")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8380</v>
      </c>
      <c r="B6">
        <f>COUNTIFS(Sheet1!$D:$D,"&gt;=15000", Sheet1!$D:$D, "&lt;=19999",Sheet1!$F:$F,"successful")</f>
        <v>94</v>
      </c>
      <c r="C6">
        <f>COUNTIFS(Sheet1!$D:$D,"&gt;=15000", Sheet1!$D:$D, "&lt;=19999",Sheet1!$F:$F,"Failed")</f>
        <v>90</v>
      </c>
      <c r="D6">
        <f>COUNTIFS(Sheet1!$D:$D,"&gt;=15000", Sheet1!$D:$D, "&lt;=19999",Sheet1!$F:$F,"Canceled")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8381</v>
      </c>
      <c r="B7">
        <f>COUNTIFS(Sheet1!$D:$D,"&gt;=20000", Sheet1!$D:$D, "&lt;=24999",Sheet1!$F:$F,"successful")</f>
        <v>62</v>
      </c>
      <c r="C7">
        <f>COUNTIFS(Sheet1!$D:$D,"&gt;=20000", Sheet1!$D:$D, "&lt;=24999",Sheet1!$F:$F,"Failed")</f>
        <v>72</v>
      </c>
      <c r="D7">
        <f>COUNTIFS(Sheet1!$D:$D,"&gt;=20000", Sheet1!$D:$D, "&lt;=24999",Sheet1!$F:$F,"Canceled")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8382</v>
      </c>
      <c r="B8">
        <f>COUNTIFS(Sheet1!$D:$D,"&gt;=25000", Sheet1!$D:$D, "&lt;=29999",Sheet1!$F:$F,"successful")</f>
        <v>55</v>
      </c>
      <c r="C8">
        <f>COUNTIFS(Sheet1!$D:$D,"&gt;=25000", Sheet1!$D:$D, "&lt;=29999",Sheet1!$F:$F,"Failed")</f>
        <v>64</v>
      </c>
      <c r="D8">
        <f>COUNTIFS(Sheet1!$D:$D,"&gt;=25000", Sheet1!$D:$D, "&lt;=29999",Sheet1!$F:$F,"Canceled")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8383</v>
      </c>
      <c r="B9">
        <f>COUNTIFS(Sheet1!$D:$D,"&gt;=30000", Sheet1!$D:$D, "&lt;=34999",Sheet1!$F:$F,"successful")</f>
        <v>32</v>
      </c>
      <c r="C9">
        <f>COUNTIFS(Sheet1!$D:$D,"&gt;=30000", Sheet1!$D:$D, "&lt;=34999",Sheet1!$F:$F,"Failed")</f>
        <v>37</v>
      </c>
      <c r="D9">
        <f>COUNTIFS(Sheet1!$D:$D,"&gt;=30000", Sheet1!$D:$D, "&lt;=34999",Sheet1!$F:$F,"Canceled")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8384</v>
      </c>
      <c r="B10">
        <f>COUNTIFS(Sheet1!$D:$D,"&gt;=35000", Sheet1!$D:$D, "&lt;=39999",Sheet1!$F:$F,"successful")</f>
        <v>26</v>
      </c>
      <c r="C10">
        <f>COUNTIFS(Sheet1!$D:$D,"&gt;=35000", Sheet1!$D:$D, "&lt;=39999",Sheet1!$F:$F,"Failed")</f>
        <v>22</v>
      </c>
      <c r="D10">
        <f>COUNTIFS(Sheet1!$D:$D,"&gt;=35000", Sheet1!$D:$D, 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8385</v>
      </c>
      <c r="B11">
        <f>COUNTIFS(Sheet1!$D:$D,"&gt;=40000", Sheet1!$D:$D, "&lt;=44999",Sheet1!$F:$F,"successful")</f>
        <v>21</v>
      </c>
      <c r="C11">
        <f>COUNTIFS(Sheet1!$D:$D,"&gt;=40000", Sheet1!$D:$D, "&lt;=44999",Sheet1!$F:$F,"Failed")</f>
        <v>16</v>
      </c>
      <c r="D11">
        <f>COUNTIFS(Sheet1!$D:$D,"&gt;=40000", Sheet1!$D:$D, 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8386</v>
      </c>
      <c r="B12">
        <f>COUNTIFS(Sheet1!$D:$D,"&gt;=45000", Sheet1!$D:$D, "&lt;=49999",Sheet1!$F:$F,"successful")</f>
        <v>6</v>
      </c>
      <c r="C12">
        <f>COUNTIFS(Sheet1!$D:$D,"&gt;=45000", Sheet1!$D:$D, "&lt;=49999",Sheet1!$F:$F,"Failed")</f>
        <v>11</v>
      </c>
      <c r="D12">
        <f>COUNTIFS(Sheet1!$D:$D,"&gt;=45000", Sheet1!$D:$D, 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8387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Anjali Vardhan</cp:lastModifiedBy>
  <dcterms:created xsi:type="dcterms:W3CDTF">2017-04-20T15:17:24Z</dcterms:created>
  <dcterms:modified xsi:type="dcterms:W3CDTF">2018-11-03T01:52:09Z</dcterms:modified>
</cp:coreProperties>
</file>