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1650262-84CE-4B7D-BD28-8C83709A60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H19" i="1" l="1"/>
  <c r="I19" i="1" s="1"/>
  <c r="J19" i="1" s="1"/>
  <c r="H7" i="1"/>
  <c r="I7" i="1" s="1"/>
  <c r="J7" i="1" s="1"/>
  <c r="H23" i="1"/>
  <c r="I23" i="1" s="1"/>
  <c r="J23" i="1" s="1"/>
  <c r="H15" i="1"/>
  <c r="I15" i="1" s="1"/>
  <c r="J15" i="1" s="1"/>
  <c r="H11" i="1"/>
  <c r="I11" i="1" s="1"/>
  <c r="J11" i="1" s="1"/>
  <c r="H22" i="1"/>
  <c r="I22" i="1" s="1"/>
  <c r="J22" i="1" s="1"/>
  <c r="H18" i="1"/>
  <c r="I18" i="1" s="1"/>
  <c r="J18" i="1" s="1"/>
  <c r="H14" i="1"/>
  <c r="I14" i="1" s="1"/>
  <c r="J14" i="1" s="1"/>
  <c r="H10" i="1"/>
  <c r="I10" i="1" s="1"/>
  <c r="J10" i="1" s="1"/>
  <c r="H6" i="1"/>
  <c r="I6" i="1" s="1"/>
  <c r="J6" i="1" s="1"/>
  <c r="H21" i="1"/>
  <c r="I21" i="1" s="1"/>
  <c r="J21" i="1" s="1"/>
  <c r="H17" i="1"/>
  <c r="I17" i="1" s="1"/>
  <c r="J17" i="1" s="1"/>
  <c r="H13" i="1"/>
  <c r="I13" i="1" s="1"/>
  <c r="J13" i="1" s="1"/>
  <c r="H9" i="1"/>
  <c r="I9" i="1" s="1"/>
  <c r="J9" i="1" s="1"/>
  <c r="H5" i="1"/>
  <c r="I5" i="1" s="1"/>
  <c r="J5" i="1" s="1"/>
  <c r="H3" i="1"/>
  <c r="I3" i="1" s="1"/>
  <c r="J3" i="1" s="1"/>
  <c r="H20" i="1"/>
  <c r="I20" i="1" s="1"/>
  <c r="J20" i="1" s="1"/>
  <c r="H16" i="1"/>
  <c r="I16" i="1" s="1"/>
  <c r="J16" i="1" s="1"/>
  <c r="H12" i="1"/>
  <c r="I12" i="1" s="1"/>
  <c r="J12" i="1" s="1"/>
  <c r="H8" i="1"/>
  <c r="I8" i="1" s="1"/>
  <c r="J8" i="1" s="1"/>
  <c r="H4" i="1"/>
  <c r="I4" i="1" s="1"/>
  <c r="J4" i="1" s="1"/>
  <c r="P4" i="1" s="1"/>
  <c r="P13" i="1" l="1"/>
  <c r="L13" i="1"/>
  <c r="N13" i="1"/>
  <c r="N14" i="1"/>
  <c r="P14" i="1"/>
  <c r="L14" i="1"/>
  <c r="L12" i="1"/>
  <c r="N12" i="1"/>
  <c r="P12" i="1"/>
  <c r="P21" i="1"/>
  <c r="L21" i="1"/>
  <c r="N21" i="1"/>
  <c r="N18" i="1"/>
  <c r="P18" i="1"/>
  <c r="L18" i="1"/>
  <c r="N23" i="1"/>
  <c r="P23" i="1"/>
  <c r="L23" i="1"/>
  <c r="L20" i="1"/>
  <c r="N20" i="1"/>
  <c r="P20" i="1"/>
  <c r="N10" i="1"/>
  <c r="P10" i="1"/>
  <c r="L10" i="1"/>
  <c r="N8" i="1"/>
  <c r="P8" i="1"/>
  <c r="P17" i="1"/>
  <c r="L17" i="1"/>
  <c r="N17" i="1"/>
  <c r="N15" i="1"/>
  <c r="P15" i="1"/>
  <c r="L15" i="1"/>
  <c r="P5" i="1"/>
  <c r="N5" i="1"/>
  <c r="L16" i="1"/>
  <c r="N16" i="1"/>
  <c r="P16" i="1"/>
  <c r="P9" i="1"/>
  <c r="N9" i="1"/>
  <c r="N6" i="1"/>
  <c r="P6" i="1"/>
  <c r="N22" i="1"/>
  <c r="P22" i="1"/>
  <c r="L22" i="1"/>
  <c r="N7" i="1"/>
  <c r="P7" i="1"/>
  <c r="N11" i="1"/>
  <c r="P11" i="1"/>
  <c r="L11" i="1"/>
  <c r="N19" i="1"/>
  <c r="P19" i="1"/>
  <c r="L19" i="1"/>
</calcChain>
</file>

<file path=xl/sharedStrings.xml><?xml version="1.0" encoding="utf-8"?>
<sst xmlns="http://schemas.openxmlformats.org/spreadsheetml/2006/main" count="62" uniqueCount="42">
  <si>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</si>
  <si>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</si>
  <si>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</si>
  <si>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</si>
  <si>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</si>
  <si>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</si>
  <si>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</si>
  <si>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</si>
  <si>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</si>
  <si>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</si>
  <si>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</si>
  <si>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</si>
  <si>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</si>
  <si>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</si>
  <si>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</si>
  <si>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</si>
  <si>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</si>
  <si>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</si>
  <si>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</si>
  <si>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</si>
  <si>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</si>
  <si>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</si>
  <si>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</si>
  <si>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</si>
  <si>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</si>
  <si>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</si>
  <si>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</si>
  <si>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</si>
  <si>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</si>
  <si>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</si>
  <si>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</si>
  <si>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</si>
  <si>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</si>
  <si>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</si>
  <si>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</si>
  <si>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1级线路</t>
    <phoneticPr fontId="1" type="noConversion"/>
  </si>
  <si>
    <t>2级线路</t>
    <phoneticPr fontId="1" type="noConversion"/>
  </si>
  <si>
    <t>3级线路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</si>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</sst>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workbookViewId="0">
      <selection activeCell="Q10" sqref="Q10"/>
    </sheetView>
  </sheetViews>
  <sheetFormatPr defaultRowHeight="14.25" x14ac:dyDescent="0.2"/>
  <cols>
    <col min="1" max="1" width="9" style="1"/>
    <col min="2" max="2" width="12.75" customWidth="1"/>
    <col min="4" max="4" width="19.375" customWidth="1"/>
    <col min="5" max="5" width="11.875" bestFit="1" customWidth="1"/>
    <col min="7" max="7" width="9" style="1"/>
    <col min="9" max="9" width="12.625" customWidth="1"/>
    <col min="10" max="10" width="13" style="1" customWidth="1"/>
    <col min="11" max="11" width="9" style="1"/>
    <col min="12" max="14" width="9" style="1" customWidth="1"/>
    <col min="16" max="16" width="9" customWidth="1"/>
  </cols>
  <sheetData>
    <row r="1" spans="1:17" x14ac:dyDescent="0.2">
      <c r="A1" s="6" t="s">
        <v>0</v>
      </c>
      <c r="B1" s="6" t="s">
        <v>2</v>
      </c>
      <c r="C1" s="6" t="s">
        <v>26</v>
      </c>
      <c r="D1" s="6" t="s">
        <v>25</v>
      </c>
      <c r="E1" s="6" t="s">
        <v>24</v>
      </c>
      <c r="F1" s="6" t="s">
        <v>1</v>
      </c>
      <c r="G1" s="6" t="s">
        <v>29</v>
      </c>
      <c r="H1" s="6" t="s">
        <v>27</v>
      </c>
      <c r="I1" s="6" t="s">
        <v>28</v>
      </c>
      <c r="J1" s="6" t="s">
        <v>33</v>
      </c>
      <c r="K1" s="6" t="s">
        <v>30</v>
      </c>
      <c r="L1" s="5" t="s">
        <v>34</v>
      </c>
      <c r="M1" s="5"/>
      <c r="N1" s="5"/>
      <c r="O1" s="5"/>
      <c r="P1" s="5"/>
      <c r="Q1" s="5"/>
    </row>
    <row r="2" spans="1:17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5" t="s">
        <v>35</v>
      </c>
      <c r="M2" s="5"/>
      <c r="N2" s="5" t="s">
        <v>36</v>
      </c>
      <c r="O2" s="5"/>
      <c r="P2" s="5" t="s">
        <v>37</v>
      </c>
      <c r="Q2" s="5"/>
    </row>
    <row r="3" spans="1:17" x14ac:dyDescent="0.2">
      <c r="A3" s="1" t="s">
        <v>4</v>
      </c>
      <c r="B3" s="1">
        <v>34.4</v>
      </c>
      <c r="C3" s="1">
        <f>100*34.4/B3</f>
        <v>100</v>
      </c>
      <c r="D3" s="1">
        <v>55356</v>
      </c>
      <c r="E3" s="1">
        <f t="shared" ref="E3:E23" si="0">100*LN(D3)/LN(55356)</f>
        <v>100</v>
      </c>
      <c r="F3" s="1">
        <v>1490.44</v>
      </c>
      <c r="G3" s="1">
        <f>F3/14.9044</f>
        <v>100</v>
      </c>
      <c r="H3" s="1">
        <f>C3*0.0725+E3*0.2276+G3*0.6999</f>
        <v>100</v>
      </c>
      <c r="I3" s="1">
        <f>0.576*H3</f>
        <v>57.599999999999994</v>
      </c>
      <c r="J3" s="1">
        <f>ROUND(I3*10,0)*100</f>
        <v>57600</v>
      </c>
      <c r="L3" s="1" t="s">
        <v>38</v>
      </c>
      <c r="M3" s="1" t="s">
        <v>39</v>
      </c>
      <c r="N3" s="1" t="s">
        <v>38</v>
      </c>
      <c r="O3" s="1" t="s">
        <v>39</v>
      </c>
      <c r="P3" s="1" t="s">
        <v>38</v>
      </c>
      <c r="Q3" s="1" t="s">
        <v>39</v>
      </c>
    </row>
    <row r="4" spans="1:17" x14ac:dyDescent="0.2">
      <c r="A4" s="2" t="s">
        <v>3</v>
      </c>
      <c r="B4" s="2">
        <v>32.1</v>
      </c>
      <c r="C4" s="2">
        <f t="shared" ref="C4:C23" si="1">100*34.4/B4</f>
        <v>107.16510903426791</v>
      </c>
      <c r="D4" s="2">
        <v>57543</v>
      </c>
      <c r="E4" s="2">
        <f t="shared" si="0"/>
        <v>100.35477999312673</v>
      </c>
      <c r="F4" s="2">
        <v>1302.6600000000001</v>
      </c>
      <c r="G4" s="2">
        <f t="shared" ref="G4:G23" si="2">F4/14.9044</f>
        <v>87.401035935696839</v>
      </c>
      <c r="H4" s="2">
        <f t="shared" ref="H4:H23" si="3">C4*0.0725+E4*0.2276+G4*0.6999</f>
        <v>91.782203382814288</v>
      </c>
      <c r="I4" s="2">
        <f t="shared" ref="I4:I23" si="4">0.576*H4</f>
        <v>52.866549148501029</v>
      </c>
      <c r="J4" s="2">
        <f t="shared" ref="J4:J23" si="5">ROUND(I4*10,0)*100</f>
        <v>52900</v>
      </c>
      <c r="K4" s="2" t="s">
        <v>31</v>
      </c>
      <c r="L4" s="2">
        <v>-1</v>
      </c>
      <c r="M4" s="1">
        <f>L4</f>
        <v>-1</v>
      </c>
      <c r="N4" s="2">
        <v>-1</v>
      </c>
      <c r="O4">
        <f>N4</f>
        <v>-1</v>
      </c>
      <c r="P4" s="2">
        <f>ROUNDUP(J4/800,0)</f>
        <v>67</v>
      </c>
      <c r="Q4">
        <f>P4*1.5</f>
        <v>100.5</v>
      </c>
    </row>
    <row r="5" spans="1:17" x14ac:dyDescent="0.2">
      <c r="A5" s="3" t="s">
        <v>5</v>
      </c>
      <c r="B5" s="3">
        <v>30.6</v>
      </c>
      <c r="C5" s="3">
        <f t="shared" si="1"/>
        <v>112.41830065359477</v>
      </c>
      <c r="D5" s="3">
        <v>49331</v>
      </c>
      <c r="E5" s="3">
        <f t="shared" si="0"/>
        <v>98.944907365019759</v>
      </c>
      <c r="F5" s="3">
        <v>839.22</v>
      </c>
      <c r="G5" s="3">
        <f t="shared" si="2"/>
        <v>56.306862403048761</v>
      </c>
      <c r="H5" s="3">
        <f t="shared" si="3"/>
        <v>70.079360709557946</v>
      </c>
      <c r="I5" s="3">
        <f t="shared" si="4"/>
        <v>40.365711768705374</v>
      </c>
      <c r="J5" s="3">
        <f t="shared" si="5"/>
        <v>40400</v>
      </c>
      <c r="K5" s="3" t="s">
        <v>32</v>
      </c>
      <c r="L5" s="3">
        <v>-1</v>
      </c>
      <c r="M5" s="1">
        <f t="shared" ref="M5:M23" si="6">L5</f>
        <v>-1</v>
      </c>
      <c r="N5" s="3">
        <f>ROUNDUP(J5/600,0)</f>
        <v>68</v>
      </c>
      <c r="O5">
        <f>N5*1.25</f>
        <v>85</v>
      </c>
      <c r="P5" s="3">
        <f>ROUNDUP(J5/800,0)</f>
        <v>51</v>
      </c>
      <c r="Q5">
        <f t="shared" ref="Q5:Q23" si="7">P5*1.5</f>
        <v>76.5</v>
      </c>
    </row>
    <row r="6" spans="1:17" x14ac:dyDescent="0.2">
      <c r="A6" s="3" t="s">
        <v>6</v>
      </c>
      <c r="B6" s="3">
        <v>34.4</v>
      </c>
      <c r="C6" s="3">
        <f t="shared" si="1"/>
        <v>100</v>
      </c>
      <c r="D6" s="3">
        <v>49630</v>
      </c>
      <c r="E6" s="3">
        <f t="shared" si="0"/>
        <v>99.000236583561801</v>
      </c>
      <c r="F6" s="3">
        <v>790.57</v>
      </c>
      <c r="G6" s="3">
        <f t="shared" si="2"/>
        <v>53.042725638066614</v>
      </c>
      <c r="H6" s="3">
        <f t="shared" si="3"/>
        <v>66.907057520501482</v>
      </c>
      <c r="I6" s="3">
        <f t="shared" si="4"/>
        <v>38.538465131808849</v>
      </c>
      <c r="J6" s="3">
        <f t="shared" si="5"/>
        <v>38500</v>
      </c>
      <c r="K6" s="3" t="s">
        <v>32</v>
      </c>
      <c r="L6" s="3">
        <v>-1</v>
      </c>
      <c r="M6" s="1">
        <f t="shared" si="6"/>
        <v>-1</v>
      </c>
      <c r="N6" s="3">
        <f>ROUNDUP(J6/600,0)</f>
        <v>65</v>
      </c>
      <c r="O6">
        <f t="shared" ref="O6:O23" si="8">N6*1.25</f>
        <v>81.25</v>
      </c>
      <c r="P6" s="3">
        <f>ROUNDUP(J6/800,0)</f>
        <v>49</v>
      </c>
      <c r="Q6">
        <f t="shared" si="7"/>
        <v>73.5</v>
      </c>
    </row>
    <row r="7" spans="1:17" x14ac:dyDescent="0.2">
      <c r="A7" s="3" t="s">
        <v>7</v>
      </c>
      <c r="B7" s="3">
        <v>32.5</v>
      </c>
      <c r="C7" s="3">
        <f t="shared" si="1"/>
        <v>105.84615384615384</v>
      </c>
      <c r="D7" s="3">
        <v>21427</v>
      </c>
      <c r="E7" s="3">
        <f t="shared" si="0"/>
        <v>91.309529458521652</v>
      </c>
      <c r="F7" s="3">
        <v>733.2</v>
      </c>
      <c r="G7" s="3">
        <f t="shared" si="2"/>
        <v>49.19352674378036</v>
      </c>
      <c r="H7" s="3">
        <f t="shared" si="3"/>
        <v>62.886444426577555</v>
      </c>
      <c r="I7" s="3">
        <f t="shared" si="4"/>
        <v>36.222591989708668</v>
      </c>
      <c r="J7" s="3">
        <f t="shared" si="5"/>
        <v>36200</v>
      </c>
      <c r="K7" s="3" t="s">
        <v>32</v>
      </c>
      <c r="L7" s="3">
        <v>-1</v>
      </c>
      <c r="M7" s="1">
        <f t="shared" si="6"/>
        <v>-1</v>
      </c>
      <c r="N7" s="3">
        <f>ROUNDUP(J7/600,0)</f>
        <v>61</v>
      </c>
      <c r="O7">
        <f t="shared" si="8"/>
        <v>76.25</v>
      </c>
      <c r="P7" s="3">
        <f>ROUNDUP(J7/800,0)</f>
        <v>46</v>
      </c>
      <c r="Q7">
        <f t="shared" si="7"/>
        <v>69</v>
      </c>
    </row>
    <row r="8" spans="1:17" x14ac:dyDescent="0.2">
      <c r="A8" s="3" t="s">
        <v>8</v>
      </c>
      <c r="B8" s="3">
        <v>30.9</v>
      </c>
      <c r="C8" s="3">
        <f t="shared" si="1"/>
        <v>111.32686084142395</v>
      </c>
      <c r="D8" s="3">
        <v>21350</v>
      </c>
      <c r="E8" s="3">
        <f t="shared" si="0"/>
        <v>91.276566440173738</v>
      </c>
      <c r="F8" s="3">
        <v>631.32000000000005</v>
      </c>
      <c r="G8" s="3">
        <f t="shared" si="2"/>
        <v>42.357961407369636</v>
      </c>
      <c r="H8" s="3">
        <f t="shared" si="3"/>
        <v>58.492081121804787</v>
      </c>
      <c r="I8" s="3">
        <f t="shared" si="4"/>
        <v>33.691438726159554</v>
      </c>
      <c r="J8" s="3">
        <f t="shared" si="5"/>
        <v>33700</v>
      </c>
      <c r="K8" s="3" t="s">
        <v>32</v>
      </c>
      <c r="L8" s="3">
        <v>-1</v>
      </c>
      <c r="M8" s="1">
        <f t="shared" si="6"/>
        <v>-1</v>
      </c>
      <c r="N8" s="3">
        <f>ROUNDUP(J8/600,0)</f>
        <v>57</v>
      </c>
      <c r="O8">
        <f t="shared" si="8"/>
        <v>71.25</v>
      </c>
      <c r="P8" s="3">
        <f>ROUNDUP(J8/800,0)</f>
        <v>43</v>
      </c>
      <c r="Q8">
        <f t="shared" si="7"/>
        <v>64.5</v>
      </c>
    </row>
    <row r="9" spans="1:17" x14ac:dyDescent="0.2">
      <c r="A9" s="3" t="s">
        <v>9</v>
      </c>
      <c r="B9" s="3">
        <v>32</v>
      </c>
      <c r="C9" s="3">
        <f t="shared" si="1"/>
        <v>107.5</v>
      </c>
      <c r="D9" s="3">
        <v>20042</v>
      </c>
      <c r="E9" s="3">
        <f t="shared" si="0"/>
        <v>90.697695089532232</v>
      </c>
      <c r="F9" s="3">
        <v>608.94000000000005</v>
      </c>
      <c r="G9" s="3">
        <f t="shared" si="2"/>
        <v>40.856391401196966</v>
      </c>
      <c r="H9" s="3">
        <f t="shared" si="3"/>
        <v>57.031933744075289</v>
      </c>
      <c r="I9" s="3">
        <f t="shared" si="4"/>
        <v>32.850393836587365</v>
      </c>
      <c r="J9" s="3">
        <f t="shared" si="5"/>
        <v>32900</v>
      </c>
      <c r="K9" s="3" t="s">
        <v>32</v>
      </c>
      <c r="L9" s="3">
        <v>-1</v>
      </c>
      <c r="M9" s="1">
        <f t="shared" si="6"/>
        <v>-1</v>
      </c>
      <c r="N9" s="3">
        <f>ROUNDUP(J9/600,0)</f>
        <v>55</v>
      </c>
      <c r="O9">
        <f t="shared" si="8"/>
        <v>68.75</v>
      </c>
      <c r="P9" s="3">
        <f>ROUNDUP(J9/800,0)</f>
        <v>42</v>
      </c>
      <c r="Q9">
        <f t="shared" si="7"/>
        <v>63</v>
      </c>
    </row>
    <row r="10" spans="1:17" x14ac:dyDescent="0.2">
      <c r="A10" s="4" t="s">
        <v>10</v>
      </c>
      <c r="B10" s="4">
        <v>32.5</v>
      </c>
      <c r="C10" s="4">
        <f t="shared" si="1"/>
        <v>105.84615384615384</v>
      </c>
      <c r="D10" s="4">
        <v>24428</v>
      </c>
      <c r="E10" s="4">
        <f t="shared" si="0"/>
        <v>92.509710040578284</v>
      </c>
      <c r="F10" s="4">
        <v>563.85</v>
      </c>
      <c r="G10" s="4">
        <f t="shared" si="2"/>
        <v>37.831110276160061</v>
      </c>
      <c r="H10" s="4">
        <f t="shared" si="3"/>
        <v>55.207050241366197</v>
      </c>
      <c r="I10" s="4">
        <f t="shared" si="4"/>
        <v>31.799260939026926</v>
      </c>
      <c r="J10" s="4">
        <f t="shared" si="5"/>
        <v>31800</v>
      </c>
      <c r="K10" s="4" t="s">
        <v>41</v>
      </c>
      <c r="L10" s="4">
        <f>ROUNDUP(J10/400,0)</f>
        <v>80</v>
      </c>
      <c r="M10" s="1">
        <f t="shared" si="6"/>
        <v>80</v>
      </c>
      <c r="N10" s="4">
        <f>ROUNDUP(J10/600,0)</f>
        <v>53</v>
      </c>
      <c r="O10">
        <f t="shared" si="8"/>
        <v>66.25</v>
      </c>
      <c r="P10" s="4">
        <f>ROUNDUP(J10/800,0)</f>
        <v>40</v>
      </c>
      <c r="Q10">
        <f t="shared" si="7"/>
        <v>60</v>
      </c>
    </row>
    <row r="11" spans="1:17" x14ac:dyDescent="0.2">
      <c r="A11" s="4" t="s">
        <v>11</v>
      </c>
      <c r="B11" s="4">
        <v>31.6</v>
      </c>
      <c r="C11" s="4">
        <f t="shared" si="1"/>
        <v>108.86075949367088</v>
      </c>
      <c r="D11" s="4">
        <v>33930</v>
      </c>
      <c r="E11" s="4">
        <f t="shared" si="0"/>
        <v>95.518164465564993</v>
      </c>
      <c r="F11" s="4">
        <v>483</v>
      </c>
      <c r="G11" s="4">
        <f t="shared" si="2"/>
        <v>32.406537666729285</v>
      </c>
      <c r="H11" s="4">
        <f t="shared" si="3"/>
        <v>52.313675008597556</v>
      </c>
      <c r="I11" s="4">
        <f t="shared" si="4"/>
        <v>30.13267680495219</v>
      </c>
      <c r="J11" s="4">
        <f t="shared" si="5"/>
        <v>30100</v>
      </c>
      <c r="K11" s="4" t="s">
        <v>41</v>
      </c>
      <c r="L11" s="4">
        <f t="shared" ref="L11:L23" si="9">ROUNDUP(J11/400,0)</f>
        <v>76</v>
      </c>
      <c r="M11" s="1">
        <f t="shared" si="6"/>
        <v>76</v>
      </c>
      <c r="N11" s="4">
        <f>ROUNDUP(J11/600,0)</f>
        <v>51</v>
      </c>
      <c r="O11">
        <f t="shared" si="8"/>
        <v>63.75</v>
      </c>
      <c r="P11" s="4">
        <f>ROUNDUP(J11/800,0)</f>
        <v>38</v>
      </c>
      <c r="Q11">
        <f t="shared" si="7"/>
        <v>57</v>
      </c>
    </row>
    <row r="12" spans="1:17" x14ac:dyDescent="0.2">
      <c r="A12" s="4" t="s">
        <v>12</v>
      </c>
      <c r="B12" s="4">
        <v>34.5</v>
      </c>
      <c r="C12" s="4">
        <f t="shared" si="1"/>
        <v>99.710144927536234</v>
      </c>
      <c r="D12" s="4">
        <v>29547</v>
      </c>
      <c r="E12" s="4">
        <f t="shared" si="0"/>
        <v>94.251700590335318</v>
      </c>
      <c r="F12" s="4">
        <v>459.82</v>
      </c>
      <c r="G12" s="4">
        <f t="shared" si="2"/>
        <v>30.851292235849815</v>
      </c>
      <c r="H12" s="4">
        <f t="shared" si="3"/>
        <v>50.273491997477976</v>
      </c>
      <c r="I12" s="4">
        <f t="shared" si="4"/>
        <v>28.957531390547313</v>
      </c>
      <c r="J12" s="4">
        <f t="shared" si="5"/>
        <v>29000</v>
      </c>
      <c r="K12" s="4" t="s">
        <v>40</v>
      </c>
      <c r="L12" s="4">
        <f t="shared" si="9"/>
        <v>73</v>
      </c>
      <c r="M12" s="1">
        <f t="shared" si="6"/>
        <v>73</v>
      </c>
      <c r="N12" s="4">
        <f>ROUNDUP(J12/600,0)</f>
        <v>49</v>
      </c>
      <c r="O12">
        <f t="shared" si="8"/>
        <v>61.25</v>
      </c>
      <c r="P12" s="4">
        <f>ROUNDUP(J12/800,0)</f>
        <v>37</v>
      </c>
      <c r="Q12">
        <f t="shared" si="7"/>
        <v>55.5</v>
      </c>
    </row>
    <row r="13" spans="1:17" x14ac:dyDescent="0.2">
      <c r="A13" s="4" t="s">
        <v>13</v>
      </c>
      <c r="B13" s="4">
        <v>33.799999999999997</v>
      </c>
      <c r="C13" s="4">
        <f t="shared" si="1"/>
        <v>101.77514792899409</v>
      </c>
      <c r="D13" s="4">
        <v>21217</v>
      </c>
      <c r="E13" s="4">
        <f t="shared" si="0"/>
        <v>91.21934930455987</v>
      </c>
      <c r="F13" s="4">
        <v>437.88</v>
      </c>
      <c r="G13" s="4">
        <f t="shared" si="2"/>
        <v>29.379243713265879</v>
      </c>
      <c r="H13" s="4">
        <f t="shared" si="3"/>
        <v>48.702754801484687</v>
      </c>
      <c r="I13" s="4">
        <f t="shared" si="4"/>
        <v>28.052786765655178</v>
      </c>
      <c r="J13" s="4">
        <f t="shared" si="5"/>
        <v>28100</v>
      </c>
      <c r="K13" s="4" t="s">
        <v>40</v>
      </c>
      <c r="L13" s="4">
        <f t="shared" si="9"/>
        <v>71</v>
      </c>
      <c r="M13" s="1">
        <f t="shared" si="6"/>
        <v>71</v>
      </c>
      <c r="N13" s="4">
        <f>ROUNDUP(J13/600,0)</f>
        <v>47</v>
      </c>
      <c r="O13">
        <f t="shared" si="8"/>
        <v>58.75</v>
      </c>
      <c r="P13" s="4">
        <f>ROUNDUP(J13/800,0)</f>
        <v>36</v>
      </c>
      <c r="Q13">
        <f t="shared" si="7"/>
        <v>54</v>
      </c>
    </row>
    <row r="14" spans="1:17" x14ac:dyDescent="0.2">
      <c r="A14" s="4" t="s">
        <v>14</v>
      </c>
      <c r="B14" s="4">
        <v>31.7</v>
      </c>
      <c r="C14" s="4">
        <f t="shared" si="1"/>
        <v>108.51735015772871</v>
      </c>
      <c r="D14" s="4">
        <v>24071</v>
      </c>
      <c r="E14" s="4">
        <f t="shared" si="0"/>
        <v>92.374910200196496</v>
      </c>
      <c r="F14" s="4">
        <v>415.17</v>
      </c>
      <c r="G14" s="4">
        <f t="shared" si="2"/>
        <v>27.855532594401652</v>
      </c>
      <c r="H14" s="4">
        <f t="shared" si="3"/>
        <v>48.388124710821771</v>
      </c>
      <c r="I14" s="4">
        <f t="shared" si="4"/>
        <v>27.871559833433338</v>
      </c>
      <c r="J14" s="4">
        <f t="shared" si="5"/>
        <v>27900</v>
      </c>
      <c r="K14" s="4" t="s">
        <v>40</v>
      </c>
      <c r="L14" s="4">
        <f t="shared" si="9"/>
        <v>70</v>
      </c>
      <c r="M14" s="1">
        <f t="shared" si="6"/>
        <v>70</v>
      </c>
      <c r="N14" s="4">
        <f>ROUNDUP(J14/600,0)</f>
        <v>47</v>
      </c>
      <c r="O14">
        <f t="shared" si="8"/>
        <v>58.75</v>
      </c>
      <c r="P14" s="4">
        <f>ROUNDUP(J14/800,0)</f>
        <v>35</v>
      </c>
      <c r="Q14">
        <f t="shared" si="7"/>
        <v>52.5</v>
      </c>
    </row>
    <row r="15" spans="1:17" x14ac:dyDescent="0.2">
      <c r="A15" s="4" t="s">
        <v>15</v>
      </c>
      <c r="B15" s="4">
        <v>34.5</v>
      </c>
      <c r="C15" s="4">
        <f t="shared" si="1"/>
        <v>99.710144927536234</v>
      </c>
      <c r="D15" s="4">
        <v>22369</v>
      </c>
      <c r="E15" s="4">
        <f t="shared" si="0"/>
        <v>91.703468971119733</v>
      </c>
      <c r="F15" s="4">
        <v>387.4</v>
      </c>
      <c r="G15" s="4">
        <f t="shared" si="2"/>
        <v>25.992324414266925</v>
      </c>
      <c r="H15" s="4">
        <f t="shared" si="3"/>
        <v>46.29272290261865</v>
      </c>
      <c r="I15" s="4">
        <f t="shared" si="4"/>
        <v>26.664608391908342</v>
      </c>
      <c r="J15" s="4">
        <f t="shared" si="5"/>
        <v>26700</v>
      </c>
      <c r="K15" s="4" t="s">
        <v>40</v>
      </c>
      <c r="L15" s="4">
        <f t="shared" si="9"/>
        <v>67</v>
      </c>
      <c r="M15" s="1">
        <f t="shared" si="6"/>
        <v>67</v>
      </c>
      <c r="N15" s="4">
        <f>ROUNDUP(J15/600,0)</f>
        <v>45</v>
      </c>
      <c r="O15">
        <f t="shared" si="8"/>
        <v>56.25</v>
      </c>
      <c r="P15" s="4">
        <f>ROUNDUP(J15/800,0)</f>
        <v>34</v>
      </c>
      <c r="Q15">
        <f t="shared" si="7"/>
        <v>51</v>
      </c>
    </row>
    <row r="16" spans="1:17" x14ac:dyDescent="0.2">
      <c r="A16" s="4" t="s">
        <v>16</v>
      </c>
      <c r="B16" s="4">
        <v>33.5</v>
      </c>
      <c r="C16" s="4">
        <f t="shared" si="1"/>
        <v>102.68656716417911</v>
      </c>
      <c r="D16" s="4">
        <v>46865</v>
      </c>
      <c r="E16" s="4">
        <f t="shared" si="0"/>
        <v>98.475362255845624</v>
      </c>
      <c r="F16" s="4">
        <v>331</v>
      </c>
      <c r="G16" s="4">
        <f t="shared" si="2"/>
        <v>22.208206972437669</v>
      </c>
      <c r="H16" s="4">
        <f t="shared" si="3"/>
        <v>45.401292628842576</v>
      </c>
      <c r="I16" s="4">
        <f t="shared" si="4"/>
        <v>26.151144554213321</v>
      </c>
      <c r="J16" s="4">
        <f t="shared" si="5"/>
        <v>26200</v>
      </c>
      <c r="K16" s="4" t="s">
        <v>40</v>
      </c>
      <c r="L16" s="4">
        <f t="shared" si="9"/>
        <v>66</v>
      </c>
      <c r="M16" s="1">
        <f t="shared" si="6"/>
        <v>66</v>
      </c>
      <c r="N16" s="4">
        <f>ROUNDUP(J16/600,0)</f>
        <v>44</v>
      </c>
      <c r="O16">
        <f t="shared" si="8"/>
        <v>55</v>
      </c>
      <c r="P16" s="4">
        <f>ROUNDUP(J16/800,0)</f>
        <v>33</v>
      </c>
      <c r="Q16">
        <f t="shared" si="7"/>
        <v>49.5</v>
      </c>
    </row>
    <row r="17" spans="1:17" x14ac:dyDescent="0.2">
      <c r="A17" s="4" t="s">
        <v>17</v>
      </c>
      <c r="B17" s="4">
        <v>31.7</v>
      </c>
      <c r="C17" s="4">
        <f t="shared" si="1"/>
        <v>108.51735015772871</v>
      </c>
      <c r="D17" s="4">
        <v>19397</v>
      </c>
      <c r="E17" s="4">
        <f t="shared" si="0"/>
        <v>90.398180042189438</v>
      </c>
      <c r="F17" s="4">
        <v>309.39</v>
      </c>
      <c r="G17" s="4">
        <f t="shared" si="2"/>
        <v>20.758299562545286</v>
      </c>
      <c r="H17" s="4">
        <f t="shared" si="3"/>
        <v>42.970867527863092</v>
      </c>
      <c r="I17" s="4">
        <f t="shared" si="4"/>
        <v>24.751219696049141</v>
      </c>
      <c r="J17" s="4">
        <f t="shared" si="5"/>
        <v>24800</v>
      </c>
      <c r="K17" s="4" t="s">
        <v>40</v>
      </c>
      <c r="L17" s="4">
        <f t="shared" si="9"/>
        <v>62</v>
      </c>
      <c r="M17" s="1">
        <f t="shared" si="6"/>
        <v>62</v>
      </c>
      <c r="N17" s="4">
        <f>ROUNDUP(J17/600,0)</f>
        <v>42</v>
      </c>
      <c r="O17">
        <f t="shared" si="8"/>
        <v>52.5</v>
      </c>
      <c r="P17" s="4">
        <f>ROUNDUP(J17/800,0)</f>
        <v>31</v>
      </c>
      <c r="Q17">
        <f t="shared" si="7"/>
        <v>46.5</v>
      </c>
    </row>
    <row r="18" spans="1:17" x14ac:dyDescent="0.2">
      <c r="A18" s="4" t="s">
        <v>18</v>
      </c>
      <c r="B18" s="4">
        <v>34.700000000000003</v>
      </c>
      <c r="C18" s="4">
        <f t="shared" si="1"/>
        <v>99.135446685878961</v>
      </c>
      <c r="D18" s="4">
        <v>23676</v>
      </c>
      <c r="E18" s="4">
        <f t="shared" si="0"/>
        <v>92.223412159711231</v>
      </c>
      <c r="F18" s="4">
        <v>299.76</v>
      </c>
      <c r="G18" s="4">
        <f t="shared" si="2"/>
        <v>20.112181637637207</v>
      </c>
      <c r="H18" s="4">
        <f t="shared" si="3"/>
        <v>42.253884420458782</v>
      </c>
      <c r="I18" s="4">
        <f t="shared" si="4"/>
        <v>24.338237426184257</v>
      </c>
      <c r="J18" s="4">
        <f t="shared" si="5"/>
        <v>24300</v>
      </c>
      <c r="K18" s="4" t="s">
        <v>40</v>
      </c>
      <c r="L18" s="4">
        <f t="shared" si="9"/>
        <v>61</v>
      </c>
      <c r="M18" s="1">
        <f t="shared" si="6"/>
        <v>61</v>
      </c>
      <c r="N18" s="4">
        <f>ROUNDUP(J18/600,0)</f>
        <v>41</v>
      </c>
      <c r="O18">
        <f t="shared" si="8"/>
        <v>51.25</v>
      </c>
      <c r="P18" s="4">
        <f>ROUNDUP(J18/800,0)</f>
        <v>31</v>
      </c>
      <c r="Q18">
        <f t="shared" si="7"/>
        <v>46.5</v>
      </c>
    </row>
    <row r="19" spans="1:17" x14ac:dyDescent="0.2">
      <c r="A19" s="4" t="s">
        <v>19</v>
      </c>
      <c r="B19" s="4">
        <v>31.3</v>
      </c>
      <c r="C19" s="4">
        <f t="shared" si="1"/>
        <v>109.90415335463258</v>
      </c>
      <c r="D19" s="4">
        <v>21001</v>
      </c>
      <c r="E19" s="4">
        <f t="shared" si="0"/>
        <v>91.125656554440667</v>
      </c>
      <c r="F19" s="4">
        <v>299.36</v>
      </c>
      <c r="G19" s="4">
        <f t="shared" si="2"/>
        <v>20.085343925283809</v>
      </c>
      <c r="H19" s="4">
        <f t="shared" si="3"/>
        <v>42.765982763307697</v>
      </c>
      <c r="I19" s="4">
        <f t="shared" si="4"/>
        <v>24.633206071665231</v>
      </c>
      <c r="J19" s="4">
        <f t="shared" si="5"/>
        <v>24600</v>
      </c>
      <c r="K19" s="4" t="s">
        <v>40</v>
      </c>
      <c r="L19" s="4">
        <f t="shared" si="9"/>
        <v>62</v>
      </c>
      <c r="M19" s="1">
        <f t="shared" si="6"/>
        <v>62</v>
      </c>
      <c r="N19" s="4">
        <f>ROUNDUP(J19/600,0)</f>
        <v>41</v>
      </c>
      <c r="O19">
        <f t="shared" si="8"/>
        <v>51.25</v>
      </c>
      <c r="P19" s="4">
        <f>ROUNDUP(J19/800,0)</f>
        <v>31</v>
      </c>
      <c r="Q19">
        <f t="shared" si="7"/>
        <v>46.5</v>
      </c>
    </row>
    <row r="20" spans="1:17" x14ac:dyDescent="0.2">
      <c r="A20" s="4" t="s">
        <v>20</v>
      </c>
      <c r="B20" s="4">
        <v>34.299999999999997</v>
      </c>
      <c r="C20" s="4">
        <f t="shared" si="1"/>
        <v>100.29154518950438</v>
      </c>
      <c r="D20" s="4">
        <v>20905</v>
      </c>
      <c r="E20" s="4">
        <f t="shared" si="0"/>
        <v>91.083705596160797</v>
      </c>
      <c r="F20" s="4">
        <v>265.66000000000003</v>
      </c>
      <c r="G20" s="4">
        <f t="shared" si="2"/>
        <v>17.824266659509945</v>
      </c>
      <c r="H20" s="4">
        <f t="shared" si="3"/>
        <v>40.476992654916273</v>
      </c>
      <c r="I20" s="4">
        <f t="shared" si="4"/>
        <v>23.314747769231772</v>
      </c>
      <c r="J20" s="4">
        <f t="shared" si="5"/>
        <v>23300</v>
      </c>
      <c r="K20" s="4" t="s">
        <v>40</v>
      </c>
      <c r="L20" s="4">
        <f t="shared" si="9"/>
        <v>59</v>
      </c>
      <c r="M20" s="1">
        <f t="shared" si="6"/>
        <v>59</v>
      </c>
      <c r="N20" s="4">
        <f>ROUNDUP(J20/600,0)</f>
        <v>39</v>
      </c>
      <c r="O20">
        <f t="shared" si="8"/>
        <v>48.75</v>
      </c>
      <c r="P20" s="4">
        <f>ROUNDUP(J20/800,0)</f>
        <v>30</v>
      </c>
      <c r="Q20">
        <f t="shared" si="7"/>
        <v>45</v>
      </c>
    </row>
    <row r="21" spans="1:17" x14ac:dyDescent="0.2">
      <c r="A21" s="4" t="s">
        <v>21</v>
      </c>
      <c r="B21" s="4">
        <v>32.9</v>
      </c>
      <c r="C21" s="4">
        <f t="shared" si="1"/>
        <v>104.55927051671733</v>
      </c>
      <c r="D21" s="4">
        <v>23150</v>
      </c>
      <c r="E21" s="4">
        <f t="shared" si="0"/>
        <v>92.017698536811011</v>
      </c>
      <c r="F21" s="4">
        <v>255.56</v>
      </c>
      <c r="G21" s="4">
        <f t="shared" si="2"/>
        <v>17.146614422586619</v>
      </c>
      <c r="H21" s="4">
        <f t="shared" si="3"/>
        <v>40.524690733808569</v>
      </c>
      <c r="I21" s="4">
        <f t="shared" si="4"/>
        <v>23.342221862673735</v>
      </c>
      <c r="J21" s="4">
        <f t="shared" si="5"/>
        <v>23300</v>
      </c>
      <c r="K21" s="4" t="s">
        <v>40</v>
      </c>
      <c r="L21" s="4">
        <f t="shared" si="9"/>
        <v>59</v>
      </c>
      <c r="M21" s="1">
        <f t="shared" si="6"/>
        <v>59</v>
      </c>
      <c r="N21" s="4">
        <f>ROUNDUP(J21/600,0)</f>
        <v>39</v>
      </c>
      <c r="O21">
        <f t="shared" si="8"/>
        <v>48.75</v>
      </c>
      <c r="P21" s="4">
        <f>ROUNDUP(J21/800,0)</f>
        <v>30</v>
      </c>
      <c r="Q21">
        <f t="shared" si="7"/>
        <v>45</v>
      </c>
    </row>
    <row r="22" spans="1:17" x14ac:dyDescent="0.2">
      <c r="A22" s="4" t="s">
        <v>22</v>
      </c>
      <c r="B22" s="4">
        <v>31.22</v>
      </c>
      <c r="C22" s="4">
        <f t="shared" si="1"/>
        <v>110.18577834721333</v>
      </c>
      <c r="D22" s="4">
        <v>19239</v>
      </c>
      <c r="E22" s="4">
        <f t="shared" si="0"/>
        <v>90.323291831811758</v>
      </c>
      <c r="F22" s="4">
        <v>252.69</v>
      </c>
      <c r="G22" s="4">
        <f t="shared" si="2"/>
        <v>16.954053836450981</v>
      </c>
      <c r="H22" s="4">
        <f t="shared" si="3"/>
        <v>40.412192431225364</v>
      </c>
      <c r="I22" s="4">
        <f t="shared" si="4"/>
        <v>23.277422840385807</v>
      </c>
      <c r="J22" s="4">
        <f t="shared" si="5"/>
        <v>23300</v>
      </c>
      <c r="K22" s="4" t="s">
        <v>40</v>
      </c>
      <c r="L22" s="4">
        <f t="shared" si="9"/>
        <v>59</v>
      </c>
      <c r="M22" s="1">
        <f t="shared" si="6"/>
        <v>59</v>
      </c>
      <c r="N22" s="4">
        <f>ROUNDUP(J22/600,0)</f>
        <v>39</v>
      </c>
      <c r="O22">
        <f t="shared" si="8"/>
        <v>48.75</v>
      </c>
      <c r="P22" s="4">
        <f>ROUNDUP(J22/800,0)</f>
        <v>30</v>
      </c>
      <c r="Q22">
        <f t="shared" si="7"/>
        <v>45</v>
      </c>
    </row>
    <row r="23" spans="1:17" x14ac:dyDescent="0.2">
      <c r="A23" s="4" t="s">
        <v>23</v>
      </c>
      <c r="B23" s="4">
        <v>33.4</v>
      </c>
      <c r="C23" s="4">
        <f t="shared" si="1"/>
        <v>102.99401197604791</v>
      </c>
      <c r="D23" s="4">
        <v>48107</v>
      </c>
      <c r="E23" s="4">
        <f t="shared" si="0"/>
        <v>98.714857488861881</v>
      </c>
      <c r="F23" s="4">
        <v>189.11</v>
      </c>
      <c r="G23" s="4">
        <f t="shared" si="2"/>
        <v>12.688199457878211</v>
      </c>
      <c r="H23" s="4">
        <f t="shared" si="3"/>
        <v>38.815038233297393</v>
      </c>
      <c r="I23" s="4">
        <f t="shared" si="4"/>
        <v>22.357462022379298</v>
      </c>
      <c r="J23" s="4">
        <f t="shared" si="5"/>
        <v>22400</v>
      </c>
      <c r="K23" s="4" t="s">
        <v>40</v>
      </c>
      <c r="L23" s="4">
        <f t="shared" si="9"/>
        <v>56</v>
      </c>
      <c r="M23" s="1">
        <f t="shared" si="6"/>
        <v>56</v>
      </c>
      <c r="N23" s="4">
        <f>ROUNDUP(J23/600,0)</f>
        <v>38</v>
      </c>
      <c r="O23">
        <f t="shared" si="8"/>
        <v>47.5</v>
      </c>
      <c r="P23" s="4">
        <f>ROUNDUP(J23/800,0)</f>
        <v>28</v>
      </c>
      <c r="Q23">
        <f t="shared" si="7"/>
        <v>42</v>
      </c>
    </row>
  </sheetData>
  <mergeCells count="15">
    <mergeCell ref="H1:H2"/>
    <mergeCell ref="I1:I2"/>
    <mergeCell ref="J1:J2"/>
    <mergeCell ref="K1:K2"/>
    <mergeCell ref="L1:Q1"/>
    <mergeCell ref="L2:M2"/>
    <mergeCell ref="N2:O2"/>
    <mergeCell ref="P2:Q2"/>
    <mergeCell ref="G1:G2"/>
    <mergeCell ref="B1:B2"/>
    <mergeCell ref="C1:C2"/>
    <mergeCell ref="D1:D2"/>
    <mergeCell ref="E1:E2"/>
    <mergeCell ref="F1:F2"/>
    <mergeCell ref="A1: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2019-05-26T12:06:25Z</dcterms:modified>
</cp:coreProperties>
</file>