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10050" tabRatio="33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  <c r="B19" i="1"/>
  <c r="B15" i="1"/>
  <c r="C8" i="1"/>
  <c r="C9" i="1"/>
  <c r="I23" i="1" l="1"/>
  <c r="I24" i="1"/>
  <c r="I25" i="1"/>
  <c r="I26" i="1"/>
  <c r="I27" i="1"/>
  <c r="I28" i="1"/>
  <c r="I22" i="1"/>
  <c r="D12" i="1" l="1"/>
  <c r="C11" i="1"/>
  <c r="C12" i="1" s="1"/>
  <c r="C13" i="1" s="1"/>
  <c r="D6" i="1"/>
  <c r="D9" i="1"/>
  <c r="D5" i="1"/>
</calcChain>
</file>

<file path=xl/sharedStrings.xml><?xml version="1.0" encoding="utf-8"?>
<sst xmlns="http://schemas.openxmlformats.org/spreadsheetml/2006/main" count="62" uniqueCount="48">
  <si>
    <t>c1</t>
  </si>
  <si>
    <t>c2</t>
  </si>
  <si>
    <t>c3</t>
  </si>
  <si>
    <t>c4</t>
  </si>
  <si>
    <t>c5</t>
  </si>
  <si>
    <t>c6</t>
  </si>
  <si>
    <t>dT</t>
  </si>
  <si>
    <t>D2</t>
  </si>
  <si>
    <t>Temp</t>
  </si>
  <si>
    <t>dT1</t>
  </si>
  <si>
    <t>[0]</t>
  </si>
  <si>
    <t>uint16_t{data}@0x0124</t>
  </si>
  <si>
    <t>[1]</t>
  </si>
  <si>
    <t>uint16_t{data}@0x0126</t>
  </si>
  <si>
    <t>[2]</t>
  </si>
  <si>
    <t>uint16_t{data}@0x0128</t>
  </si>
  <si>
    <t>[3]</t>
  </si>
  <si>
    <t>uint16_t{data}@0x012a</t>
  </si>
  <si>
    <t>[4]</t>
  </si>
  <si>
    <t>uint16_t{data}@0x012c</t>
  </si>
  <si>
    <t>[5]</t>
  </si>
  <si>
    <t>uint16_t{data}@0x012e</t>
  </si>
  <si>
    <t>[6]</t>
  </si>
  <si>
    <t>uint16_t{data}@0x0130</t>
  </si>
  <si>
    <t>[7]</t>
  </si>
  <si>
    <t>uint16_t{data}@0x0132</t>
  </si>
  <si>
    <t>crc_factory_def</t>
  </si>
  <si>
    <t>c1_pressure_sensitivity</t>
  </si>
  <si>
    <t>c2_pressure_offset</t>
  </si>
  <si>
    <t>c3_pressure_sensitivity_tcoef</t>
  </si>
  <si>
    <t>c4_pressure_offset_tcoef</t>
  </si>
  <si>
    <t>c5_ref_temperature</t>
  </si>
  <si>
    <t>c6_temperature_tcoef</t>
  </si>
  <si>
    <t>temperature</t>
  </si>
  <si>
    <t>uint32_t{data}@0x0066</t>
  </si>
  <si>
    <t>-</t>
  </si>
  <si>
    <t>((*(sensor)).pt_prom).coef</t>
  </si>
  <si>
    <t>{pt_coef_t{data}@0x0124}</t>
  </si>
  <si>
    <t>pt_coef_t{data}@0x0124</t>
  </si>
  <si>
    <t>D1</t>
  </si>
  <si>
    <t>Off</t>
  </si>
  <si>
    <t>OFF =OFFT1 + TCO* dT = C2 * 217 + (C4 * dT ) / 26</t>
  </si>
  <si>
    <t>OFF = C2*2^17 + C4 * dT/2^6</t>
  </si>
  <si>
    <t>sens</t>
  </si>
  <si>
    <t>5 497 946 511.78125</t>
  </si>
  <si>
    <t>SENS = SENST1 + TCS * dT =C1 * 2^16 + (C3 * dT ) / 2^7</t>
  </si>
  <si>
    <t xml:space="preserve">P </t>
  </si>
  <si>
    <t>P = D1 * SENS - OFF = (D1 * SENS / 2^21 - OFF) / 2^15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</si>
</sst>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4" workbookViewId="0">
      <selection activeCell="F15" sqref="F15"/>
    </sheetView>
  </sheetViews>
  <sheetFormatPr defaultRowHeight="15" x14ac:dyDescent="0.25"/>
  <cols>
    <col min="2" max="2" width="14.140625" customWidth="1"/>
    <col min="3" max="3" width="11" bestFit="1" customWidth="1"/>
    <col min="5" max="5" width="18.85546875" customWidth="1"/>
    <col min="6" max="6" width="30.140625" customWidth="1"/>
    <col min="7" max="7" width="26.5703125" customWidth="1"/>
    <col min="8" max="8" width="33.5703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  <c r="C5">
        <v>29125</v>
      </c>
      <c r="D5" t="str">
        <f>DEC2HEX(C5)</f>
        <v>71C5</v>
      </c>
    </row>
    <row r="6" spans="1:4" x14ac:dyDescent="0.25">
      <c r="A6" t="s">
        <v>5</v>
      </c>
      <c r="C6">
        <v>28165</v>
      </c>
      <c r="D6" t="str">
        <f t="shared" ref="D6:D9" si="0">DEC2HEX(C6)</f>
        <v>6E05</v>
      </c>
    </row>
    <row r="8" spans="1:4" x14ac:dyDescent="0.25">
      <c r="A8" t="s">
        <v>39</v>
      </c>
      <c r="B8">
        <v>25286</v>
      </c>
      <c r="C8">
        <f>B8*256</f>
        <v>6473216</v>
      </c>
    </row>
    <row r="9" spans="1:4" x14ac:dyDescent="0.25">
      <c r="A9" t="s">
        <v>7</v>
      </c>
      <c r="B9">
        <v>29750</v>
      </c>
      <c r="C9">
        <f>B9*256</f>
        <v>7616000</v>
      </c>
      <c r="D9" t="str">
        <f t="shared" si="0"/>
        <v>743600</v>
      </c>
    </row>
    <row r="11" spans="1:4" x14ac:dyDescent="0.25">
      <c r="A11" t="s">
        <v>6</v>
      </c>
      <c r="C11">
        <f>C9-C5*256</f>
        <v>160000</v>
      </c>
    </row>
    <row r="12" spans="1:4" x14ac:dyDescent="0.25">
      <c r="A12" t="s">
        <v>9</v>
      </c>
      <c r="C12">
        <f>C11*C6/2^23</f>
        <v>537.20474243164063</v>
      </c>
      <c r="D12">
        <f t="shared" ref="D12" si="1">D11*D6/2^23</f>
        <v>0</v>
      </c>
    </row>
    <row r="13" spans="1:4" x14ac:dyDescent="0.25">
      <c r="A13" t="s">
        <v>8</v>
      </c>
      <c r="C13">
        <f>2000+C12</f>
        <v>2537.2047424316406</v>
      </c>
    </row>
    <row r="15" spans="1:4" x14ac:dyDescent="0.25">
      <c r="A15" t="s">
        <v>40</v>
      </c>
      <c r="B15">
        <f>G24*2^17 + G26/2^6</f>
        <v>5497946511.78125</v>
      </c>
      <c r="C15" t="s">
        <v>44</v>
      </c>
    </row>
    <row r="16" spans="1:4" x14ac:dyDescent="0.25">
      <c r="A16" t="s">
        <v>41</v>
      </c>
    </row>
    <row r="17" spans="1:16" x14ac:dyDescent="0.25">
      <c r="A17" t="s">
        <v>42</v>
      </c>
      <c r="F17" t="s">
        <v>33</v>
      </c>
      <c r="G17">
        <v>6465635</v>
      </c>
      <c r="H17" t="s">
        <v>34</v>
      </c>
    </row>
    <row r="19" spans="1:16" x14ac:dyDescent="0.25">
      <c r="A19" t="s">
        <v>43</v>
      </c>
      <c r="B19">
        <f>G23*2^16+G25*C11/2^7</f>
        <v>2873593798</v>
      </c>
    </row>
    <row r="20" spans="1:16" x14ac:dyDescent="0.25">
      <c r="A20" t="s">
        <v>45</v>
      </c>
      <c r="O20" t="s">
        <v>11</v>
      </c>
    </row>
    <row r="21" spans="1:16" x14ac:dyDescent="0.25">
      <c r="A21" t="s">
        <v>46</v>
      </c>
      <c r="B21">
        <f>(C8*B19/2^21 - B15)/2^15</f>
        <v>102901.88696874678</v>
      </c>
      <c r="D21" t="s">
        <v>35</v>
      </c>
      <c r="F21" t="s">
        <v>36</v>
      </c>
      <c r="G21" t="s">
        <v>37</v>
      </c>
      <c r="H21" t="s">
        <v>38</v>
      </c>
      <c r="O21" t="s">
        <v>13</v>
      </c>
    </row>
    <row r="22" spans="1:16" x14ac:dyDescent="0.25">
      <c r="A22" t="s">
        <v>47</v>
      </c>
      <c r="F22" t="s">
        <v>26</v>
      </c>
      <c r="G22">
        <v>2977</v>
      </c>
      <c r="H22" t="s">
        <v>11</v>
      </c>
      <c r="I22" t="str">
        <f>DEC2HEX(G22)</f>
        <v>BA1</v>
      </c>
      <c r="O22" t="s">
        <v>15</v>
      </c>
    </row>
    <row r="23" spans="1:16" x14ac:dyDescent="0.25">
      <c r="F23" t="s">
        <v>27</v>
      </c>
      <c r="G23">
        <v>43293</v>
      </c>
      <c r="H23" t="s">
        <v>13</v>
      </c>
      <c r="I23" t="str">
        <f t="shared" ref="I23:I28" si="2">DEC2HEX(G23)</f>
        <v>A91D</v>
      </c>
      <c r="O23" t="s">
        <v>17</v>
      </c>
    </row>
    <row r="24" spans="1:16" x14ac:dyDescent="0.25">
      <c r="F24" t="s">
        <v>28</v>
      </c>
      <c r="G24">
        <v>41946</v>
      </c>
      <c r="H24" t="s">
        <v>15</v>
      </c>
      <c r="I24" t="str">
        <f t="shared" si="2"/>
        <v>A3DA</v>
      </c>
      <c r="O24" t="s">
        <v>19</v>
      </c>
    </row>
    <row r="25" spans="1:16" x14ac:dyDescent="0.25">
      <c r="F25" t="s">
        <v>29</v>
      </c>
      <c r="G25">
        <v>29075</v>
      </c>
      <c r="H25" t="s">
        <v>17</v>
      </c>
      <c r="I25" t="str">
        <f t="shared" si="2"/>
        <v>7193</v>
      </c>
      <c r="O25" t="s">
        <v>21</v>
      </c>
    </row>
    <row r="26" spans="1:16" x14ac:dyDescent="0.25">
      <c r="F26" t="s">
        <v>30</v>
      </c>
      <c r="G26">
        <v>25586</v>
      </c>
      <c r="H26" t="s">
        <v>19</v>
      </c>
      <c r="I26" t="str">
        <f t="shared" si="2"/>
        <v>63F2</v>
      </c>
      <c r="O26" t="s">
        <v>23</v>
      </c>
    </row>
    <row r="27" spans="1:16" x14ac:dyDescent="0.25">
      <c r="F27" t="s">
        <v>31</v>
      </c>
      <c r="G27">
        <v>29125</v>
      </c>
      <c r="H27" t="s">
        <v>21</v>
      </c>
      <c r="I27" t="str">
        <f t="shared" si="2"/>
        <v>71C5</v>
      </c>
    </row>
    <row r="28" spans="1:16" x14ac:dyDescent="0.25">
      <c r="F28" t="s">
        <v>32</v>
      </c>
      <c r="G28">
        <v>26713</v>
      </c>
      <c r="H28" t="s">
        <v>23</v>
      </c>
      <c r="I28" t="str">
        <f t="shared" si="2"/>
        <v>6859</v>
      </c>
    </row>
    <row r="32" spans="1:16" x14ac:dyDescent="0.25">
      <c r="N32" t="s">
        <v>10</v>
      </c>
      <c r="O32">
        <v>48033</v>
      </c>
      <c r="P32" t="s">
        <v>11</v>
      </c>
    </row>
    <row r="33" spans="14:16" x14ac:dyDescent="0.25">
      <c r="N33" t="s">
        <v>12</v>
      </c>
      <c r="O33">
        <v>43293</v>
      </c>
      <c r="P33" t="s">
        <v>13</v>
      </c>
    </row>
    <row r="34" spans="14:16" x14ac:dyDescent="0.25">
      <c r="N34" t="s">
        <v>14</v>
      </c>
      <c r="O34">
        <v>41946</v>
      </c>
      <c r="P34" t="s">
        <v>15</v>
      </c>
    </row>
    <row r="35" spans="14:16" x14ac:dyDescent="0.25">
      <c r="N35" t="s">
        <v>16</v>
      </c>
      <c r="O35">
        <v>29075</v>
      </c>
      <c r="P35" t="s">
        <v>17</v>
      </c>
    </row>
    <row r="36" spans="14:16" x14ac:dyDescent="0.25">
      <c r="N36" t="s">
        <v>18</v>
      </c>
      <c r="O36">
        <v>25586</v>
      </c>
      <c r="P36" t="s">
        <v>19</v>
      </c>
    </row>
    <row r="37" spans="14:16" x14ac:dyDescent="0.25">
      <c r="N37" t="s">
        <v>20</v>
      </c>
      <c r="O37">
        <v>29125</v>
      </c>
      <c r="P37" t="s">
        <v>21</v>
      </c>
    </row>
    <row r="38" spans="14:16" x14ac:dyDescent="0.25">
      <c r="N38" t="s">
        <v>22</v>
      </c>
      <c r="O38">
        <v>26713</v>
      </c>
      <c r="P38" t="s">
        <v>23</v>
      </c>
    </row>
    <row r="39" spans="14:16" x14ac:dyDescent="0.25">
      <c r="N39" t="s">
        <v>24</v>
      </c>
      <c r="O39">
        <v>0</v>
      </c>
      <c r="P39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 Vasiljevs</dc:creator>
  <cp:lastModifiedBy>Andrejs Vasiljevs</cp:lastModifiedBy>
  <dcterms:created xsi:type="dcterms:W3CDTF">2018-06-24T17:49:21Z</dcterms:created>
  <dcterms:modified xsi:type="dcterms:W3CDTF">2018-07-04T06:27:38Z</dcterms:modified>
</cp:coreProperties>
</file>