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75" yWindow="2880" windowWidth="32520" windowHeight="16440" tabRatio="500"/>
  </bookViews>
  <sheets>
    <sheet name="Sheet1" sheetId="1" r:id="rId1"/>
  </sheets>
  <definedNames>
    <definedName name="sum">Sheet1!$C$36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2" i="1" l="1"/>
  <c r="U41" i="1"/>
  <c r="U40" i="1"/>
  <c r="U39" i="1"/>
  <c r="G45" i="1"/>
  <c r="H45" i="1"/>
  <c r="G44" i="1"/>
  <c r="H44" i="1"/>
  <c r="G43" i="1"/>
  <c r="H43" i="1"/>
  <c r="G42" i="1"/>
  <c r="H42" i="1"/>
  <c r="G41" i="1"/>
  <c r="H41" i="1"/>
  <c r="G40" i="1"/>
  <c r="H40" i="1"/>
  <c r="G39" i="1"/>
  <c r="H39" i="1"/>
  <c r="T48" i="1"/>
  <c r="T47" i="1"/>
  <c r="T46" i="1"/>
  <c r="T45" i="1"/>
  <c r="T42" i="1"/>
  <c r="T41" i="1"/>
  <c r="T40" i="1"/>
  <c r="T39" i="1"/>
  <c r="T11" i="1"/>
  <c r="T10" i="1"/>
  <c r="T9" i="1"/>
  <c r="T8" i="1"/>
  <c r="X5" i="1"/>
  <c r="W5" i="1"/>
  <c r="X4" i="1"/>
  <c r="W4" i="1"/>
  <c r="X3" i="1"/>
  <c r="W3" i="1"/>
  <c r="X2" i="1"/>
  <c r="W2" i="1"/>
  <c r="O60" i="1"/>
  <c r="O57" i="1"/>
  <c r="O58" i="1"/>
  <c r="O59" i="1"/>
  <c r="O61" i="1"/>
  <c r="P60" i="1"/>
  <c r="P59" i="1"/>
  <c r="P58" i="1"/>
  <c r="P57" i="1"/>
  <c r="E50" i="1"/>
  <c r="F53" i="1"/>
  <c r="F54" i="1"/>
  <c r="E54" i="1"/>
  <c r="F52" i="1"/>
  <c r="E53" i="1"/>
  <c r="F51" i="1"/>
  <c r="E52" i="1"/>
  <c r="E51" i="1"/>
  <c r="F50" i="1"/>
  <c r="F49" i="1"/>
  <c r="E49" i="1"/>
  <c r="F48" i="1"/>
  <c r="E48" i="1"/>
  <c r="C29" i="1"/>
  <c r="C30" i="1"/>
  <c r="C31" i="1"/>
  <c r="C32" i="1"/>
  <c r="C33" i="1"/>
  <c r="C34" i="1"/>
  <c r="C35" i="1"/>
  <c r="C36" i="1"/>
  <c r="D29" i="1"/>
  <c r="D30" i="1"/>
  <c r="D31" i="1"/>
  <c r="D32" i="1"/>
  <c r="D33" i="1"/>
  <c r="D34" i="1"/>
  <c r="D35" i="1"/>
  <c r="D36" i="1"/>
  <c r="F45" i="1"/>
  <c r="F44" i="1"/>
  <c r="F39" i="1"/>
  <c r="F40" i="1"/>
  <c r="F41" i="1"/>
  <c r="F42" i="1"/>
  <c r="F43" i="1"/>
  <c r="O51" i="1"/>
  <c r="O52" i="1"/>
  <c r="O53" i="1"/>
  <c r="O54" i="1"/>
  <c r="O55" i="1"/>
  <c r="P51" i="1"/>
  <c r="P52" i="1"/>
  <c r="P53" i="1"/>
  <c r="P54" i="1"/>
  <c r="P55" i="1"/>
  <c r="O45" i="1"/>
  <c r="O46" i="1"/>
  <c r="O47" i="1"/>
  <c r="O48" i="1"/>
  <c r="O49" i="1"/>
  <c r="P45" i="1"/>
  <c r="P46" i="1"/>
  <c r="P47" i="1"/>
  <c r="P48" i="1"/>
  <c r="P49" i="1"/>
  <c r="O39" i="1"/>
  <c r="O40" i="1"/>
  <c r="O41" i="1"/>
  <c r="O42" i="1"/>
  <c r="O43" i="1"/>
  <c r="P39" i="1"/>
  <c r="P40" i="1"/>
  <c r="P41" i="1"/>
  <c r="P42" i="1"/>
  <c r="P43" i="1"/>
  <c r="I35" i="1"/>
  <c r="I29" i="1"/>
  <c r="I30" i="1"/>
  <c r="I31" i="1"/>
  <c r="I32" i="1"/>
  <c r="I33" i="1"/>
  <c r="I34" i="1"/>
  <c r="I36" i="1"/>
  <c r="J35" i="1"/>
  <c r="J34" i="1"/>
  <c r="J33" i="1"/>
  <c r="J32" i="1"/>
  <c r="J31" i="1"/>
  <c r="J30" i="1"/>
  <c r="J29" i="1"/>
  <c r="O36" i="1"/>
  <c r="O33" i="1"/>
  <c r="O34" i="1"/>
  <c r="O35" i="1"/>
  <c r="O37" i="1"/>
  <c r="P36" i="1"/>
  <c r="P35" i="1"/>
  <c r="P34" i="1"/>
  <c r="P33" i="1"/>
  <c r="O26" i="1"/>
  <c r="O27" i="1"/>
  <c r="O28" i="1"/>
  <c r="O29" i="1"/>
  <c r="O30" i="1"/>
  <c r="P26" i="1"/>
  <c r="P27" i="1"/>
  <c r="P28" i="1"/>
  <c r="P29" i="1"/>
  <c r="P30" i="1"/>
  <c r="O20" i="1"/>
  <c r="O21" i="1"/>
  <c r="O22" i="1"/>
  <c r="O23" i="1"/>
  <c r="O24" i="1"/>
  <c r="P20" i="1"/>
  <c r="P21" i="1"/>
  <c r="P22" i="1"/>
  <c r="P23" i="1"/>
  <c r="P24" i="1"/>
  <c r="O14" i="1"/>
  <c r="O15" i="1"/>
  <c r="O16" i="1"/>
  <c r="O17" i="1"/>
  <c r="O18" i="1"/>
  <c r="P14" i="1"/>
  <c r="P15" i="1"/>
  <c r="P16" i="1"/>
  <c r="P17" i="1"/>
  <c r="P18" i="1"/>
  <c r="O8" i="1"/>
  <c r="O9" i="1"/>
  <c r="O10" i="1"/>
  <c r="O11" i="1"/>
  <c r="O12" i="1"/>
  <c r="P8" i="1"/>
  <c r="P9" i="1"/>
  <c r="P10" i="1"/>
  <c r="P11" i="1"/>
  <c r="P12" i="1"/>
  <c r="O2" i="1"/>
  <c r="O3" i="1"/>
  <c r="O4" i="1"/>
  <c r="O5" i="1"/>
  <c r="O6" i="1"/>
  <c r="P2" i="1"/>
  <c r="P3" i="1"/>
  <c r="P4" i="1"/>
  <c r="P5" i="1"/>
  <c r="P6" i="1"/>
  <c r="I26" i="1"/>
  <c r="I20" i="1"/>
  <c r="I21" i="1"/>
  <c r="I22" i="1"/>
  <c r="I23" i="1"/>
  <c r="I24" i="1"/>
  <c r="I25" i="1"/>
  <c r="I27" i="1"/>
  <c r="J26" i="1"/>
  <c r="J25" i="1"/>
  <c r="J24" i="1"/>
  <c r="J23" i="1"/>
  <c r="J22" i="1"/>
  <c r="J21" i="1"/>
  <c r="J20" i="1"/>
  <c r="I17" i="1"/>
  <c r="I11" i="1"/>
  <c r="I12" i="1"/>
  <c r="I13" i="1"/>
  <c r="I14" i="1"/>
  <c r="I15" i="1"/>
  <c r="I16" i="1"/>
  <c r="I18" i="1"/>
  <c r="J17" i="1"/>
  <c r="J16" i="1"/>
  <c r="J15" i="1"/>
  <c r="J14" i="1"/>
  <c r="J13" i="1"/>
  <c r="J12" i="1"/>
  <c r="J11" i="1"/>
  <c r="C11" i="1"/>
  <c r="C12" i="1"/>
  <c r="C13" i="1"/>
  <c r="C14" i="1"/>
  <c r="C15" i="1"/>
  <c r="C16" i="1"/>
  <c r="C17" i="1"/>
  <c r="C18" i="1"/>
  <c r="D11" i="1"/>
  <c r="D12" i="1"/>
  <c r="D13" i="1"/>
  <c r="D14" i="1"/>
  <c r="D15" i="1"/>
  <c r="D16" i="1"/>
  <c r="D17" i="1"/>
  <c r="D18" i="1"/>
  <c r="I5" i="1"/>
  <c r="I2" i="1"/>
  <c r="I3" i="1"/>
  <c r="I4" i="1"/>
  <c r="I6" i="1"/>
  <c r="J5" i="1"/>
  <c r="J4" i="1"/>
  <c r="J3" i="1"/>
  <c r="J2" i="1"/>
  <c r="C22" i="1"/>
  <c r="C23" i="1"/>
  <c r="C20" i="1"/>
  <c r="C21" i="1"/>
  <c r="C24" i="1"/>
  <c r="C25" i="1"/>
  <c r="C26" i="1"/>
  <c r="C27" i="1"/>
  <c r="D20" i="1"/>
  <c r="D21" i="1"/>
  <c r="D22" i="1"/>
  <c r="D23" i="1"/>
  <c r="D24" i="1"/>
  <c r="D25" i="1"/>
  <c r="D26" i="1"/>
  <c r="D27" i="1"/>
  <c r="C2" i="1"/>
  <c r="C3" i="1"/>
  <c r="C4" i="1"/>
  <c r="C5" i="1"/>
  <c r="C6" i="1"/>
  <c r="C7" i="1"/>
  <c r="C8" i="1"/>
  <c r="C9" i="1"/>
  <c r="D2" i="1"/>
  <c r="D3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<sst xmlns="http://schemas.openxmlformats.org/spreadsheetml/2006/main" count="47" uniqueCount="37">
  <si>
    <t>Background</t>
  </si>
  <si>
    <t xml:space="preserve">band </t>
  </si>
  <si>
    <t>difference</t>
  </si>
  <si>
    <t>percent</t>
  </si>
  <si>
    <t>phosphate</t>
  </si>
  <si>
    <t>WT_1, 0min</t>
  </si>
  <si>
    <t>WT_1,5min</t>
  </si>
  <si>
    <t>WT_2,0min</t>
  </si>
  <si>
    <t>WT_2,5min</t>
  </si>
  <si>
    <t>background</t>
  </si>
  <si>
    <t>band</t>
  </si>
  <si>
    <t>STM_4,0min</t>
  </si>
  <si>
    <t>WT_3,omin</t>
  </si>
  <si>
    <t>WT_3,5min</t>
  </si>
  <si>
    <t>STM1,0min</t>
  </si>
  <si>
    <t>STM1,5min</t>
  </si>
  <si>
    <t>STM2,0min</t>
  </si>
  <si>
    <t>STM2,5min</t>
  </si>
  <si>
    <t>STM3,0min</t>
  </si>
  <si>
    <t>STM4,0min</t>
  </si>
  <si>
    <t>TTM1,0min</t>
  </si>
  <si>
    <t>TTM1,5min</t>
  </si>
  <si>
    <t>WT1</t>
  </si>
  <si>
    <t>WT2</t>
  </si>
  <si>
    <t>WT3</t>
  </si>
  <si>
    <t>WT4</t>
  </si>
  <si>
    <t>WT4_0min</t>
  </si>
  <si>
    <t>SDEV</t>
  </si>
  <si>
    <t>Average</t>
  </si>
  <si>
    <t>5 min values</t>
  </si>
  <si>
    <t>STM 0 min</t>
  </si>
  <si>
    <t>TTM2,0 min</t>
  </si>
  <si>
    <t>STM 5 min</t>
  </si>
  <si>
    <t>TTM2, 5 min</t>
  </si>
  <si>
    <t>Mean</t>
  </si>
  <si>
    <t>SD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</si>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</sst>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570209973753304E-2"/>
          <c:y val="8.3333333333333301E-2"/>
          <c:w val="0.71306561679790004"/>
          <c:h val="0.82246937882764704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Sheet1!$G$39:$G$45</c:f>
                <c:numCache>
                  <c:formatCode>General</c:formatCode>
                  <c:ptCount val="7"/>
                  <c:pt idx="0">
                    <c:v>3.7824374857138521E-2</c:v>
                  </c:pt>
                  <c:pt idx="1">
                    <c:v>6.5696930420428734E-2</c:v>
                  </c:pt>
                  <c:pt idx="2">
                    <c:v>4.0083277893239615E-2</c:v>
                  </c:pt>
                  <c:pt idx="3">
                    <c:v>2.5907704774191555E-2</c:v>
                  </c:pt>
                  <c:pt idx="4">
                    <c:v>2.3840861281981058E-2</c:v>
                  </c:pt>
                  <c:pt idx="5">
                    <c:v>4.3568298872766038E-2</c:v>
                  </c:pt>
                  <c:pt idx="6">
                    <c:v>0.10554431928499672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val>
            <c:numRef>
              <c:f>Sheet1!$F$39:$F$45</c:f>
              <c:numCache>
                <c:formatCode>General</c:formatCode>
                <c:ptCount val="7"/>
                <c:pt idx="0">
                  <c:v>0.12245</c:v>
                </c:pt>
                <c:pt idx="1">
                  <c:v>0.18940000000000001</c:v>
                </c:pt>
                <c:pt idx="2">
                  <c:v>0.15437499999999998</c:v>
                </c:pt>
                <c:pt idx="3">
                  <c:v>0.123475</c:v>
                </c:pt>
                <c:pt idx="4">
                  <c:v>0.147425</c:v>
                </c:pt>
                <c:pt idx="5">
                  <c:v>8.8950000000000001E-2</c:v>
                </c:pt>
                <c:pt idx="6">
                  <c:v>0.20895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64096"/>
        <c:axId val="41365888"/>
      </c:barChart>
      <c:catAx>
        <c:axId val="41364096"/>
        <c:scaling>
          <c:orientation val="maxMin"/>
        </c:scaling>
        <c:delete val="0"/>
        <c:axPos val="b"/>
        <c:majorTickMark val="out"/>
        <c:minorTickMark val="none"/>
        <c:tickLblPos val="nextTo"/>
        <c:crossAx val="41365888"/>
        <c:crosses val="autoZero"/>
        <c:auto val="1"/>
        <c:lblAlgn val="ctr"/>
        <c:lblOffset val="100"/>
        <c:noMultiLvlLbl val="0"/>
      </c:catAx>
      <c:valAx>
        <c:axId val="41365888"/>
        <c:scaling>
          <c:orientation val="minMax"/>
          <c:max val="0.8"/>
        </c:scaling>
        <c:delete val="0"/>
        <c:axPos val="r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4136409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432852143482006E-2"/>
          <c:y val="2.7777777777777801E-2"/>
          <c:w val="0.72620297462817096"/>
          <c:h val="0.82246937882764704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Sheet1!$T$8:$T$11</c:f>
              <c:numCache>
                <c:formatCode>General</c:formatCode>
                <c:ptCount val="4"/>
                <c:pt idx="0">
                  <c:v>1.4770000000000002E-2</c:v>
                </c:pt>
                <c:pt idx="1">
                  <c:v>0.10639</c:v>
                </c:pt>
                <c:pt idx="2">
                  <c:v>0.30330000000000001</c:v>
                </c:pt>
                <c:pt idx="3">
                  <c:v>0.57555000000000001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73056"/>
        <c:axId val="41374848"/>
      </c:barChart>
      <c:catAx>
        <c:axId val="41373056"/>
        <c:scaling>
          <c:orientation val="minMax"/>
        </c:scaling>
        <c:delete val="0"/>
        <c:axPos val="b"/>
        <c:majorTickMark val="out"/>
        <c:minorTickMark val="none"/>
        <c:tickLblPos val="nextTo"/>
        <c:crossAx val="41374848"/>
        <c:crosses val="autoZero"/>
        <c:auto val="1"/>
        <c:lblAlgn val="ctr"/>
        <c:lblOffset val="100"/>
        <c:noMultiLvlLbl val="0"/>
      </c:catAx>
      <c:valAx>
        <c:axId val="4137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373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Sheet1!$U$39:$U$42</c:f>
                <c:numCache>
                  <c:formatCode>General</c:formatCode>
                  <c:ptCount val="4"/>
                  <c:pt idx="0">
                    <c:v>9.3799999999999994E-2</c:v>
                  </c:pt>
                  <c:pt idx="1">
                    <c:v>3.7099999999999966E-2</c:v>
                  </c:pt>
                  <c:pt idx="2">
                    <c:v>0.14279999999999998</c:v>
                  </c:pt>
                  <c:pt idx="3">
                    <c:v>1.1799999999999998E-2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val>
            <c:numRef>
              <c:f>Sheet1!$T$39:$T$42</c:f>
              <c:numCache>
                <c:formatCode>General</c:formatCode>
                <c:ptCount val="4"/>
                <c:pt idx="0">
                  <c:v>0.36330000000000001</c:v>
                </c:pt>
                <c:pt idx="1">
                  <c:v>0.43674999999999997</c:v>
                </c:pt>
                <c:pt idx="2">
                  <c:v>0.14360000000000001</c:v>
                </c:pt>
                <c:pt idx="3">
                  <c:v>5.6300000000000003E-2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64960"/>
        <c:axId val="41466496"/>
      </c:barChart>
      <c:catAx>
        <c:axId val="41464960"/>
        <c:scaling>
          <c:orientation val="maxMin"/>
        </c:scaling>
        <c:delete val="0"/>
        <c:axPos val="b"/>
        <c:majorTickMark val="out"/>
        <c:minorTickMark val="none"/>
        <c:tickLblPos val="nextTo"/>
        <c:crossAx val="41466496"/>
        <c:crosses val="autoZero"/>
        <c:auto val="1"/>
        <c:lblAlgn val="ctr"/>
        <c:lblOffset val="100"/>
        <c:noMultiLvlLbl val="0"/>
      </c:catAx>
      <c:valAx>
        <c:axId val="41466496"/>
        <c:scaling>
          <c:orientation val="minMax"/>
          <c:max val="0.8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41464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Sheet1!$T$45:$T$48</c:f>
              <c:numCache>
                <c:formatCode>General</c:formatCode>
                <c:ptCount val="4"/>
                <c:pt idx="0">
                  <c:v>0.29385</c:v>
                </c:pt>
                <c:pt idx="1">
                  <c:v>0.36565000000000003</c:v>
                </c:pt>
                <c:pt idx="2">
                  <c:v>0.21884999999999999</c:v>
                </c:pt>
                <c:pt idx="3">
                  <c:v>0.1216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658176"/>
        <c:axId val="68764800"/>
      </c:barChart>
      <c:catAx>
        <c:axId val="58658176"/>
        <c:scaling>
          <c:orientation val="minMax"/>
        </c:scaling>
        <c:delete val="0"/>
        <c:axPos val="b"/>
        <c:majorTickMark val="out"/>
        <c:minorTickMark val="none"/>
        <c:tickLblPos val="nextTo"/>
        <c:crossAx val="68764800"/>
        <c:crosses val="autoZero"/>
        <c:auto val="1"/>
        <c:lblAlgn val="ctr"/>
        <c:lblOffset val="100"/>
        <c:noMultiLvlLbl val="0"/>
      </c:catAx>
      <c:valAx>
        <c:axId val="6876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658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Sheet1!$X$2:$X$5</c:f>
                <c:numCache>
                  <c:formatCode>General</c:formatCode>
                  <c:ptCount val="4"/>
                  <c:pt idx="0">
                    <c:v>5.4849658157549157E-2</c:v>
                  </c:pt>
                  <c:pt idx="1">
                    <c:v>0.10905042411655262</c:v>
                  </c:pt>
                  <c:pt idx="2">
                    <c:v>6.0924075700826218E-2</c:v>
                  </c:pt>
                  <c:pt idx="3">
                    <c:v>0.19083951372815819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val>
            <c:numRef>
              <c:f>Sheet1!$W$2:$W$5</c:f>
              <c:numCache>
                <c:formatCode>General</c:formatCode>
                <c:ptCount val="4"/>
                <c:pt idx="0">
                  <c:v>5.8300000000000005E-2</c:v>
                </c:pt>
                <c:pt idx="1">
                  <c:v>0.1734</c:v>
                </c:pt>
                <c:pt idx="2">
                  <c:v>0.28276000000000001</c:v>
                </c:pt>
                <c:pt idx="3">
                  <c:v>0.48550000000000004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785664"/>
        <c:axId val="68787200"/>
      </c:barChart>
      <c:catAx>
        <c:axId val="68785664"/>
        <c:scaling>
          <c:orientation val="maxMin"/>
        </c:scaling>
        <c:delete val="0"/>
        <c:axPos val="b"/>
        <c:majorTickMark val="out"/>
        <c:minorTickMark val="none"/>
        <c:tickLblPos val="nextTo"/>
        <c:crossAx val="68787200"/>
        <c:crosses val="autoZero"/>
        <c:auto val="1"/>
        <c:lblAlgn val="ctr"/>
        <c:lblOffset val="100"/>
        <c:noMultiLvlLbl val="0"/>
      </c:catAx>
      <c:valAx>
        <c:axId val="68787200"/>
        <c:scaling>
          <c:orientation val="minMax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68785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368300</xdr:colOff>
      <xdr:row>46</xdr:row>
      <xdr:rowOff>114300</xdr:rowOff>
    </xdr:from>
    <xdr:to>
      <xdr:col>36</xdr:col>
      <xdr:colOff>647700</xdr:colOff>
      <xdr:row>61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596900</xdr:colOff>
      <xdr:row>16</xdr:row>
      <xdr:rowOff>63500</xdr:rowOff>
    </xdr:from>
    <xdr:to>
      <xdr:col>30</xdr:col>
      <xdr:colOff>215900</xdr:colOff>
      <xdr:row>30</xdr:row>
      <xdr:rowOff>139700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673100</xdr:colOff>
      <xdr:row>29</xdr:row>
      <xdr:rowOff>0</xdr:rowOff>
    </xdr:from>
    <xdr:to>
      <xdr:col>36</xdr:col>
      <xdr:colOff>292100</xdr:colOff>
      <xdr:row>43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787400</xdr:colOff>
      <xdr:row>48</xdr:row>
      <xdr:rowOff>177800</xdr:rowOff>
    </xdr:from>
    <xdr:to>
      <xdr:col>29</xdr:col>
      <xdr:colOff>406400</xdr:colOff>
      <xdr:row>63</xdr:row>
      <xdr:rowOff>63500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673100</xdr:colOff>
      <xdr:row>9</xdr:row>
      <xdr:rowOff>63500</xdr:rowOff>
    </xdr:from>
    <xdr:to>
      <xdr:col>36</xdr:col>
      <xdr:colOff>292100</xdr:colOff>
      <xdr:row>23</xdr:row>
      <xdr:rowOff>139700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topLeftCell="Q1" workbookViewId="0">
      <selection activeCell="AA41" sqref="AA4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</v>
      </c>
      <c r="H1" t="s">
        <v>10</v>
      </c>
      <c r="I1" t="s">
        <v>2</v>
      </c>
      <c r="J1" t="s">
        <v>3</v>
      </c>
      <c r="K1" t="s">
        <v>4</v>
      </c>
      <c r="M1" t="s">
        <v>9</v>
      </c>
      <c r="N1" t="s">
        <v>10</v>
      </c>
      <c r="O1" t="s">
        <v>2</v>
      </c>
      <c r="P1" t="s">
        <v>3</v>
      </c>
      <c r="Q1" t="s">
        <v>4</v>
      </c>
      <c r="V1" t="s">
        <v>30</v>
      </c>
    </row>
    <row r="2" spans="1:24" x14ac:dyDescent="0.25">
      <c r="A2">
        <v>806.27</v>
      </c>
      <c r="B2">
        <v>611</v>
      </c>
      <c r="C2">
        <f t="shared" ref="C2:C8" si="0">A2-B2</f>
        <v>195.26999999999998</v>
      </c>
      <c r="D2">
        <f>C2/C9</f>
        <v>9.9352810086393739E-2</v>
      </c>
      <c r="E2">
        <v>6</v>
      </c>
      <c r="G2">
        <v>1470</v>
      </c>
      <c r="H2">
        <v>1400</v>
      </c>
      <c r="I2">
        <f>G2-H2</f>
        <v>70</v>
      </c>
      <c r="J2">
        <f>I2/I6</f>
        <v>2.1452650934722647E-2</v>
      </c>
      <c r="K2">
        <v>3</v>
      </c>
      <c r="M2">
        <v>1570</v>
      </c>
      <c r="N2">
        <v>1472</v>
      </c>
      <c r="O2">
        <f>M2-N2</f>
        <v>98</v>
      </c>
      <c r="P2">
        <f>O2/O6</f>
        <v>2.8056112224448898E-2</v>
      </c>
      <c r="Q2">
        <v>3</v>
      </c>
      <c r="R2">
        <v>2.8000000000000001E-2</v>
      </c>
      <c r="S2">
        <v>6.6E-3</v>
      </c>
      <c r="T2">
        <v>0.1217</v>
      </c>
      <c r="U2">
        <v>0.1137</v>
      </c>
      <c r="V2">
        <v>2.1499999999999998E-2</v>
      </c>
      <c r="W2">
        <f>AVERAGE(R2:V2)</f>
        <v>5.8300000000000005E-2</v>
      </c>
      <c r="X2">
        <f>STDEV(R2:V2)</f>
        <v>5.4849658157549157E-2</v>
      </c>
    </row>
    <row r="3" spans="1:24" x14ac:dyDescent="0.25">
      <c r="A3">
        <v>899.09</v>
      </c>
      <c r="B3">
        <v>373</v>
      </c>
      <c r="C3">
        <f t="shared" si="0"/>
        <v>526.09</v>
      </c>
      <c r="D3">
        <f>C3/C9</f>
        <v>0.26767306733420848</v>
      </c>
      <c r="E3">
        <v>5</v>
      </c>
      <c r="G3">
        <v>1470</v>
      </c>
      <c r="H3">
        <v>1115</v>
      </c>
      <c r="I3">
        <f>G3-H3</f>
        <v>355</v>
      </c>
      <c r="J3">
        <f>I3/I6</f>
        <v>0.10879558688323629</v>
      </c>
      <c r="K3">
        <v>2</v>
      </c>
      <c r="M3">
        <v>1570</v>
      </c>
      <c r="N3">
        <v>1327</v>
      </c>
      <c r="O3">
        <f>M3-N3</f>
        <v>243</v>
      </c>
      <c r="P3">
        <f>O3/O6</f>
        <v>6.9567706842255939E-2</v>
      </c>
      <c r="Q3">
        <v>2</v>
      </c>
      <c r="R3">
        <v>6.9599999999999995E-2</v>
      </c>
      <c r="S3">
        <v>0.13689999999999999</v>
      </c>
      <c r="T3">
        <v>0.34760000000000002</v>
      </c>
      <c r="U3">
        <v>0.2041</v>
      </c>
      <c r="V3">
        <v>0.10879999999999999</v>
      </c>
      <c r="W3">
        <f>AVERAGE(R3:V3)</f>
        <v>0.1734</v>
      </c>
      <c r="X3">
        <f>STDEV(R3:V3)</f>
        <v>0.10905042411655262</v>
      </c>
    </row>
    <row r="4" spans="1:24" x14ac:dyDescent="0.25">
      <c r="A4">
        <v>895.06</v>
      </c>
      <c r="B4">
        <v>503</v>
      </c>
      <c r="C4">
        <f t="shared" si="0"/>
        <v>392.05999999999995</v>
      </c>
      <c r="D4">
        <f>C4/C9</f>
        <v>0.19947899176766284</v>
      </c>
      <c r="E4">
        <v>4</v>
      </c>
      <c r="G4">
        <v>1695</v>
      </c>
      <c r="H4">
        <v>967</v>
      </c>
      <c r="I4">
        <f>G4-H4</f>
        <v>728</v>
      </c>
      <c r="J4">
        <f>I4/I6</f>
        <v>0.22310756972111553</v>
      </c>
      <c r="K4">
        <v>1</v>
      </c>
      <c r="M4">
        <v>2000</v>
      </c>
      <c r="N4">
        <v>1028</v>
      </c>
      <c r="O4">
        <f>M4-N4</f>
        <v>972</v>
      </c>
      <c r="P4">
        <f>O4/O6</f>
        <v>0.27827082736902375</v>
      </c>
      <c r="Q4">
        <v>1</v>
      </c>
      <c r="R4">
        <v>0.27829999999999999</v>
      </c>
      <c r="S4">
        <v>0.3296</v>
      </c>
      <c r="T4">
        <v>0.35820000000000002</v>
      </c>
      <c r="U4">
        <v>0.22459999999999999</v>
      </c>
      <c r="V4">
        <v>0.22309999999999999</v>
      </c>
      <c r="W4">
        <f>AVERAGE(R4:V4)</f>
        <v>0.28276000000000001</v>
      </c>
      <c r="X4">
        <f>STDEV(R4:V4)</f>
        <v>6.0924075700826218E-2</v>
      </c>
    </row>
    <row r="5" spans="1:24" x14ac:dyDescent="0.25">
      <c r="A5">
        <v>897</v>
      </c>
      <c r="B5">
        <v>585</v>
      </c>
      <c r="C5">
        <f t="shared" si="0"/>
        <v>312</v>
      </c>
      <c r="D5">
        <f>C5/C9</f>
        <v>0.15874469579021278</v>
      </c>
      <c r="E5">
        <v>3</v>
      </c>
      <c r="G5">
        <v>3460</v>
      </c>
      <c r="H5">
        <v>1350</v>
      </c>
      <c r="I5">
        <f>G5-H5</f>
        <v>2110</v>
      </c>
      <c r="J5">
        <f>I5/I6</f>
        <v>0.64664419246092553</v>
      </c>
      <c r="K5">
        <v>0</v>
      </c>
      <c r="M5">
        <v>3532</v>
      </c>
      <c r="N5">
        <v>1352</v>
      </c>
      <c r="O5">
        <f>M5-N5</f>
        <v>2180</v>
      </c>
      <c r="P5">
        <f>O5/O6</f>
        <v>0.62410535356427144</v>
      </c>
      <c r="Q5">
        <v>0</v>
      </c>
      <c r="R5">
        <v>0.62409999999999999</v>
      </c>
      <c r="S5">
        <v>0.52680000000000005</v>
      </c>
      <c r="T5">
        <v>0.1724</v>
      </c>
      <c r="U5">
        <v>0.45760000000000001</v>
      </c>
      <c r="V5">
        <v>0.64659999999999995</v>
      </c>
      <c r="W5">
        <f>AVERAGE(R5:V5)</f>
        <v>0.48550000000000004</v>
      </c>
      <c r="X5">
        <f>STDEV(R5:V5)</f>
        <v>0.19083951372815819</v>
      </c>
    </row>
    <row r="6" spans="1:24" x14ac:dyDescent="0.25">
      <c r="A6">
        <v>897</v>
      </c>
      <c r="B6">
        <v>693</v>
      </c>
      <c r="C6">
        <f t="shared" si="0"/>
        <v>204</v>
      </c>
      <c r="D6">
        <f>C6/C9</f>
        <v>0.10379460878590835</v>
      </c>
      <c r="E6">
        <v>2</v>
      </c>
      <c r="H6" t="s">
        <v>11</v>
      </c>
      <c r="I6">
        <f>SUM(I2:I5)</f>
        <v>3263</v>
      </c>
      <c r="N6" t="s">
        <v>14</v>
      </c>
      <c r="O6">
        <f>SUM(O2:O5)</f>
        <v>3493</v>
      </c>
      <c r="P6">
        <f>SUM(P2:P5)</f>
        <v>1</v>
      </c>
    </row>
    <row r="7" spans="1:24" x14ac:dyDescent="0.25">
      <c r="A7">
        <v>897</v>
      </c>
      <c r="B7">
        <v>792</v>
      </c>
      <c r="C7">
        <f t="shared" si="0"/>
        <v>105</v>
      </c>
      <c r="D7">
        <f>C7/C9</f>
        <v>5.34236956986293E-2</v>
      </c>
      <c r="E7">
        <v>1</v>
      </c>
      <c r="U7" t="s">
        <v>32</v>
      </c>
    </row>
    <row r="8" spans="1:24" x14ac:dyDescent="0.25">
      <c r="A8">
        <v>1262</v>
      </c>
      <c r="B8">
        <v>1031</v>
      </c>
      <c r="C8">
        <f t="shared" si="0"/>
        <v>231</v>
      </c>
      <c r="D8">
        <f>C8/C9</f>
        <v>0.11753213053698446</v>
      </c>
      <c r="E8">
        <v>0</v>
      </c>
      <c r="M8">
        <v>1570</v>
      </c>
      <c r="N8">
        <v>1500</v>
      </c>
      <c r="O8">
        <f>M8-N8</f>
        <v>70</v>
      </c>
      <c r="P8">
        <f>O8/O12</f>
        <v>1.6742406122937096E-2</v>
      </c>
      <c r="Q8">
        <v>3</v>
      </c>
      <c r="R8">
        <v>1.6740000000000001E-2</v>
      </c>
      <c r="S8">
        <v>1.2800000000000001E-2</v>
      </c>
      <c r="T8">
        <f>AVERAGE(R8:S8)</f>
        <v>1.4770000000000002E-2</v>
      </c>
    </row>
    <row r="9" spans="1:24" x14ac:dyDescent="0.25">
      <c r="B9" t="s">
        <v>5</v>
      </c>
      <c r="C9">
        <f>SUM(C2:C8)</f>
        <v>1965.42</v>
      </c>
      <c r="D9">
        <f>SUM(D2:D8)</f>
        <v>0.99999999999999978</v>
      </c>
      <c r="M9">
        <v>1570</v>
      </c>
      <c r="N9">
        <v>1300</v>
      </c>
      <c r="O9">
        <f>M9-N9</f>
        <v>270</v>
      </c>
      <c r="P9">
        <f>O9/O12</f>
        <v>6.457785218847166E-2</v>
      </c>
      <c r="Q9">
        <v>2</v>
      </c>
      <c r="R9">
        <v>6.4579999999999999E-2</v>
      </c>
      <c r="S9">
        <v>0.1482</v>
      </c>
      <c r="T9">
        <f>AVERAGE(R9:S9)</f>
        <v>0.10639</v>
      </c>
    </row>
    <row r="10" spans="1:24" x14ac:dyDescent="0.25">
      <c r="M10">
        <v>1570</v>
      </c>
      <c r="N10">
        <v>534</v>
      </c>
      <c r="O10">
        <f>M10-N10</f>
        <v>1036</v>
      </c>
      <c r="P10">
        <f>O10/O12</f>
        <v>0.24778761061946902</v>
      </c>
      <c r="Q10">
        <v>1</v>
      </c>
      <c r="R10">
        <v>0.24779999999999999</v>
      </c>
      <c r="S10">
        <v>0.35880000000000001</v>
      </c>
      <c r="T10">
        <f>AVERAGE(R10:S10)</f>
        <v>0.30330000000000001</v>
      </c>
    </row>
    <row r="11" spans="1:24" x14ac:dyDescent="0.25">
      <c r="A11">
        <v>1033</v>
      </c>
      <c r="B11">
        <v>477</v>
      </c>
      <c r="C11">
        <f t="shared" ref="C11:C17" si="1">A11-B11</f>
        <v>556</v>
      </c>
      <c r="D11">
        <f>C11/C18</f>
        <v>0.22124950258654993</v>
      </c>
      <c r="E11">
        <v>6</v>
      </c>
      <c r="G11">
        <v>1360</v>
      </c>
      <c r="H11">
        <v>1062</v>
      </c>
      <c r="I11">
        <f t="shared" ref="I11:I17" si="2">G11-H11</f>
        <v>298</v>
      </c>
      <c r="J11">
        <f>I11/I18</f>
        <v>8.5533869115958672E-2</v>
      </c>
      <c r="K11">
        <v>6</v>
      </c>
      <c r="M11">
        <v>3390</v>
      </c>
      <c r="N11">
        <v>585</v>
      </c>
      <c r="O11">
        <f>M11-N11</f>
        <v>2805</v>
      </c>
      <c r="P11">
        <f>O11/O12</f>
        <v>0.67089213106912227</v>
      </c>
      <c r="Q11">
        <v>0</v>
      </c>
      <c r="R11">
        <v>0.67100000000000004</v>
      </c>
      <c r="S11">
        <v>0.48010000000000003</v>
      </c>
      <c r="T11">
        <f>AVERAGE(R11:S11)</f>
        <v>0.57555000000000001</v>
      </c>
    </row>
    <row r="12" spans="1:24" x14ac:dyDescent="0.25">
      <c r="A12">
        <v>1030</v>
      </c>
      <c r="B12">
        <v>388</v>
      </c>
      <c r="C12">
        <f t="shared" si="1"/>
        <v>642</v>
      </c>
      <c r="D12">
        <f>C12/C18</f>
        <v>0.25547154795065657</v>
      </c>
      <c r="E12">
        <v>5</v>
      </c>
      <c r="G12">
        <v>1365</v>
      </c>
      <c r="H12">
        <v>976</v>
      </c>
      <c r="I12">
        <f t="shared" si="2"/>
        <v>389</v>
      </c>
      <c r="J12">
        <f>I12/I18</f>
        <v>0.11165327210103329</v>
      </c>
      <c r="K12">
        <v>5</v>
      </c>
      <c r="N12" t="s">
        <v>15</v>
      </c>
      <c r="O12">
        <f>SUM(O8:O11)</f>
        <v>4181</v>
      </c>
      <c r="P12">
        <f>SUM(P8:P11)</f>
        <v>1</v>
      </c>
    </row>
    <row r="13" spans="1:24" x14ac:dyDescent="0.25">
      <c r="A13">
        <v>1030</v>
      </c>
      <c r="B13">
        <v>613</v>
      </c>
      <c r="C13">
        <f t="shared" si="1"/>
        <v>417</v>
      </c>
      <c r="D13">
        <f>C13/C18</f>
        <v>0.16593712693991244</v>
      </c>
      <c r="E13">
        <v>4</v>
      </c>
      <c r="G13">
        <v>1350</v>
      </c>
      <c r="H13">
        <v>991</v>
      </c>
      <c r="I13">
        <f t="shared" si="2"/>
        <v>359</v>
      </c>
      <c r="J13">
        <f>I13/I18</f>
        <v>0.10304247990815155</v>
      </c>
      <c r="K13">
        <v>4</v>
      </c>
    </row>
    <row r="14" spans="1:24" x14ac:dyDescent="0.25">
      <c r="A14">
        <v>1030</v>
      </c>
      <c r="B14">
        <v>594</v>
      </c>
      <c r="C14">
        <f t="shared" si="1"/>
        <v>436</v>
      </c>
      <c r="D14">
        <f>C14/C18</f>
        <v>0.17349781138081974</v>
      </c>
      <c r="E14">
        <v>3</v>
      </c>
      <c r="G14">
        <v>1073</v>
      </c>
      <c r="H14">
        <v>735</v>
      </c>
      <c r="I14">
        <f t="shared" si="2"/>
        <v>338</v>
      </c>
      <c r="J14">
        <f>I14/I18</f>
        <v>9.7014925373134331E-2</v>
      </c>
      <c r="K14">
        <v>3</v>
      </c>
      <c r="M14">
        <v>1370</v>
      </c>
      <c r="N14">
        <v>1333</v>
      </c>
      <c r="O14">
        <f>M14-N14</f>
        <v>37</v>
      </c>
      <c r="P14">
        <f>O14/O18</f>
        <v>6.6415365284509063E-3</v>
      </c>
      <c r="Q14">
        <v>3</v>
      </c>
    </row>
    <row r="15" spans="1:24" x14ac:dyDescent="0.25">
      <c r="A15">
        <v>1527</v>
      </c>
      <c r="B15">
        <v>1211</v>
      </c>
      <c r="C15">
        <f t="shared" si="1"/>
        <v>316</v>
      </c>
      <c r="D15">
        <f>C15/C18</f>
        <v>0.12574612017508954</v>
      </c>
      <c r="E15">
        <v>2</v>
      </c>
      <c r="G15">
        <v>1873</v>
      </c>
      <c r="H15">
        <v>1418</v>
      </c>
      <c r="I15">
        <f t="shared" si="2"/>
        <v>455</v>
      </c>
      <c r="J15">
        <f>I15/I18</f>
        <v>0.13059701492537312</v>
      </c>
      <c r="K15">
        <v>2</v>
      </c>
      <c r="M15">
        <v>2330</v>
      </c>
      <c r="N15">
        <v>1567</v>
      </c>
      <c r="O15">
        <f>M15-N15</f>
        <v>763</v>
      </c>
      <c r="P15">
        <f>O15/O18</f>
        <v>0.13695925327589301</v>
      </c>
      <c r="Q15">
        <v>2</v>
      </c>
    </row>
    <row r="16" spans="1:24" x14ac:dyDescent="0.25">
      <c r="A16">
        <v>897</v>
      </c>
      <c r="B16">
        <v>800</v>
      </c>
      <c r="C16">
        <f t="shared" si="1"/>
        <v>97</v>
      </c>
      <c r="D16">
        <f>C16/C18</f>
        <v>3.8599283724631915E-2</v>
      </c>
      <c r="E16">
        <v>1</v>
      </c>
      <c r="G16">
        <v>1873</v>
      </c>
      <c r="H16">
        <v>1422</v>
      </c>
      <c r="I16">
        <f t="shared" si="2"/>
        <v>451</v>
      </c>
      <c r="J16">
        <f>I16/I18</f>
        <v>0.12944890929965558</v>
      </c>
      <c r="K16">
        <v>1</v>
      </c>
      <c r="M16">
        <v>3576</v>
      </c>
      <c r="N16">
        <v>1740</v>
      </c>
      <c r="O16">
        <f>M16-N16</f>
        <v>1836</v>
      </c>
      <c r="P16">
        <f>O16/O18</f>
        <v>0.32956381260096929</v>
      </c>
      <c r="Q16">
        <v>1</v>
      </c>
    </row>
    <row r="17" spans="1:17" x14ac:dyDescent="0.25">
      <c r="A17">
        <v>1208</v>
      </c>
      <c r="B17">
        <v>1159</v>
      </c>
      <c r="C17">
        <f t="shared" si="1"/>
        <v>49</v>
      </c>
      <c r="D17">
        <f>C17/C18</f>
        <v>1.9498607242339833E-2</v>
      </c>
      <c r="E17">
        <v>0</v>
      </c>
      <c r="G17">
        <v>2353</v>
      </c>
      <c r="H17">
        <v>1159</v>
      </c>
      <c r="I17">
        <f t="shared" si="2"/>
        <v>1194</v>
      </c>
      <c r="J17">
        <f>I17/I18</f>
        <v>0.34270952927669346</v>
      </c>
      <c r="K17">
        <v>0</v>
      </c>
      <c r="M17">
        <v>3576</v>
      </c>
      <c r="N17">
        <v>641</v>
      </c>
      <c r="O17">
        <f>M17-N17</f>
        <v>2935</v>
      </c>
      <c r="P17">
        <f>O17/O18</f>
        <v>0.52683539759468678</v>
      </c>
      <c r="Q17">
        <v>0</v>
      </c>
    </row>
    <row r="18" spans="1:17" x14ac:dyDescent="0.25">
      <c r="B18" s="1" t="s">
        <v>6</v>
      </c>
      <c r="C18">
        <f>SUM(C11:C17)</f>
        <v>2513</v>
      </c>
      <c r="D18">
        <f>SUM(D11:D17)</f>
        <v>1</v>
      </c>
      <c r="H18" t="s">
        <v>12</v>
      </c>
      <c r="I18">
        <f>SUM(I11:I17)</f>
        <v>3484</v>
      </c>
      <c r="N18" t="s">
        <v>16</v>
      </c>
      <c r="O18">
        <f>SUM(O14:O17)</f>
        <v>5571</v>
      </c>
      <c r="P18">
        <f>SUM(P14:P17)</f>
        <v>1</v>
      </c>
    </row>
    <row r="20" spans="1:17" x14ac:dyDescent="0.25">
      <c r="A20">
        <v>600</v>
      </c>
      <c r="B20">
        <v>107</v>
      </c>
      <c r="C20">
        <f t="shared" ref="C20:C26" si="3">A20-B20</f>
        <v>493</v>
      </c>
      <c r="D20">
        <f>C20/C27</f>
        <v>0.16959064327485379</v>
      </c>
      <c r="E20">
        <v>6</v>
      </c>
      <c r="G20">
        <v>1166</v>
      </c>
      <c r="H20">
        <v>388</v>
      </c>
      <c r="I20">
        <f t="shared" ref="I20:I26" si="4">G20-H20</f>
        <v>778</v>
      </c>
      <c r="J20">
        <f>I20/I27</f>
        <v>0.15619353543465167</v>
      </c>
      <c r="K20">
        <v>6</v>
      </c>
      <c r="M20">
        <v>1370</v>
      </c>
      <c r="N20">
        <v>1315</v>
      </c>
      <c r="O20">
        <f>M20-N20</f>
        <v>55</v>
      </c>
      <c r="P20">
        <f>O20/O24</f>
        <v>1.2799627647195718E-2</v>
      </c>
      <c r="Q20">
        <v>3</v>
      </c>
    </row>
    <row r="21" spans="1:17" x14ac:dyDescent="0.25">
      <c r="A21">
        <v>600</v>
      </c>
      <c r="B21">
        <v>107</v>
      </c>
      <c r="C21">
        <f t="shared" si="3"/>
        <v>493</v>
      </c>
      <c r="D21">
        <f>C21/C27</f>
        <v>0.16959064327485379</v>
      </c>
      <c r="E21">
        <v>5</v>
      </c>
      <c r="G21">
        <v>1166</v>
      </c>
      <c r="H21">
        <v>422</v>
      </c>
      <c r="I21">
        <f t="shared" si="4"/>
        <v>744</v>
      </c>
      <c r="J21">
        <f>I21/I27</f>
        <v>0.14936759686809878</v>
      </c>
      <c r="K21">
        <v>5</v>
      </c>
      <c r="M21">
        <v>2330</v>
      </c>
      <c r="N21">
        <v>1693</v>
      </c>
      <c r="O21">
        <f>M21-N21</f>
        <v>637</v>
      </c>
      <c r="P21">
        <f>O21/O24</f>
        <v>0.14824296020479405</v>
      </c>
      <c r="Q21">
        <v>2</v>
      </c>
    </row>
    <row r="22" spans="1:17" x14ac:dyDescent="0.25">
      <c r="A22">
        <v>600</v>
      </c>
      <c r="B22">
        <v>165</v>
      </c>
      <c r="C22">
        <f t="shared" si="3"/>
        <v>435</v>
      </c>
      <c r="D22">
        <f>C22/C27</f>
        <v>0.14963880288957687</v>
      </c>
      <c r="E22">
        <v>4</v>
      </c>
      <c r="G22">
        <v>1166</v>
      </c>
      <c r="H22">
        <v>645</v>
      </c>
      <c r="I22">
        <f t="shared" si="4"/>
        <v>521</v>
      </c>
      <c r="J22">
        <f>I22/I27</f>
        <v>0.1045974703874724</v>
      </c>
      <c r="K22">
        <v>4</v>
      </c>
      <c r="M22">
        <v>3576</v>
      </c>
      <c r="N22">
        <v>2034</v>
      </c>
      <c r="O22">
        <f>M22-N22</f>
        <v>1542</v>
      </c>
      <c r="P22">
        <f>O22/O24</f>
        <v>0.35885501512683265</v>
      </c>
      <c r="Q22">
        <v>1</v>
      </c>
    </row>
    <row r="23" spans="1:17" x14ac:dyDescent="0.25">
      <c r="A23">
        <v>600</v>
      </c>
      <c r="B23">
        <v>242</v>
      </c>
      <c r="C23">
        <f t="shared" si="3"/>
        <v>358</v>
      </c>
      <c r="D23">
        <f>C23/C27</f>
        <v>0.12315101479188166</v>
      </c>
      <c r="E23">
        <v>3</v>
      </c>
      <c r="G23">
        <v>1166</v>
      </c>
      <c r="H23">
        <v>715</v>
      </c>
      <c r="I23">
        <f t="shared" si="4"/>
        <v>451</v>
      </c>
      <c r="J23">
        <f>I23/I27</f>
        <v>9.0544067456334074E-2</v>
      </c>
      <c r="K23">
        <v>3</v>
      </c>
      <c r="M23">
        <v>3576</v>
      </c>
      <c r="N23">
        <v>1513</v>
      </c>
      <c r="O23">
        <f>M23-N23</f>
        <v>2063</v>
      </c>
      <c r="P23">
        <f>O23/O24</f>
        <v>0.48010239702117757</v>
      </c>
      <c r="Q23">
        <v>0</v>
      </c>
    </row>
    <row r="24" spans="1:17" x14ac:dyDescent="0.25">
      <c r="A24">
        <v>945</v>
      </c>
      <c r="B24">
        <v>560</v>
      </c>
      <c r="C24">
        <f t="shared" si="3"/>
        <v>385</v>
      </c>
      <c r="D24">
        <f>C24/C27</f>
        <v>0.1324389404884761</v>
      </c>
      <c r="E24">
        <v>2</v>
      </c>
      <c r="G24">
        <v>1478</v>
      </c>
      <c r="H24">
        <v>1044</v>
      </c>
      <c r="I24">
        <f t="shared" si="4"/>
        <v>434</v>
      </c>
      <c r="J24">
        <f>I24/I27</f>
        <v>8.7131098173057614E-2</v>
      </c>
      <c r="K24">
        <v>2</v>
      </c>
      <c r="N24" t="s">
        <v>17</v>
      </c>
      <c r="O24">
        <f>SUM(O20:O23)</f>
        <v>4297</v>
      </c>
      <c r="P24">
        <f>SUM(P20:P23)</f>
        <v>1</v>
      </c>
    </row>
    <row r="25" spans="1:17" x14ac:dyDescent="0.25">
      <c r="A25">
        <v>945</v>
      </c>
      <c r="B25">
        <v>585</v>
      </c>
      <c r="C25">
        <f t="shared" si="3"/>
        <v>360</v>
      </c>
      <c r="D25">
        <f>C25/C27</f>
        <v>0.1238390092879257</v>
      </c>
      <c r="E25">
        <v>1</v>
      </c>
      <c r="G25">
        <v>1920</v>
      </c>
      <c r="H25">
        <v>1300</v>
      </c>
      <c r="I25">
        <f t="shared" si="4"/>
        <v>620</v>
      </c>
      <c r="J25">
        <f>I25/I27</f>
        <v>0.12447299739008232</v>
      </c>
      <c r="K25">
        <v>1</v>
      </c>
    </row>
    <row r="26" spans="1:17" x14ac:dyDescent="0.25">
      <c r="A26">
        <v>1788</v>
      </c>
      <c r="B26">
        <v>1405</v>
      </c>
      <c r="C26">
        <f t="shared" si="3"/>
        <v>383</v>
      </c>
      <c r="D26">
        <f>C26/C27</f>
        <v>0.13175094599243206</v>
      </c>
      <c r="E26">
        <v>0</v>
      </c>
      <c r="G26">
        <v>2010</v>
      </c>
      <c r="H26">
        <v>577</v>
      </c>
      <c r="I26">
        <f t="shared" si="4"/>
        <v>1433</v>
      </c>
      <c r="J26">
        <f>I26/I27</f>
        <v>0.28769323429030313</v>
      </c>
      <c r="K26">
        <v>0</v>
      </c>
      <c r="M26">
        <v>1054</v>
      </c>
      <c r="N26">
        <v>697</v>
      </c>
      <c r="O26">
        <f>M26-N26</f>
        <v>357</v>
      </c>
      <c r="P26">
        <f>O26/O30</f>
        <v>0.12167689161554192</v>
      </c>
      <c r="Q26">
        <v>3</v>
      </c>
    </row>
    <row r="27" spans="1:17" x14ac:dyDescent="0.25">
      <c r="B27" t="s">
        <v>7</v>
      </c>
      <c r="C27">
        <f>SUM(C20:C26)</f>
        <v>2907</v>
      </c>
      <c r="D27">
        <f>SUM(D20:D26)</f>
        <v>1</v>
      </c>
      <c r="H27" t="s">
        <v>13</v>
      </c>
      <c r="I27">
        <f>SUM(I20:I26)</f>
        <v>4981</v>
      </c>
      <c r="M27">
        <v>1450</v>
      </c>
      <c r="N27">
        <v>430</v>
      </c>
      <c r="O27">
        <f>M27-N27</f>
        <v>1020</v>
      </c>
      <c r="P27">
        <f>O27/O30</f>
        <v>0.34764826175869118</v>
      </c>
      <c r="Q27">
        <v>2</v>
      </c>
    </row>
    <row r="28" spans="1:17" x14ac:dyDescent="0.25">
      <c r="M28">
        <v>1697</v>
      </c>
      <c r="N28">
        <v>646</v>
      </c>
      <c r="O28">
        <f>M28-N28</f>
        <v>1051</v>
      </c>
      <c r="P28">
        <f>O28/O30</f>
        <v>0.35821404226312203</v>
      </c>
      <c r="Q28">
        <v>1</v>
      </c>
    </row>
    <row r="29" spans="1:17" x14ac:dyDescent="0.25">
      <c r="A29">
        <v>600</v>
      </c>
      <c r="B29">
        <v>78</v>
      </c>
      <c r="C29">
        <f t="shared" ref="C29:C34" si="5">A29-B29</f>
        <v>522</v>
      </c>
      <c r="D29">
        <f>C29/C36</f>
        <v>0.19847908745247148</v>
      </c>
      <c r="E29">
        <v>6</v>
      </c>
      <c r="G29">
        <v>1510</v>
      </c>
      <c r="H29">
        <v>800</v>
      </c>
      <c r="I29">
        <f t="shared" ref="I29:I35" si="6">G29-H29</f>
        <v>710</v>
      </c>
      <c r="J29">
        <f>I29/I36</f>
        <v>0.13544448683708507</v>
      </c>
      <c r="K29">
        <v>6</v>
      </c>
      <c r="M29">
        <v>1400</v>
      </c>
      <c r="N29">
        <v>894</v>
      </c>
      <c r="O29">
        <f>M29-N29</f>
        <v>506</v>
      </c>
      <c r="P29">
        <f>O29/O30</f>
        <v>0.17246080436264485</v>
      </c>
      <c r="Q29">
        <v>0</v>
      </c>
    </row>
    <row r="30" spans="1:17" x14ac:dyDescent="0.25">
      <c r="A30">
        <v>600</v>
      </c>
      <c r="B30">
        <v>78</v>
      </c>
      <c r="C30">
        <f t="shared" si="5"/>
        <v>522</v>
      </c>
      <c r="D30">
        <f>C30/C36</f>
        <v>0.19847908745247148</v>
      </c>
      <c r="E30">
        <v>5</v>
      </c>
      <c r="G30">
        <v>1510</v>
      </c>
      <c r="H30">
        <v>416</v>
      </c>
      <c r="I30">
        <f t="shared" si="6"/>
        <v>1094</v>
      </c>
      <c r="J30">
        <f>I30/I36</f>
        <v>0.20869896985883252</v>
      </c>
      <c r="K30">
        <v>5</v>
      </c>
      <c r="N30" t="s">
        <v>18</v>
      </c>
      <c r="O30">
        <f>SUM(O26:O29)</f>
        <v>2934</v>
      </c>
      <c r="P30">
        <f>SUM(P26:P29)</f>
        <v>1</v>
      </c>
    </row>
    <row r="31" spans="1:17" x14ac:dyDescent="0.25">
      <c r="A31">
        <v>600</v>
      </c>
      <c r="B31">
        <v>161</v>
      </c>
      <c r="C31">
        <f t="shared" si="5"/>
        <v>439</v>
      </c>
      <c r="D31">
        <f>C31/C36</f>
        <v>0.16692015209125474</v>
      </c>
      <c r="E31">
        <v>4</v>
      </c>
      <c r="G31">
        <v>1510</v>
      </c>
      <c r="H31">
        <v>643</v>
      </c>
      <c r="I31">
        <f t="shared" si="6"/>
        <v>867</v>
      </c>
      <c r="J31">
        <f>I31/I36</f>
        <v>0.16539488744753911</v>
      </c>
      <c r="K31">
        <v>4</v>
      </c>
    </row>
    <row r="32" spans="1:17" x14ac:dyDescent="0.25">
      <c r="A32">
        <v>512</v>
      </c>
      <c r="B32">
        <v>161</v>
      </c>
      <c r="C32">
        <f t="shared" si="5"/>
        <v>351</v>
      </c>
      <c r="D32">
        <f>C32/C36</f>
        <v>0.13346007604562737</v>
      </c>
      <c r="E32">
        <v>3</v>
      </c>
      <c r="G32">
        <v>1510</v>
      </c>
      <c r="H32">
        <v>907</v>
      </c>
      <c r="I32">
        <f t="shared" si="6"/>
        <v>603</v>
      </c>
      <c r="J32">
        <f>I32/I36</f>
        <v>0.11503243037008776</v>
      </c>
      <c r="K32">
        <v>3</v>
      </c>
    </row>
    <row r="33" spans="1:21" x14ac:dyDescent="0.25">
      <c r="A33">
        <v>512</v>
      </c>
      <c r="B33">
        <v>197</v>
      </c>
      <c r="C33">
        <f t="shared" si="5"/>
        <v>315</v>
      </c>
      <c r="D33">
        <f>C33/C36</f>
        <v>0.11977186311787072</v>
      </c>
      <c r="E33">
        <v>2</v>
      </c>
      <c r="G33">
        <v>1510</v>
      </c>
      <c r="H33">
        <v>1078</v>
      </c>
      <c r="I33">
        <f t="shared" si="6"/>
        <v>432</v>
      </c>
      <c r="J33">
        <f>I33/I36</f>
        <v>8.2411293399465846E-2</v>
      </c>
      <c r="K33">
        <v>2</v>
      </c>
      <c r="M33">
        <v>1670</v>
      </c>
      <c r="N33">
        <v>1280</v>
      </c>
      <c r="O33">
        <f>M33-N33</f>
        <v>390</v>
      </c>
      <c r="P33">
        <f>O33/O37</f>
        <v>0.1137357830271216</v>
      </c>
      <c r="Q33">
        <v>3</v>
      </c>
    </row>
    <row r="34" spans="1:21" x14ac:dyDescent="0.25">
      <c r="A34">
        <v>1409</v>
      </c>
      <c r="B34">
        <v>1100</v>
      </c>
      <c r="C34">
        <f t="shared" si="5"/>
        <v>309</v>
      </c>
      <c r="D34">
        <f>C34/C36</f>
        <v>0.11749049429657794</v>
      </c>
      <c r="E34">
        <v>1</v>
      </c>
      <c r="G34">
        <v>1510</v>
      </c>
      <c r="H34">
        <v>1252</v>
      </c>
      <c r="I34">
        <f t="shared" si="6"/>
        <v>258</v>
      </c>
      <c r="J34">
        <f>I34/I36</f>
        <v>4.9217855780236554E-2</v>
      </c>
      <c r="K34">
        <v>1</v>
      </c>
      <c r="M34">
        <v>1670</v>
      </c>
      <c r="N34">
        <v>970</v>
      </c>
      <c r="O34">
        <f>M34-N34</f>
        <v>700</v>
      </c>
      <c r="P34">
        <f>O34/O37</f>
        <v>0.20414114902303879</v>
      </c>
      <c r="Q34">
        <v>2</v>
      </c>
    </row>
    <row r="35" spans="1:21" x14ac:dyDescent="0.25">
      <c r="A35">
        <v>1400</v>
      </c>
      <c r="B35">
        <v>1228</v>
      </c>
      <c r="C35">
        <f>A35-B35</f>
        <v>172</v>
      </c>
      <c r="D35">
        <f>C35/sum</f>
        <v>6.5399239543726242E-2</v>
      </c>
      <c r="E35">
        <v>0</v>
      </c>
      <c r="G35">
        <v>2832</v>
      </c>
      <c r="H35">
        <v>1554</v>
      </c>
      <c r="I35">
        <f t="shared" si="6"/>
        <v>1278</v>
      </c>
      <c r="J35">
        <f>I35/I36</f>
        <v>0.24380007630675316</v>
      </c>
      <c r="K35">
        <v>0</v>
      </c>
      <c r="M35">
        <v>2190</v>
      </c>
      <c r="N35">
        <v>1420</v>
      </c>
      <c r="O35">
        <f>M35-N35</f>
        <v>770</v>
      </c>
      <c r="P35">
        <f>O35/O37</f>
        <v>0.22455526392534267</v>
      </c>
      <c r="Q35">
        <v>1</v>
      </c>
    </row>
    <row r="36" spans="1:21" x14ac:dyDescent="0.25">
      <c r="B36" s="1" t="s">
        <v>8</v>
      </c>
      <c r="C36">
        <f>SUM(C29:C35)</f>
        <v>2630</v>
      </c>
      <c r="D36">
        <f>SUM(D29:D35)</f>
        <v>1</v>
      </c>
      <c r="H36" t="s">
        <v>26</v>
      </c>
      <c r="I36">
        <f>SUM(I29:I35)</f>
        <v>5242</v>
      </c>
      <c r="M36">
        <v>2940</v>
      </c>
      <c r="N36">
        <v>1371</v>
      </c>
      <c r="O36">
        <f>M36-N36</f>
        <v>1569</v>
      </c>
      <c r="P36">
        <f>O36/O37</f>
        <v>0.45756780402449693</v>
      </c>
      <c r="Q36">
        <v>0</v>
      </c>
    </row>
    <row r="37" spans="1:21" x14ac:dyDescent="0.25">
      <c r="N37" t="s">
        <v>19</v>
      </c>
      <c r="O37">
        <f>SUM(O33:O36)</f>
        <v>3429</v>
      </c>
    </row>
    <row r="38" spans="1:21" x14ac:dyDescent="0.25">
      <c r="A38" t="s">
        <v>4</v>
      </c>
      <c r="B38" t="s">
        <v>22</v>
      </c>
      <c r="C38" t="s">
        <v>23</v>
      </c>
      <c r="D38" t="s">
        <v>24</v>
      </c>
      <c r="E38" t="s">
        <v>25</v>
      </c>
      <c r="F38" t="s">
        <v>28</v>
      </c>
      <c r="G38" t="s">
        <v>27</v>
      </c>
      <c r="H38" t="s">
        <v>36</v>
      </c>
    </row>
    <row r="39" spans="1:21" x14ac:dyDescent="0.25">
      <c r="A39">
        <v>6</v>
      </c>
      <c r="B39">
        <v>9.9299999999999999E-2</v>
      </c>
      <c r="C39">
        <v>0.1696</v>
      </c>
      <c r="D39">
        <v>8.5500000000000007E-2</v>
      </c>
      <c r="E39">
        <v>0.13539999999999999</v>
      </c>
      <c r="F39">
        <f>AVERAGE(B39:E39)</f>
        <v>0.12245</v>
      </c>
      <c r="G39">
        <f t="shared" ref="G39:G45" si="7">STDEV(B39:E39)</f>
        <v>3.7824374857138521E-2</v>
      </c>
      <c r="H39">
        <f t="shared" ref="H39:H45" si="8">G39/4</f>
        <v>9.4560937142846302E-3</v>
      </c>
      <c r="M39">
        <v>1934</v>
      </c>
      <c r="N39">
        <v>1350</v>
      </c>
      <c r="O39">
        <f>M39-N39</f>
        <v>584</v>
      </c>
      <c r="P39">
        <f>O39/O43</f>
        <v>0.3163596966413868</v>
      </c>
      <c r="Q39">
        <v>3</v>
      </c>
      <c r="R39">
        <v>0.31640000000000001</v>
      </c>
      <c r="S39">
        <v>0.41020000000000001</v>
      </c>
      <c r="T39">
        <f>AVERAGE(R39:S39)</f>
        <v>0.36330000000000001</v>
      </c>
      <c r="U39">
        <f>S39-R39</f>
        <v>9.3799999999999994E-2</v>
      </c>
    </row>
    <row r="40" spans="1:21" x14ac:dyDescent="0.25">
      <c r="A40">
        <v>5</v>
      </c>
      <c r="B40">
        <v>0.26769999999999999</v>
      </c>
      <c r="C40">
        <v>0.1696</v>
      </c>
      <c r="D40">
        <v>0.1116</v>
      </c>
      <c r="E40">
        <v>0.2087</v>
      </c>
      <c r="F40">
        <f>AVERAGE(B40:E40)</f>
        <v>0.18940000000000001</v>
      </c>
      <c r="G40">
        <f t="shared" si="7"/>
        <v>6.5696930420428734E-2</v>
      </c>
      <c r="H40">
        <f t="shared" si="8"/>
        <v>1.6424232605107184E-2</v>
      </c>
      <c r="M40">
        <v>1934</v>
      </c>
      <c r="N40">
        <v>1162</v>
      </c>
      <c r="O40">
        <f>M40-N40</f>
        <v>772</v>
      </c>
      <c r="P40">
        <f>O40/O43</f>
        <v>0.41820151679306611</v>
      </c>
      <c r="Q40">
        <v>2</v>
      </c>
      <c r="R40">
        <v>0.41820000000000002</v>
      </c>
      <c r="S40">
        <v>0.45529999999999998</v>
      </c>
      <c r="T40">
        <f>AVERAGE(R40:S40)</f>
        <v>0.43674999999999997</v>
      </c>
      <c r="U40">
        <f>S40-R40</f>
        <v>3.7099999999999966E-2</v>
      </c>
    </row>
    <row r="41" spans="1:21" x14ac:dyDescent="0.25">
      <c r="A41">
        <v>4</v>
      </c>
      <c r="B41">
        <v>0.19950000000000001</v>
      </c>
      <c r="C41">
        <v>0.14960000000000001</v>
      </c>
      <c r="D41">
        <v>0.10299999999999999</v>
      </c>
      <c r="E41">
        <v>0.16539999999999999</v>
      </c>
      <c r="F41">
        <f>AVERAGE(B41:E41)</f>
        <v>0.15437499999999998</v>
      </c>
      <c r="G41">
        <f t="shared" si="7"/>
        <v>4.0083277893239615E-2</v>
      </c>
      <c r="H41">
        <f t="shared" si="8"/>
        <v>1.0020819473309904E-2</v>
      </c>
      <c r="M41">
        <v>1934</v>
      </c>
      <c r="N41">
        <v>1537</v>
      </c>
      <c r="O41">
        <f>M41-N41</f>
        <v>397</v>
      </c>
      <c r="P41">
        <f>O41/O43</f>
        <v>0.21505958829902491</v>
      </c>
      <c r="Q41">
        <v>1</v>
      </c>
      <c r="R41">
        <v>0.215</v>
      </c>
      <c r="S41">
        <v>7.22E-2</v>
      </c>
      <c r="T41">
        <f>AVERAGE(R41:S41)</f>
        <v>0.14360000000000001</v>
      </c>
      <c r="U41">
        <f>R41-S41</f>
        <v>0.14279999999999998</v>
      </c>
    </row>
    <row r="42" spans="1:21" x14ac:dyDescent="0.25">
      <c r="A42">
        <v>3</v>
      </c>
      <c r="B42">
        <v>0.15870000000000001</v>
      </c>
      <c r="C42">
        <v>0.1232</v>
      </c>
      <c r="D42">
        <v>9.7000000000000003E-2</v>
      </c>
      <c r="E42">
        <v>0.115</v>
      </c>
      <c r="F42">
        <f>AVERAGE(B42:E42)</f>
        <v>0.123475</v>
      </c>
      <c r="G42">
        <f t="shared" si="7"/>
        <v>2.5907704774191555E-2</v>
      </c>
      <c r="H42">
        <f t="shared" si="8"/>
        <v>6.4769261935478887E-3</v>
      </c>
      <c r="M42">
        <v>1934</v>
      </c>
      <c r="N42">
        <v>1841</v>
      </c>
      <c r="O42">
        <f>M42-N42</f>
        <v>93</v>
      </c>
      <c r="P42">
        <f>O42/O43</f>
        <v>5.0379198266522207E-2</v>
      </c>
      <c r="Q42">
        <v>0</v>
      </c>
      <c r="R42">
        <v>5.04E-2</v>
      </c>
      <c r="S42">
        <v>6.2199999999999998E-2</v>
      </c>
      <c r="T42">
        <f>AVERAGE(R42:S42)</f>
        <v>5.6300000000000003E-2</v>
      </c>
      <c r="U42">
        <f>S42-R42</f>
        <v>1.1799999999999998E-2</v>
      </c>
    </row>
    <row r="43" spans="1:21" x14ac:dyDescent="0.25">
      <c r="A43">
        <v>2</v>
      </c>
      <c r="B43">
        <v>0.1038</v>
      </c>
      <c r="C43">
        <v>0.13239999999999999</v>
      </c>
      <c r="D43">
        <v>0.13059999999999999</v>
      </c>
      <c r="E43">
        <v>8.2400000000000001E-2</v>
      </c>
      <c r="F43">
        <f>AVERAGE(F39:F42)</f>
        <v>0.147425</v>
      </c>
      <c r="G43">
        <f t="shared" si="7"/>
        <v>2.3840861281981058E-2</v>
      </c>
      <c r="H43">
        <f t="shared" si="8"/>
        <v>5.9602153204952645E-3</v>
      </c>
      <c r="N43" t="s">
        <v>20</v>
      </c>
      <c r="O43">
        <f>SUM(O39:O42)</f>
        <v>1846</v>
      </c>
      <c r="P43">
        <f>SUM(P39:P42)</f>
        <v>1</v>
      </c>
    </row>
    <row r="44" spans="1:21" x14ac:dyDescent="0.25">
      <c r="A44">
        <v>1</v>
      </c>
      <c r="B44">
        <v>5.3400000000000003E-2</v>
      </c>
      <c r="C44">
        <v>0.12379999999999999</v>
      </c>
      <c r="D44">
        <v>0.12939999999999999</v>
      </c>
      <c r="E44">
        <v>4.9200000000000001E-2</v>
      </c>
      <c r="F44">
        <f>AVERAGE(B44:E44)</f>
        <v>8.8950000000000001E-2</v>
      </c>
      <c r="G44">
        <f t="shared" si="7"/>
        <v>4.3568298872766038E-2</v>
      </c>
      <c r="H44">
        <f t="shared" si="8"/>
        <v>1.089207471819151E-2</v>
      </c>
    </row>
    <row r="45" spans="1:21" x14ac:dyDescent="0.25">
      <c r="A45">
        <v>0</v>
      </c>
      <c r="B45">
        <v>0.11749999999999999</v>
      </c>
      <c r="C45">
        <v>0.1318</v>
      </c>
      <c r="D45">
        <v>0.3427</v>
      </c>
      <c r="E45">
        <v>0.24379999999999999</v>
      </c>
      <c r="F45">
        <f>AVERAGE(B45:E45)</f>
        <v>0.20895</v>
      </c>
      <c r="G45">
        <f t="shared" si="7"/>
        <v>0.10554431928499672</v>
      </c>
      <c r="H45">
        <f t="shared" si="8"/>
        <v>2.638607982124918E-2</v>
      </c>
      <c r="M45">
        <v>2293</v>
      </c>
      <c r="N45">
        <v>1174</v>
      </c>
      <c r="O45">
        <f>M45-N45</f>
        <v>1119</v>
      </c>
      <c r="P45">
        <f>O45/O49</f>
        <v>0.2909516380655226</v>
      </c>
      <c r="Q45">
        <v>3</v>
      </c>
      <c r="R45">
        <v>0.29099999999999998</v>
      </c>
      <c r="S45">
        <v>0.29670000000000002</v>
      </c>
      <c r="T45">
        <f>AVERAGE(R45:S45)</f>
        <v>0.29385</v>
      </c>
    </row>
    <row r="46" spans="1:21" x14ac:dyDescent="0.25">
      <c r="M46">
        <v>2233</v>
      </c>
      <c r="N46">
        <v>890</v>
      </c>
      <c r="O46">
        <f>M46-N46</f>
        <v>1343</v>
      </c>
      <c r="P46">
        <f>O46/O49</f>
        <v>0.34919396775871037</v>
      </c>
      <c r="Q46">
        <v>2</v>
      </c>
      <c r="R46">
        <v>0.34920000000000001</v>
      </c>
      <c r="S46">
        <v>0.3821</v>
      </c>
      <c r="T46">
        <f>AVERAGE(R46:S46)</f>
        <v>0.36565000000000003</v>
      </c>
    </row>
    <row r="47" spans="1:21" x14ac:dyDescent="0.25">
      <c r="A47" t="s">
        <v>4</v>
      </c>
      <c r="E47" t="s">
        <v>34</v>
      </c>
      <c r="F47" t="s">
        <v>35</v>
      </c>
      <c r="M47">
        <v>1934</v>
      </c>
      <c r="N47">
        <v>962</v>
      </c>
      <c r="O47">
        <f>M47-N47</f>
        <v>972</v>
      </c>
      <c r="P47">
        <f>O47/O49</f>
        <v>0.25273010920436817</v>
      </c>
      <c r="Q47">
        <v>1</v>
      </c>
      <c r="R47">
        <v>0.25269999999999998</v>
      </c>
      <c r="S47">
        <v>0.185</v>
      </c>
      <c r="T47">
        <f>AVERAGE(R47:S47)</f>
        <v>0.21884999999999999</v>
      </c>
    </row>
    <row r="48" spans="1:21" x14ac:dyDescent="0.25">
      <c r="A48">
        <v>6</v>
      </c>
      <c r="B48">
        <v>0.22120000000000001</v>
      </c>
      <c r="C48">
        <v>0.19839999999999999</v>
      </c>
      <c r="D48">
        <v>0.15620000000000001</v>
      </c>
      <c r="E48">
        <f t="shared" ref="E48:E54" si="9">AVERAGE(B48:D48)</f>
        <v>0.19193333333333332</v>
      </c>
      <c r="F48">
        <f t="shared" ref="F48:F54" si="10">STDEV(B48:D48)</f>
        <v>3.297898320648078E-2</v>
      </c>
      <c r="H48" t="s">
        <v>29</v>
      </c>
      <c r="M48">
        <v>1934</v>
      </c>
      <c r="N48">
        <v>1522</v>
      </c>
      <c r="O48">
        <f>M48-N48</f>
        <v>412</v>
      </c>
      <c r="P48">
        <f>O48/O49</f>
        <v>0.10712428497139885</v>
      </c>
      <c r="Q48">
        <v>0</v>
      </c>
      <c r="R48">
        <v>0.1071</v>
      </c>
      <c r="S48">
        <v>0.1361</v>
      </c>
      <c r="T48">
        <f>AVERAGE(R48:S48)</f>
        <v>0.1216</v>
      </c>
    </row>
    <row r="49" spans="1:17" x14ac:dyDescent="0.25">
      <c r="A49">
        <v>5</v>
      </c>
      <c r="B49">
        <v>0.2555</v>
      </c>
      <c r="C49">
        <v>0.19839999999999999</v>
      </c>
      <c r="D49">
        <v>0.14940000000000001</v>
      </c>
      <c r="E49">
        <f t="shared" si="9"/>
        <v>0.20109999999999997</v>
      </c>
      <c r="F49">
        <f t="shared" si="10"/>
        <v>5.3101506569964846E-2</v>
      </c>
      <c r="N49" t="s">
        <v>21</v>
      </c>
      <c r="O49">
        <f>SUM(O45:O48)</f>
        <v>3846</v>
      </c>
      <c r="P49">
        <f>SUM(P45:P48)</f>
        <v>0.99999999999999989</v>
      </c>
    </row>
    <row r="50" spans="1:17" x14ac:dyDescent="0.25">
      <c r="A50">
        <v>4</v>
      </c>
      <c r="B50">
        <v>0.16589999999999999</v>
      </c>
      <c r="C50">
        <v>0.16689999999999999</v>
      </c>
      <c r="D50">
        <v>0.1046</v>
      </c>
      <c r="E50">
        <f t="shared" si="9"/>
        <v>0.14580000000000001</v>
      </c>
      <c r="F50">
        <f t="shared" si="10"/>
        <v>3.568374980295657E-2</v>
      </c>
    </row>
    <row r="51" spans="1:17" x14ac:dyDescent="0.25">
      <c r="A51">
        <v>3</v>
      </c>
      <c r="B51">
        <v>0.17349999999999999</v>
      </c>
      <c r="C51">
        <v>0.13339999999999999</v>
      </c>
      <c r="D51">
        <v>9.0499999999999997E-2</v>
      </c>
      <c r="E51">
        <f t="shared" si="9"/>
        <v>0.13246666666666665</v>
      </c>
      <c r="F51">
        <f t="shared" si="10"/>
        <v>4.150787073957582E-2</v>
      </c>
      <c r="M51">
        <v>2152</v>
      </c>
      <c r="N51">
        <v>1743</v>
      </c>
      <c r="O51">
        <f>M51-N51</f>
        <v>409</v>
      </c>
      <c r="P51">
        <f>O51/O55</f>
        <v>0.4102306920762287</v>
      </c>
      <c r="Q51">
        <v>3</v>
      </c>
    </row>
    <row r="52" spans="1:17" x14ac:dyDescent="0.25">
      <c r="A52">
        <v>2</v>
      </c>
      <c r="B52">
        <v>0.12570000000000001</v>
      </c>
      <c r="C52">
        <v>0.1198</v>
      </c>
      <c r="D52">
        <v>8.7099999999999997E-2</v>
      </c>
      <c r="E52">
        <f t="shared" si="9"/>
        <v>0.11086666666666667</v>
      </c>
      <c r="F52">
        <f t="shared" si="10"/>
        <v>2.0792867366799965E-2</v>
      </c>
      <c r="M52">
        <v>2152</v>
      </c>
      <c r="N52">
        <v>1698</v>
      </c>
      <c r="O52">
        <f>M52-N52</f>
        <v>454</v>
      </c>
      <c r="P52">
        <f>O52/O55</f>
        <v>0.45536609829488467</v>
      </c>
      <c r="Q52">
        <v>2</v>
      </c>
    </row>
    <row r="53" spans="1:17" x14ac:dyDescent="0.25">
      <c r="A53">
        <v>1</v>
      </c>
      <c r="B53">
        <v>3.8600000000000002E-2</v>
      </c>
      <c r="C53">
        <v>0.11749999999999999</v>
      </c>
      <c r="D53">
        <v>0.1244</v>
      </c>
      <c r="E53">
        <f t="shared" si="9"/>
        <v>9.3499999999999986E-2</v>
      </c>
      <c r="F53">
        <f t="shared" si="10"/>
        <v>4.7669801761702373E-2</v>
      </c>
      <c r="M53">
        <v>2391</v>
      </c>
      <c r="N53">
        <v>2319</v>
      </c>
      <c r="O53">
        <f>M53-N53</f>
        <v>72</v>
      </c>
      <c r="P53">
        <f>O53/O55</f>
        <v>7.2216649949849554E-2</v>
      </c>
      <c r="Q53">
        <v>1</v>
      </c>
    </row>
    <row r="54" spans="1:17" x14ac:dyDescent="0.25">
      <c r="A54">
        <v>0</v>
      </c>
      <c r="B54">
        <v>1.95E-2</v>
      </c>
      <c r="C54">
        <v>6.54E-2</v>
      </c>
      <c r="D54">
        <v>0.28770000000000001</v>
      </c>
      <c r="E54">
        <f t="shared" si="9"/>
        <v>0.12420000000000002</v>
      </c>
      <c r="F54">
        <f t="shared" si="10"/>
        <v>0.14344298518923818</v>
      </c>
      <c r="M54">
        <v>2413</v>
      </c>
      <c r="N54">
        <v>2351</v>
      </c>
      <c r="O54">
        <f>M54-N54</f>
        <v>62</v>
      </c>
      <c r="P54">
        <f>O54/O55</f>
        <v>6.2186559679037114E-2</v>
      </c>
      <c r="Q54">
        <v>0</v>
      </c>
    </row>
    <row r="55" spans="1:17" x14ac:dyDescent="0.25">
      <c r="N55" t="s">
        <v>31</v>
      </c>
      <c r="O55">
        <f>SUM(O51:O54)</f>
        <v>997</v>
      </c>
      <c r="P55">
        <f>SUM(P51:P54)</f>
        <v>1</v>
      </c>
    </row>
    <row r="57" spans="1:17" x14ac:dyDescent="0.25">
      <c r="M57">
        <v>2414</v>
      </c>
      <c r="N57">
        <v>1128</v>
      </c>
      <c r="O57">
        <f>M57-N57</f>
        <v>1286</v>
      </c>
      <c r="P57">
        <f>O57/O61</f>
        <v>0.29672358098754037</v>
      </c>
      <c r="Q57">
        <v>3</v>
      </c>
    </row>
    <row r="58" spans="1:17" x14ac:dyDescent="0.25">
      <c r="M58">
        <v>2414</v>
      </c>
      <c r="N58">
        <v>758</v>
      </c>
      <c r="O58">
        <f>M58-N58</f>
        <v>1656</v>
      </c>
      <c r="P58">
        <f>O58/O61</f>
        <v>0.38209506229810797</v>
      </c>
      <c r="Q58">
        <v>2</v>
      </c>
    </row>
    <row r="59" spans="1:17" x14ac:dyDescent="0.25">
      <c r="M59">
        <v>2414</v>
      </c>
      <c r="N59">
        <v>1612</v>
      </c>
      <c r="O59">
        <f>M59-N59</f>
        <v>802</v>
      </c>
      <c r="P59">
        <f>O59/O61</f>
        <v>0.18504845408398707</v>
      </c>
      <c r="Q59">
        <v>1</v>
      </c>
    </row>
    <row r="60" spans="1:17" x14ac:dyDescent="0.25">
      <c r="M60">
        <v>2152</v>
      </c>
      <c r="N60">
        <v>1562</v>
      </c>
      <c r="O60">
        <f>M61+M60-N60</f>
        <v>590</v>
      </c>
      <c r="P60">
        <f>O60/O61</f>
        <v>0.13613290263036457</v>
      </c>
      <c r="Q60">
        <v>0</v>
      </c>
    </row>
    <row r="61" spans="1:17" x14ac:dyDescent="0.25">
      <c r="N61" t="s">
        <v>33</v>
      </c>
      <c r="O61">
        <f>SUM(O57:O60)</f>
        <v>4334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Jeannie Chen</dc:creator>
  <cp:lastModifiedBy>Anthony Azevedo</cp:lastModifiedBy>
  <dcterms:created xsi:type="dcterms:W3CDTF">2012-12-21T19:02:11Z</dcterms:created>
  <dcterms:modified xsi:type="dcterms:W3CDTF">2014-02-20T22:08:44Z</dcterms:modified>
</cp:coreProperties>
</file>