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ming\Documents\Zalo Received Files\"/>
    </mc:Choice>
  </mc:AlternateContent>
  <xr:revisionPtr revIDLastSave="0" documentId="13_ncr:1_{91CACF63-2385-4669-B68B-B89FDE497E3D}" xr6:coauthVersionLast="47" xr6:coauthVersionMax="47" xr10:uidLastSave="{00000000-0000-0000-0000-000000000000}"/>
  <bookViews>
    <workbookView xWindow="-108" yWindow="-108" windowWidth="23256" windowHeight="12456" activeTab="5" xr2:uid="{8AD6BC4A-5A7E-4BEA-B8B0-E0C498BEC710}"/>
  </bookViews>
  <sheets>
    <sheet name="Bài 1" sheetId="4" r:id="rId1"/>
    <sheet name="Bài 2" sheetId="3" r:id="rId2"/>
    <sheet name="Bài 3" sheetId="5" r:id="rId3"/>
    <sheet name="Bài 4" sheetId="7" r:id="rId4"/>
    <sheet name="Bài 5" sheetId="8" r:id="rId5"/>
    <sheet name="Bài 6" sheetId="9" r:id="rId6"/>
    <sheet name="Sheet1" sheetId="14" r:id="rId7"/>
  </sheets>
  <definedNames>
    <definedName name="_xlnm._FilterDatabase" localSheetId="1" hidden="1">'Bài 2'!$A$3:$H$3</definedName>
    <definedName name="_xlnm._FilterDatabase" localSheetId="2" hidden="1">'Bài 3'!#REF!</definedName>
    <definedName name="_xlnm.Criteria" localSheetId="2">'Bài 3'!#REF!</definedName>
    <definedName name="_xlnm.Extract" localSheetId="2">'Bài 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9" l="1"/>
  <c r="J15" i="9"/>
  <c r="J5" i="9"/>
  <c r="J6" i="9"/>
  <c r="J7" i="9"/>
  <c r="J8" i="9"/>
  <c r="J9" i="9"/>
  <c r="J4" i="9"/>
  <c r="I5" i="9"/>
  <c r="I6" i="9"/>
  <c r="I7" i="9"/>
  <c r="I8" i="9"/>
  <c r="I9" i="9"/>
  <c r="I4" i="9"/>
  <c r="F5" i="9"/>
  <c r="H5" i="9" s="1"/>
  <c r="F6" i="9"/>
  <c r="H6" i="9" s="1"/>
  <c r="F7" i="9"/>
  <c r="H7" i="9" s="1"/>
  <c r="F8" i="9"/>
  <c r="F9" i="9"/>
  <c r="H8" i="9"/>
  <c r="H9" i="9"/>
  <c r="H4" i="9"/>
  <c r="F4" i="9"/>
  <c r="G5" i="8"/>
  <c r="G6" i="8"/>
  <c r="G7" i="8"/>
  <c r="H7" i="8" s="1"/>
  <c r="G4" i="8"/>
  <c r="H4" i="8" s="1"/>
  <c r="H5" i="8"/>
  <c r="H6" i="8"/>
  <c r="E5" i="8"/>
  <c r="E6" i="8"/>
  <c r="E7" i="8"/>
  <c r="E4" i="8"/>
  <c r="D5" i="8"/>
  <c r="D6" i="8"/>
  <c r="D7" i="8"/>
  <c r="D4" i="8"/>
  <c r="G13" i="7"/>
  <c r="G4" i="7"/>
  <c r="G5" i="7"/>
  <c r="G6" i="7"/>
  <c r="G7" i="7"/>
  <c r="G8" i="7"/>
  <c r="G3" i="7"/>
  <c r="F4" i="7"/>
  <c r="F5" i="7"/>
  <c r="F6" i="7"/>
  <c r="F7" i="7"/>
  <c r="F8" i="7"/>
  <c r="F3" i="7"/>
  <c r="E4" i="7"/>
  <c r="E5" i="7"/>
  <c r="E6" i="7"/>
  <c r="E7" i="7"/>
  <c r="E8" i="7"/>
  <c r="E3" i="7"/>
  <c r="C3" i="7"/>
  <c r="I5" i="5"/>
  <c r="I6" i="5"/>
  <c r="I7" i="5"/>
  <c r="I8" i="5"/>
  <c r="I9" i="5"/>
  <c r="I10" i="5"/>
  <c r="I4" i="5"/>
  <c r="G10" i="5"/>
  <c r="G5" i="5"/>
  <c r="G6" i="5"/>
  <c r="G7" i="5"/>
  <c r="G8" i="5"/>
  <c r="G9" i="5"/>
  <c r="G4" i="5"/>
  <c r="F4" i="5"/>
  <c r="F5" i="5"/>
  <c r="F6" i="5"/>
  <c r="F7" i="5"/>
  <c r="F8" i="5"/>
  <c r="F9" i="5"/>
  <c r="F10" i="5"/>
  <c r="E5" i="5"/>
  <c r="E6" i="5"/>
  <c r="E7" i="5"/>
  <c r="E8" i="5"/>
  <c r="E9" i="5"/>
  <c r="E10" i="5"/>
  <c r="E4" i="5"/>
  <c r="H10" i="3"/>
  <c r="H5" i="3"/>
  <c r="H6" i="3"/>
  <c r="H7" i="3"/>
  <c r="H8" i="3"/>
  <c r="H9" i="3"/>
  <c r="H4" i="3"/>
  <c r="E9" i="3"/>
  <c r="E5" i="3"/>
  <c r="E6" i="3"/>
  <c r="E7" i="3"/>
  <c r="E8" i="3"/>
  <c r="E4" i="3"/>
  <c r="F6" i="4"/>
  <c r="H6" i="4" s="1"/>
  <c r="H14" i="4" a="1"/>
  <c r="H14" i="4" s="1"/>
  <c r="B19" i="3"/>
  <c r="F3" i="4"/>
  <c r="G3" i="4" s="1"/>
  <c r="H3" i="4" s="1"/>
  <c r="F4" i="4"/>
  <c r="H4" i="4" s="1"/>
  <c r="F7" i="4"/>
  <c r="H7" i="4" s="1"/>
  <c r="H5" i="4"/>
  <c r="H8" i="4"/>
  <c r="G4" i="4"/>
  <c r="G5" i="4"/>
  <c r="G6" i="4"/>
  <c r="G7" i="4"/>
  <c r="G8" i="4"/>
  <c r="F5" i="4"/>
  <c r="F8" i="4"/>
  <c r="D19" i="3"/>
  <c r="C19" i="3"/>
  <c r="C5" i="3"/>
  <c r="C6" i="3"/>
  <c r="C7" i="3"/>
  <c r="C8" i="3"/>
  <c r="C9" i="3"/>
  <c r="C4" i="3"/>
  <c r="G14" i="7" l="1"/>
  <c r="G15" i="7"/>
  <c r="G16" i="7"/>
  <c r="G17" i="7"/>
  <c r="C7" i="7"/>
  <c r="C4" i="7"/>
  <c r="C5" i="7"/>
  <c r="C6" i="7"/>
  <c r="C8" i="7"/>
  <c r="B10" i="5"/>
  <c r="B9" i="5"/>
  <c r="B8" i="5"/>
  <c r="B7" i="5"/>
  <c r="B6" i="5"/>
  <c r="B5" i="5"/>
  <c r="B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<sst xmlns="http://schemas.openxmlformats.org/spreadsheetml/2006/main" count="235" uniqueCount="196">
  <si>
    <t>STT</t>
  </si>
  <si>
    <t>SD1M2</t>
  </si>
  <si>
    <t>CDM74</t>
  </si>
  <si>
    <t>SD1M4</t>
  </si>
  <si>
    <t>HDM64</t>
  </si>
  <si>
    <t>SM4</t>
  </si>
  <si>
    <t>SM2</t>
  </si>
  <si>
    <t>C74</t>
  </si>
  <si>
    <t>H64</t>
  </si>
  <si>
    <t>Nam</t>
  </si>
  <si>
    <t>A01</t>
  </si>
  <si>
    <t>B01</t>
  </si>
  <si>
    <t>Minh</t>
  </si>
  <si>
    <t>C02</t>
  </si>
  <si>
    <t>Thanh</t>
  </si>
  <si>
    <t>B02</t>
  </si>
  <si>
    <t>A02</t>
  </si>
  <si>
    <t>A</t>
  </si>
  <si>
    <t>B</t>
  </si>
  <si>
    <t>C</t>
  </si>
  <si>
    <t>QUẢN LÝ CHO THUÊ MÁY TÍNH</t>
  </si>
  <si>
    <t>MÃ SỐ</t>
  </si>
  <si>
    <t>HÌNH THỨC THUÊ</t>
  </si>
  <si>
    <t>NHẬN MÁY</t>
  </si>
  <si>
    <t>TRẢ MÁY</t>
  </si>
  <si>
    <t>THỜI GIAN THUÊ</t>
  </si>
  <si>
    <t>TIỀN</t>
  </si>
  <si>
    <t>TIỀN GIẢM</t>
  </si>
  <si>
    <t>TIỀN PHẢI TRẢ</t>
  </si>
  <si>
    <t>GIỜ</t>
  </si>
  <si>
    <t>PHÚT</t>
  </si>
  <si>
    <t>01T</t>
  </si>
  <si>
    <t>02I</t>
  </si>
  <si>
    <t>03M</t>
  </si>
  <si>
    <t>06T</t>
  </si>
  <si>
    <t>09I</t>
  </si>
  <si>
    <t>05M</t>
  </si>
  <si>
    <t>08T</t>
  </si>
  <si>
    <t>BẢNG 1</t>
  </si>
  <si>
    <t>BẢNG THỐNG KÊ</t>
  </si>
  <si>
    <t>MÃ THUÊ</t>
  </si>
  <si>
    <t>I</t>
  </si>
  <si>
    <t>T</t>
  </si>
  <si>
    <t>Đơn giá/1 giờ</t>
  </si>
  <si>
    <t>Đơn giá/1 phút</t>
  </si>
  <si>
    <t>Mô tả:</t>
  </si>
  <si>
    <t>- 2 ký tự đầu của Mã số cho biết STT Máy.</t>
  </si>
  <si>
    <t>- Ký tự cuối của Mã số cho biết Hình thức thuê máy là Thực hành (T), Internet (I) hay Check Mail (M).</t>
  </si>
  <si>
    <t>Yêu cầu:</t>
  </si>
  <si>
    <t xml:space="preserve">    Vd: Nhận máy lúc 9:00, trả máy lúc 10:30 --&gt; Giờ (Thời gian thuê) sẽ là 1.</t>
  </si>
  <si>
    <t>+ Nếu hình thức thuê là Check Mail thì tiền thuê là = 3500,</t>
  </si>
  <si>
    <t xml:space="preserve">   còn ngược lại thì Tiền thuê = Giờ * Đơn giá/1 giờ + Phút * Đơn giá/1 phút.</t>
  </si>
  <si>
    <t>Với: Đơn giá/1 giờ: dựa vào hình thức thuê, tra trong BẢNG 1 để lấy Đơn giá theo giờ tương ứng.</t>
  </si>
  <si>
    <t>Yêu cầu tính toán:</t>
  </si>
  <si>
    <t>BÁO CÁO BÁN HÀNG</t>
  </si>
  <si>
    <t>MÃ MH</t>
  </si>
  <si>
    <t>MẶT HÀNG</t>
  </si>
  <si>
    <t>ĐƠN GIÁ</t>
  </si>
  <si>
    <t>SỐ LƯỢNG</t>
  </si>
  <si>
    <t>PHÍ
CHUYÊN CHỞ</t>
  </si>
  <si>
    <t>THÀNH
TIỀN</t>
  </si>
  <si>
    <t>TỔNG
CỘNG</t>
  </si>
  <si>
    <t>FD1</t>
  </si>
  <si>
    <t>MS1</t>
  </si>
  <si>
    <t>SD1</t>
  </si>
  <si>
    <t>DD1</t>
  </si>
  <si>
    <t>HD2</t>
  </si>
  <si>
    <t>MS2</t>
  </si>
  <si>
    <r>
      <t xml:space="preserve">* </t>
    </r>
    <r>
      <rPr>
        <b/>
        <u/>
        <sz val="12"/>
        <color indexed="8"/>
        <rFont val="Times New Roman"/>
        <family val="1"/>
      </rPr>
      <t>Chú giải:</t>
    </r>
    <r>
      <rPr>
        <sz val="12"/>
        <color indexed="8"/>
        <rFont val="Times New Roman"/>
        <family val="1"/>
      </rPr>
      <t xml:space="preserve"> 2 ký tự đầu của MÃ MH cho biết Mặt hàng, ký tự cuối của MÃ MH cho biết
                   Đơn giá (Loại 1 hay Loại 2).</t>
    </r>
  </si>
  <si>
    <t>Số lượng đã bán:</t>
  </si>
  <si>
    <t>HD</t>
  </si>
  <si>
    <t>Đĩa cứng</t>
  </si>
  <si>
    <t>FD</t>
  </si>
  <si>
    <t>Đĩa mềm</t>
  </si>
  <si>
    <t>MS</t>
  </si>
  <si>
    <t>Mouse</t>
  </si>
  <si>
    <t>SD</t>
  </si>
  <si>
    <t>SD Ram</t>
  </si>
  <si>
    <t>DD</t>
  </si>
  <si>
    <t>DD Ram</t>
  </si>
  <si>
    <t>DOANH SỐ BÁN HÀNG</t>
  </si>
  <si>
    <t>(Tuần lễ từ 7đến 14-12-98)</t>
  </si>
  <si>
    <t>Mã HĐ</t>
  </si>
  <si>
    <t>Mặt hàng</t>
  </si>
  <si>
    <t>Ngày</t>
  </si>
  <si>
    <t>Đơn vị</t>
  </si>
  <si>
    <t>SLượng</t>
  </si>
  <si>
    <t>Đơn giá</t>
  </si>
  <si>
    <t>Thành tiền</t>
  </si>
  <si>
    <t>Đĩa mềm 1.2Mb</t>
  </si>
  <si>
    <t>Đĩa CD 740Mb</t>
  </si>
  <si>
    <t>Đĩa mềm 1.4Mb</t>
  </si>
  <si>
    <t>Đĩa cứng 3.2Mb</t>
  </si>
  <si>
    <t>Tổng cộng</t>
  </si>
  <si>
    <t>Bảng Danh Mục</t>
  </si>
  <si>
    <t>Mã</t>
  </si>
  <si>
    <t>Tên mặt hàng</t>
  </si>
  <si>
    <t>Tổng số tiền bán được của các mặt hàng</t>
  </si>
  <si>
    <t>Đĩa CD</t>
  </si>
  <si>
    <t>BẢNG KÊ CHI TIẾT ĐẠI LÝ BƯU ĐIỆN TRONG NGÀY</t>
  </si>
  <si>
    <t>NGÀY</t>
  </si>
  <si>
    <t>BẮT ĐẦU</t>
  </si>
  <si>
    <t>KẾT THÚC</t>
  </si>
  <si>
    <t>SỐ GIỜ</t>
  </si>
  <si>
    <t>SỐ PHÚT</t>
  </si>
  <si>
    <t>TỈNH</t>
  </si>
  <si>
    <t>BDG</t>
  </si>
  <si>
    <t>DTP</t>
  </si>
  <si>
    <t>AGG</t>
  </si>
  <si>
    <t>Tỉnh</t>
  </si>
  <si>
    <t>Số cuộc gọi từng tỉnh:</t>
  </si>
  <si>
    <t>AG</t>
  </si>
  <si>
    <t>BD</t>
  </si>
  <si>
    <t>HNI</t>
  </si>
  <si>
    <t xml:space="preserve">Bảng Theo Dõi Khách Hàng </t>
  </si>
  <si>
    <t>Khách</t>
  </si>
  <si>
    <t>Số phòng</t>
  </si>
  <si>
    <t>Ngày đến</t>
  </si>
  <si>
    <t>Ngày đi</t>
  </si>
  <si>
    <t>Tiền thuê</t>
  </si>
  <si>
    <t>Tiền giảm</t>
  </si>
  <si>
    <t>Tiền phải trả</t>
  </si>
  <si>
    <t>Hùng</t>
  </si>
  <si>
    <t>Dũng</t>
  </si>
  <si>
    <t>Bảng giá thuê phòng (VNĐ)</t>
  </si>
  <si>
    <t>Loại</t>
  </si>
  <si>
    <t>Giá/ngày</t>
  </si>
  <si>
    <t>Tổng số người ở trong ngày 15-01-98</t>
  </si>
  <si>
    <t>Họ lót</t>
  </si>
  <si>
    <t>Lương ngày</t>
  </si>
  <si>
    <t>Số ngày công</t>
  </si>
  <si>
    <t>Lương tháng</t>
  </si>
  <si>
    <t>Chức vụ</t>
  </si>
  <si>
    <t xml:space="preserve">Thưởng </t>
  </si>
  <si>
    <t>Phụ cấp chức vụ</t>
  </si>
  <si>
    <t>Thực lãnh</t>
  </si>
  <si>
    <t>Cao Văn Cốt</t>
  </si>
  <si>
    <t>GĐ</t>
  </si>
  <si>
    <t>Bùi Thị Béo</t>
  </si>
  <si>
    <t>PGĐ</t>
  </si>
  <si>
    <t>Nguyễn Văn Cam</t>
  </si>
  <si>
    <t>TP</t>
  </si>
  <si>
    <t>Bạch Thị Tạng</t>
  </si>
  <si>
    <t>NV</t>
  </si>
  <si>
    <t>Cao Thị Phúc</t>
  </si>
  <si>
    <t>Phạm Thị Luật</t>
  </si>
  <si>
    <t>Số người làm hơn 22 ngày</t>
  </si>
  <si>
    <t>Số người có lương hơn 1,000,000</t>
  </si>
  <si>
    <t xml:space="preserve">Nếu số ngày công &gt;=25: Thưởng 20%* Lương Tháng </t>
  </si>
  <si>
    <t xml:space="preserve">Nếu số ngày công &gt;=22: Thưởng 10%* Lương Tháng </t>
  </si>
  <si>
    <t>Bảng phụ cấp chức vụ</t>
  </si>
  <si>
    <t>BẢNG LƯƠNG NHÂN VIÊN</t>
  </si>
  <si>
    <t>1. Nhập và trình bày bảng tính theo mẫu trên (0.25 điểm):</t>
  </si>
  <si>
    <t xml:space="preserve">- Tiền thuê = Số ngày ở x Giá thuê 1 ngày
</t>
  </si>
  <si>
    <t>- Số ngày ở =ngày đi - ngày đến</t>
  </si>
  <si>
    <t>2. Lập công thức tính tiền thuê biết:</t>
  </si>
  <si>
    <t>3. Lập công thức tính tiền giảm:</t>
  </si>
  <si>
    <t>- Giá thuê một ngày dựa ký tự đầu của Số phòng và Bảng giá thuê phòng (0.5 điểm)</t>
  </si>
  <si>
    <t>Nếu khách nào ở từ 5 ngày trở lên thì được giảm 50% tiền thuê của ngày đó. (0.5 điểm)</t>
  </si>
  <si>
    <t>4. Lập công thức tính Tiền phải trả, biết Tiền phải trả: Tiền thuê - tiền giảm (0.25 điểm)</t>
  </si>
  <si>
    <t>5. Lập công thức tính Tổng số người ở trong ngày 15/01/98 (0.25 điểm)</t>
  </si>
  <si>
    <t>6. Trích ra những người ở trong ngày 30, gồm các cột Khách, Số phòng, Ngày đến, Ngày đi, Tiền phải trả. (0.25 điểm)</t>
  </si>
  <si>
    <t>1. Nhập và trình bày bảng tính theo mẫu trên, định dạng ngày theo kiểu mm/dd/yyyy (0.25 điểm)</t>
  </si>
  <si>
    <t>2. Lập công thức cho cột Mặt hàng, dựa vào ký tự đầu và 2 ký tự cuối của Mã HĐ, tìm trong bảng Danh mục để lấy tên mặt hàng (0.5 điểm)</t>
  </si>
  <si>
    <t>3. Lập công thức cho cột đơn vị, biết:
- Nếu  ký tự đầu và 2 ký tự cuối của Mã HĐ là H64, đơn vị là Cái
- Nếu ký tự đầu và 2 ký tự cuối của Mã HĐ có mã khác đơn vị là Thùng (0.5 điểm)</t>
  </si>
  <si>
    <t>3. Lập công thức tính thành tiền cho từng hóa đơn và tổng số tiền bán được trong tuần. (0.25 điểm)</t>
  </si>
  <si>
    <t>5. Tính tổng số tiền bán được của các mặt hàng: Đĩa mềm, đĩa cứng, đĩa CD.(0.5 điểm)</t>
  </si>
  <si>
    <t>1 - Nhập và định dạng dữ liệu như bảng tính trên (0.25 điểm)</t>
  </si>
  <si>
    <t>- Phút = Trả máy - Nhận máy. Lưu ý: Chỉ lấy phần phút.</t>
  </si>
  <si>
    <t>3- Lập công thức cho cột giờ và cột phút biết</t>
  </si>
  <si>
    <t>- Giờ = Trả máy - Nhận máy. Lưu ý: Chỉ lấy phần giờ.</t>
  </si>
  <si>
    <t>4- Lập công thức cho cột Tiền thuê:</t>
  </si>
  <si>
    <t xml:space="preserve">       Đơn giá/1 phút: dựa vào hình thức thuê, tra trong BẢNG 1 để lấy Đơn giá theo phút tương ứng. (0.5 điểm)</t>
  </si>
  <si>
    <t>5- Lập công thức cho cột Tiền phải trả , biết Tiền phải trả = Tiền thuê - Tiền giảm. (0.25 điểm)</t>
  </si>
  <si>
    <t>1) Nhập và định dạng dữ liệu như bảng tính trên (0.25 điểm)</t>
  </si>
  <si>
    <t>3) Lập công thức tính cho cột PHÍ CHUYÊN CHỞ, biết PHÍ CHUYÊN CHỞ:</t>
  </si>
  <si>
    <t>2) Lập công thức cho cột đơn giá, biết ĐƠN GIÁ: Căn cứ vào MÃ MH, tra cứu ở bảng ĐƠN GIÁ. (0.5 điểm)</t>
  </si>
  <si>
    <t>4) Lập công thức tính cho cột THÀNH TIỀN biết THÀNH TIỀN = SỐ LƯỢNG * (ĐƠN GIÁ + PHÍ CHUYÊN CHỞ).(0.25 điểm)</t>
  </si>
  <si>
    <t>5) TỔNG CỘNG = THÀNH TIỀN - TIỀN GIẢM biết rằng nếu THÀNH TIỀN &gt;=1000
    sẽ giảm 1%*THÀNH TIỀN và định dạng với không số lẻ. (0.25 điểm)</t>
  </si>
  <si>
    <t>6) Thống kê số lượng hàng đã bán như BẢNG THỐNG KÊ trên. (0.25 điểm)</t>
  </si>
  <si>
    <t>3) Lập công thức tính cho cột SỐ PHÚT, biết SỐ PHÚT = GIỜ * 60 + PHÚT + GIÂY/60, với GIỜ, PHÚT, GIÂY là các giá trị giờ, phút, giây
    ở ô SỐ GIỜ tương ứng. Định dạng với 2 số lẻ. (0.25 điểm)</t>
  </si>
  <si>
    <t>2) Lập công thức tính cho cột SỐ GIỜ, biết SỐ GiỜ = KẾT THÚC - BẮT ĐẦU.(0.25 điểm)</t>
  </si>
  <si>
    <t>3) Lập công thức tính cho cột ĐƠN GIÁ: Căn cứ vào TỈNH, tra cứu trong bảng ĐƠN GIÁ.(0.5 điểm)</t>
  </si>
  <si>
    <t>4) Lập công thức tính cho cột TIỀN biết TIỀN = SỐ PHÚT * ĐƠN GIÁ. (0.25 điểm)</t>
  </si>
  <si>
    <t>1. Nhập và định dạng dữ liệu như bảng tính trên (0.25 điểm)</t>
  </si>
  <si>
    <t>2. Lập công thức tính cột Lương Tháng biết Lương Tháng= Lương ngày*số ngày công (0.25 điểm)</t>
  </si>
  <si>
    <t>3. Lập công thức tính cho cột thưởng, với mức thưởng được ấn định như sau:</t>
  </si>
  <si>
    <t>4.Lập công thức cho cột phụ cấp chức vụ dựa vào chức vụ tra trong bảng phụ cấp chức vụ (0.5 điểm)</t>
  </si>
  <si>
    <t>5) Thống kê số cuộc gọi như BẢNG THỐNG KÊ trên. (0.5 điểm)</t>
  </si>
  <si>
    <t xml:space="preserve">   = 1% * ĐƠN GIÁ đối với mặt hàng loại 1 và 5% * ĐƠN GIÁ đối với mặt hàng loại 2. (0.5 điểm)</t>
  </si>
  <si>
    <t xml:space="preserve">    Vd: Nhận máy lúc 9:00, trả máy lúc 10:30 --&gt; Phút (Thời gian thuê) sẽ là 30. (0.5 điểm)</t>
  </si>
  <si>
    <t>2- Lập công thức để điền dữ liệu cho cột Hình thức thuê: dựa vào ký tự cuối của Mã số để điền giá trị thích hợp. (0.5 điểm)</t>
  </si>
  <si>
    <t>5. Lập công thưc tính cột Lương biết Lương = Lương tháng +Thưởng + Phụ cấp chức vụ (0.25 điểm)</t>
  </si>
  <si>
    <t>6. Lập công thức lấy số liệu cho các người làm hơn 22 ngày, số người lương hơn 1 triệu. (0.25 điểm)</t>
  </si>
  <si>
    <t>Nếu số ngày công &lt;22 :Không Thưởng (0.5 điểm)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</si>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</sst>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₫&quot;_-;\-* #,##0\ &quot;₫&quot;_-;_-* &quot;-&quot;\ &quot;₫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\-dd\-yy"/>
    <numFmt numFmtId="167" formatCode="dd\-mm\-yy"/>
    <numFmt numFmtId="168" formatCode="_(* #,##0_);_(* \(#,##0\);_(* &quot;-&quot;??_);_(@_)"/>
    <numFmt numFmtId="169" formatCode="dd/mm"/>
    <numFmt numFmtId="170" formatCode="h"/>
    <numFmt numFmtId="171" formatCode="0.000"/>
  </numFmts>
  <fonts count="19">
    <font>
      <sz val="12"/>
      <color theme="1"/>
      <name val="Times New Roman"/>
      <family val="2"/>
    </font>
    <font>
      <sz val="12"/>
      <color theme="1"/>
      <name val="Times New Roman"/>
      <family val="2"/>
      <charset val="163"/>
    </font>
    <font>
      <sz val="12"/>
      <color theme="1"/>
      <name val=".VnTime"/>
      <family val="2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0"/>
      <color indexed="12"/>
      <name val="Arial"/>
      <family val="2"/>
      <charset val="163"/>
    </font>
    <font>
      <b/>
      <sz val="14"/>
      <color theme="1"/>
      <name val="Times New Roman"/>
      <family val="1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165" fontId="6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/>
    <xf numFmtId="0" fontId="2" fillId="0" borderId="0" xfId="2" applyFont="1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center"/>
    </xf>
    <xf numFmtId="167" fontId="2" fillId="0" borderId="0" xfId="2" applyNumberFormat="1" applyFont="1" applyAlignment="1">
      <alignment horizontal="center"/>
    </xf>
    <xf numFmtId="0" fontId="7" fillId="0" borderId="0" xfId="2" applyFont="1"/>
    <xf numFmtId="0" fontId="5" fillId="0" borderId="0" xfId="2" applyFont="1" applyAlignment="1">
      <alignment vertical="center"/>
    </xf>
    <xf numFmtId="0" fontId="5" fillId="0" borderId="0" xfId="2" applyFont="1"/>
    <xf numFmtId="0" fontId="4" fillId="0" borderId="0" xfId="4" applyFont="1" applyAlignment="1">
      <alignment vertical="center"/>
    </xf>
    <xf numFmtId="0" fontId="3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164" fontId="4" fillId="0" borderId="0" xfId="5" applyFont="1" applyFill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horizontal="left" vertical="center"/>
    </xf>
    <xf numFmtId="20" fontId="4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2" fillId="0" borderId="0" xfId="4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0" xfId="4" quotePrefix="1" applyFont="1" applyAlignment="1">
      <alignment vertical="center"/>
    </xf>
    <xf numFmtId="0" fontId="7" fillId="0" borderId="0" xfId="4" applyFont="1" applyAlignment="1">
      <alignment vertical="center"/>
    </xf>
    <xf numFmtId="20" fontId="4" fillId="0" borderId="0" xfId="4" applyNumberFormat="1" applyFont="1" applyAlignment="1">
      <alignment vertical="center"/>
    </xf>
    <xf numFmtId="0" fontId="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0" xfId="4" applyFont="1"/>
    <xf numFmtId="0" fontId="11" fillId="0" borderId="6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vertical="center" wrapText="1"/>
    </xf>
    <xf numFmtId="0" fontId="4" fillId="0" borderId="9" xfId="4" applyFont="1" applyBorder="1"/>
    <xf numFmtId="0" fontId="4" fillId="0" borderId="1" xfId="4" applyFont="1" applyBorder="1" applyAlignment="1">
      <alignment horizontal="center"/>
    </xf>
    <xf numFmtId="0" fontId="4" fillId="0" borderId="1" xfId="4" applyFont="1" applyBorder="1"/>
    <xf numFmtId="9" fontId="4" fillId="0" borderId="0" xfId="4" applyNumberFormat="1" applyFont="1"/>
    <xf numFmtId="0" fontId="4" fillId="0" borderId="11" xfId="4" applyFont="1" applyBorder="1"/>
    <xf numFmtId="0" fontId="4" fillId="0" borderId="12" xfId="4" applyFont="1" applyBorder="1"/>
    <xf numFmtId="0" fontId="4" fillId="0" borderId="0" xfId="4" applyFont="1" applyAlignment="1">
      <alignment horizontal="left"/>
    </xf>
    <xf numFmtId="0" fontId="11" fillId="0" borderId="1" xfId="4" applyFont="1" applyBorder="1" applyAlignment="1">
      <alignment horizontal="center"/>
    </xf>
    <xf numFmtId="0" fontId="11" fillId="0" borderId="10" xfId="4" applyFont="1" applyBorder="1" applyAlignment="1">
      <alignment horizontal="center"/>
    </xf>
    <xf numFmtId="0" fontId="4" fillId="0" borderId="10" xfId="4" applyFont="1" applyBorder="1"/>
    <xf numFmtId="0" fontId="4" fillId="0" borderId="14" xfId="4" applyFont="1" applyBorder="1"/>
    <xf numFmtId="0" fontId="9" fillId="0" borderId="0" xfId="4" applyFont="1"/>
    <xf numFmtId="0" fontId="4" fillId="0" borderId="0" xfId="4" quotePrefix="1" applyFont="1"/>
    <xf numFmtId="0" fontId="11" fillId="0" borderId="0" xfId="4" applyFont="1" applyAlignment="1">
      <alignment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166" fontId="4" fillId="0" borderId="1" xfId="1" applyNumberFormat="1" applyFont="1" applyBorder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  <xf numFmtId="0" fontId="11" fillId="0" borderId="6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169" fontId="4" fillId="0" borderId="9" xfId="2" applyNumberFormat="1" applyFont="1" applyBorder="1"/>
    <xf numFmtId="21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69" fontId="4" fillId="0" borderId="21" xfId="2" applyNumberFormat="1" applyFont="1" applyBorder="1"/>
    <xf numFmtId="21" fontId="4" fillId="0" borderId="4" xfId="2" applyNumberFormat="1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169" fontId="4" fillId="0" borderId="11" xfId="2" applyNumberFormat="1" applyFont="1" applyBorder="1"/>
    <xf numFmtId="21" fontId="4" fillId="0" borderId="12" xfId="2" applyNumberFormat="1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0" xfId="2" applyFont="1" applyAlignment="1">
      <alignment horizontal="left"/>
    </xf>
    <xf numFmtId="2" fontId="4" fillId="0" borderId="11" xfId="2" applyNumberFormat="1" applyFont="1" applyBorder="1" applyAlignment="1">
      <alignment horizontal="center"/>
    </xf>
    <xf numFmtId="2" fontId="4" fillId="0" borderId="14" xfId="2" applyNumberFormat="1" applyFont="1" applyBorder="1" applyAlignment="1">
      <alignment horizontal="center"/>
    </xf>
    <xf numFmtId="0" fontId="4" fillId="0" borderId="17" xfId="2" applyFont="1" applyBorder="1" applyAlignment="1">
      <alignment horizontal="center" wrapText="1"/>
    </xf>
    <xf numFmtId="0" fontId="4" fillId="0" borderId="17" xfId="2" applyFont="1" applyBorder="1" applyAlignment="1">
      <alignment horizontal="center"/>
    </xf>
    <xf numFmtId="0" fontId="4" fillId="0" borderId="9" xfId="2" applyFont="1" applyBorder="1"/>
    <xf numFmtId="0" fontId="4" fillId="0" borderId="1" xfId="2" applyFont="1" applyBorder="1" applyAlignment="1">
      <alignment horizontal="center" wrapText="1"/>
    </xf>
    <xf numFmtId="0" fontId="4" fillId="0" borderId="11" xfId="2" applyFont="1" applyBorder="1"/>
    <xf numFmtId="0" fontId="9" fillId="0" borderId="0" xfId="2" applyFont="1"/>
    <xf numFmtId="2" fontId="4" fillId="2" borderId="1" xfId="2" applyNumberFormat="1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42" fontId="4" fillId="2" borderId="10" xfId="2" applyNumberFormat="1" applyFont="1" applyFill="1" applyBorder="1" applyAlignment="1">
      <alignment horizontal="center"/>
    </xf>
    <xf numFmtId="0" fontId="11" fillId="0" borderId="1" xfId="2" applyFont="1" applyBorder="1" applyAlignment="1">
      <alignment horizontal="center" vertical="center" wrapText="1"/>
    </xf>
    <xf numFmtId="167" fontId="4" fillId="0" borderId="1" xfId="2" applyNumberFormat="1" applyFont="1" applyBorder="1" applyAlignment="1">
      <alignment horizontal="center"/>
    </xf>
    <xf numFmtId="0" fontId="4" fillId="2" borderId="1" xfId="2" applyFont="1" applyFill="1" applyBorder="1"/>
    <xf numFmtId="168" fontId="4" fillId="0" borderId="0" xfId="3" applyNumberFormat="1" applyFont="1" applyFill="1"/>
    <xf numFmtId="0" fontId="11" fillId="0" borderId="1" xfId="2" applyFont="1" applyBorder="1"/>
    <xf numFmtId="167" fontId="4" fillId="0" borderId="0" xfId="2" applyNumberFormat="1" applyFont="1" applyAlignment="1">
      <alignment horizontal="center"/>
    </xf>
    <xf numFmtId="0" fontId="4" fillId="0" borderId="1" xfId="2" applyFont="1" applyBorder="1"/>
    <xf numFmtId="0" fontId="11" fillId="0" borderId="1" xfId="2" applyFont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2" applyFont="1" applyAlignment="1">
      <alignment horizontal="right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5" fillId="0" borderId="3" xfId="2" applyFont="1" applyBorder="1" applyAlignment="1">
      <alignment horizontal="right" vertical="center" wrapText="1"/>
    </xf>
    <xf numFmtId="3" fontId="5" fillId="0" borderId="1" xfId="3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3" fontId="5" fillId="0" borderId="0" xfId="3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4" fillId="2" borderId="1" xfId="4" applyFont="1" applyFill="1" applyBorder="1" applyAlignment="1">
      <alignment horizontal="right"/>
    </xf>
    <xf numFmtId="0" fontId="4" fillId="2" borderId="10" xfId="4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4" fillId="2" borderId="14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right" vertical="center" wrapText="1"/>
    </xf>
    <xf numFmtId="0" fontId="5" fillId="0" borderId="0" xfId="2" quotePrefix="1" applyFont="1" applyAlignment="1">
      <alignment vertical="center"/>
    </xf>
    <xf numFmtId="170" fontId="4" fillId="0" borderId="1" xfId="4" applyNumberFormat="1" applyFont="1" applyBorder="1" applyAlignment="1">
      <alignment horizontal="center" vertical="center"/>
    </xf>
    <xf numFmtId="1" fontId="4" fillId="0" borderId="1" xfId="4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5" fillId="0" borderId="0" xfId="1" applyFont="1" applyAlignment="1">
      <alignment horizontal="left" vertical="center" wrapText="1"/>
    </xf>
    <xf numFmtId="0" fontId="13" fillId="0" borderId="0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20" xfId="1" applyFont="1" applyBorder="1" applyAlignment="1">
      <alignment horizontal="center"/>
    </xf>
    <xf numFmtId="0" fontId="4" fillId="0" borderId="1" xfId="4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4" fillId="0" borderId="0" xfId="4" applyFont="1" applyAlignment="1">
      <alignment horizontal="left" wrapText="1"/>
    </xf>
    <xf numFmtId="0" fontId="11" fillId="0" borderId="18" xfId="4" applyFont="1" applyBorder="1" applyAlignment="1">
      <alignment horizontal="center" vertical="center"/>
    </xf>
    <xf numFmtId="0" fontId="11" fillId="0" borderId="19" xfId="4" applyFont="1" applyBorder="1" applyAlignment="1">
      <alignment horizontal="center" vertical="center"/>
    </xf>
    <xf numFmtId="0" fontId="11" fillId="0" borderId="15" xfId="4" applyFont="1" applyBorder="1" applyAlignment="1">
      <alignment horizontal="center"/>
    </xf>
    <xf numFmtId="0" fontId="11" fillId="0" borderId="16" xfId="4" applyFont="1" applyBorder="1" applyAlignment="1">
      <alignment horizontal="center"/>
    </xf>
    <xf numFmtId="0" fontId="13" fillId="0" borderId="5" xfId="4" applyFont="1" applyBorder="1" applyAlignment="1">
      <alignment horizontal="center"/>
    </xf>
    <xf numFmtId="0" fontId="11" fillId="0" borderId="13" xfId="4" applyFont="1" applyBorder="1" applyAlignment="1">
      <alignment horizontal="left" wrapText="1"/>
    </xf>
    <xf numFmtId="0" fontId="11" fillId="0" borderId="0" xfId="4" applyFont="1" applyAlignment="1">
      <alignment horizontal="center"/>
    </xf>
    <xf numFmtId="0" fontId="11" fillId="0" borderId="6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0" xfId="2" applyFont="1" applyAlignment="1">
      <alignment horizontal="left" wrapText="1"/>
    </xf>
    <xf numFmtId="0" fontId="11" fillId="0" borderId="5" xfId="2" applyFont="1" applyBorder="1" applyAlignment="1">
      <alignment horizontal="center"/>
    </xf>
    <xf numFmtId="0" fontId="11" fillId="0" borderId="13" xfId="2" applyFont="1" applyBorder="1" applyAlignment="1">
      <alignment horizontal="left" wrapText="1"/>
    </xf>
    <xf numFmtId="2" fontId="11" fillId="0" borderId="6" xfId="2" applyNumberFormat="1" applyFont="1" applyBorder="1" applyAlignment="1">
      <alignment horizontal="center"/>
    </xf>
    <xf numFmtId="2" fontId="11" fillId="0" borderId="8" xfId="2" applyNumberFormat="1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16" xfId="2" applyFont="1" applyBorder="1" applyAlignment="1">
      <alignment horizontal="center"/>
    </xf>
    <xf numFmtId="0" fontId="4" fillId="0" borderId="23" xfId="2" applyFont="1" applyBorder="1" applyAlignment="1">
      <alignment horizontal="center"/>
    </xf>
    <xf numFmtId="0" fontId="4" fillId="0" borderId="24" xfId="2" applyFont="1" applyBorder="1" applyAlignment="1">
      <alignment horizontal="center"/>
    </xf>
    <xf numFmtId="0" fontId="5" fillId="0" borderId="0" xfId="2" applyFont="1" applyAlignment="1">
      <alignment horizontal="left" vertical="center" wrapText="1"/>
    </xf>
    <xf numFmtId="0" fontId="11" fillId="0" borderId="1" xfId="2" applyFont="1" applyBorder="1" applyAlignment="1">
      <alignment horizontal="center" vertical="center" wrapText="1"/>
    </xf>
    <xf numFmtId="0" fontId="13" fillId="0" borderId="2" xfId="6" applyFont="1" applyFill="1" applyBorder="1" applyAlignment="1" applyProtection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2" fontId="4" fillId="2" borderId="1" xfId="4" applyNumberFormat="1" applyFont="1" applyFill="1" applyBorder="1" applyAlignment="1">
      <alignment horizontal="right"/>
    </xf>
    <xf numFmtId="171" fontId="4" fillId="2" borderId="1" xfId="4" applyNumberFormat="1" applyFont="1" applyFill="1" applyBorder="1" applyAlignment="1">
      <alignment horizontal="right"/>
    </xf>
    <xf numFmtId="1" fontId="4" fillId="2" borderId="10" xfId="4" applyNumberFormat="1" applyFont="1" applyFill="1" applyBorder="1" applyAlignment="1">
      <alignment horizontal="right"/>
    </xf>
    <xf numFmtId="21" fontId="4" fillId="2" borderId="1" xfId="2" applyNumberFormat="1" applyFont="1" applyFill="1" applyBorder="1" applyAlignment="1">
      <alignment horizontal="center"/>
    </xf>
    <xf numFmtId="3" fontId="18" fillId="3" borderId="1" xfId="3" applyNumberFormat="1" applyFont="1" applyFill="1" applyBorder="1" applyAlignment="1">
      <alignment horizontal="right" vertical="center" wrapText="1"/>
    </xf>
  </cellXfs>
  <cellStyles count="7">
    <cellStyle name="Comma 2" xfId="3" xr:uid="{5C69F407-CCAA-4C00-9C06-00B0207A8D68}"/>
    <cellStyle name="Currency 2" xfId="5" xr:uid="{A34272E1-6254-40B5-ACA8-742F85AC6189}"/>
    <cellStyle name="Hyperlink" xfId="6" builtinId="8"/>
    <cellStyle name="Normal" xfId="0" builtinId="0"/>
    <cellStyle name="Normal 2" xfId="2" xr:uid="{AA235DA1-B6FE-4BBD-987A-C0B9ACFD90AA}"/>
    <cellStyle name="Normal 3" xfId="1" xr:uid="{49140919-4181-4B3E-B397-403EC1CC0AE4}"/>
    <cellStyle name="Normal 4" xfId="4" xr:uid="{AA07D1BD-8D04-4456-A999-1DABADDC5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D734-ABA3-4043-9CCE-BB91E3F511C3}">
  <dimension ref="A1:L26"/>
  <sheetViews>
    <sheetView workbookViewId="0">
      <selection activeCell="F6" sqref="F6"/>
    </sheetView>
  </sheetViews>
  <sheetFormatPr defaultColWidth="8.19921875" defaultRowHeight="13.2"/>
  <cols>
    <col min="1" max="1" width="8.19921875" style="10"/>
    <col min="2" max="2" width="18.09765625" style="10" customWidth="1"/>
    <col min="3" max="3" width="8.19921875" style="10"/>
    <col min="4" max="4" width="8.3984375" style="10" bestFit="1" customWidth="1"/>
    <col min="5" max="5" width="9.09765625" style="10" bestFit="1" customWidth="1"/>
    <col min="6" max="6" width="9.59765625" style="10" bestFit="1" customWidth="1"/>
    <col min="7" max="7" width="9" style="10" bestFit="1" customWidth="1"/>
    <col min="8" max="8" width="11.3984375" style="10" bestFit="1" customWidth="1"/>
    <col min="9" max="9" width="8.19921875" style="10"/>
    <col min="10" max="10" width="10.3984375" style="10" customWidth="1"/>
    <col min="11" max="257" width="8.19921875" style="10"/>
    <col min="258" max="258" width="18.09765625" style="10" customWidth="1"/>
    <col min="259" max="259" width="8.19921875" style="10"/>
    <col min="260" max="260" width="8.3984375" style="10" bestFit="1" customWidth="1"/>
    <col min="261" max="261" width="9.09765625" style="10" bestFit="1" customWidth="1"/>
    <col min="262" max="262" width="9.59765625" style="10" bestFit="1" customWidth="1"/>
    <col min="263" max="263" width="9" style="10" bestFit="1" customWidth="1"/>
    <col min="264" max="264" width="11.3984375" style="10" bestFit="1" customWidth="1"/>
    <col min="265" max="265" width="8.19921875" style="10"/>
    <col min="266" max="266" width="10.3984375" style="10" customWidth="1"/>
    <col min="267" max="513" width="8.19921875" style="10"/>
    <col min="514" max="514" width="18.09765625" style="10" customWidth="1"/>
    <col min="515" max="515" width="8.19921875" style="10"/>
    <col min="516" max="516" width="8.3984375" style="10" bestFit="1" customWidth="1"/>
    <col min="517" max="517" width="9.09765625" style="10" bestFit="1" customWidth="1"/>
    <col min="518" max="518" width="9.59765625" style="10" bestFit="1" customWidth="1"/>
    <col min="519" max="519" width="9" style="10" bestFit="1" customWidth="1"/>
    <col min="520" max="520" width="11.3984375" style="10" bestFit="1" customWidth="1"/>
    <col min="521" max="521" width="8.19921875" style="10"/>
    <col min="522" max="522" width="10.3984375" style="10" customWidth="1"/>
    <col min="523" max="769" width="8.19921875" style="10"/>
    <col min="770" max="770" width="18.09765625" style="10" customWidth="1"/>
    <col min="771" max="771" width="8.19921875" style="10"/>
    <col min="772" max="772" width="8.3984375" style="10" bestFit="1" customWidth="1"/>
    <col min="773" max="773" width="9.09765625" style="10" bestFit="1" customWidth="1"/>
    <col min="774" max="774" width="9.59765625" style="10" bestFit="1" customWidth="1"/>
    <col min="775" max="775" width="9" style="10" bestFit="1" customWidth="1"/>
    <col min="776" max="776" width="11.3984375" style="10" bestFit="1" customWidth="1"/>
    <col min="777" max="777" width="8.19921875" style="10"/>
    <col min="778" max="778" width="10.3984375" style="10" customWidth="1"/>
    <col min="779" max="1025" width="8.19921875" style="10"/>
    <col min="1026" max="1026" width="18.09765625" style="10" customWidth="1"/>
    <col min="1027" max="1027" width="8.19921875" style="10"/>
    <col min="1028" max="1028" width="8.3984375" style="10" bestFit="1" customWidth="1"/>
    <col min="1029" max="1029" width="9.09765625" style="10" bestFit="1" customWidth="1"/>
    <col min="1030" max="1030" width="9.59765625" style="10" bestFit="1" customWidth="1"/>
    <col min="1031" max="1031" width="9" style="10" bestFit="1" customWidth="1"/>
    <col min="1032" max="1032" width="11.3984375" style="10" bestFit="1" customWidth="1"/>
    <col min="1033" max="1033" width="8.19921875" style="10"/>
    <col min="1034" max="1034" width="10.3984375" style="10" customWidth="1"/>
    <col min="1035" max="1281" width="8.19921875" style="10"/>
    <col min="1282" max="1282" width="18.09765625" style="10" customWidth="1"/>
    <col min="1283" max="1283" width="8.19921875" style="10"/>
    <col min="1284" max="1284" width="8.3984375" style="10" bestFit="1" customWidth="1"/>
    <col min="1285" max="1285" width="9.09765625" style="10" bestFit="1" customWidth="1"/>
    <col min="1286" max="1286" width="9.59765625" style="10" bestFit="1" customWidth="1"/>
    <col min="1287" max="1287" width="9" style="10" bestFit="1" customWidth="1"/>
    <col min="1288" max="1288" width="11.3984375" style="10" bestFit="1" customWidth="1"/>
    <col min="1289" max="1289" width="8.19921875" style="10"/>
    <col min="1290" max="1290" width="10.3984375" style="10" customWidth="1"/>
    <col min="1291" max="1537" width="8.19921875" style="10"/>
    <col min="1538" max="1538" width="18.09765625" style="10" customWidth="1"/>
    <col min="1539" max="1539" width="8.19921875" style="10"/>
    <col min="1540" max="1540" width="8.3984375" style="10" bestFit="1" customWidth="1"/>
    <col min="1541" max="1541" width="9.09765625" style="10" bestFit="1" customWidth="1"/>
    <col min="1542" max="1542" width="9.59765625" style="10" bestFit="1" customWidth="1"/>
    <col min="1543" max="1543" width="9" style="10" bestFit="1" customWidth="1"/>
    <col min="1544" max="1544" width="11.3984375" style="10" bestFit="1" customWidth="1"/>
    <col min="1545" max="1545" width="8.19921875" style="10"/>
    <col min="1546" max="1546" width="10.3984375" style="10" customWidth="1"/>
    <col min="1547" max="1793" width="8.19921875" style="10"/>
    <col min="1794" max="1794" width="18.09765625" style="10" customWidth="1"/>
    <col min="1795" max="1795" width="8.19921875" style="10"/>
    <col min="1796" max="1796" width="8.3984375" style="10" bestFit="1" customWidth="1"/>
    <col min="1797" max="1797" width="9.09765625" style="10" bestFit="1" customWidth="1"/>
    <col min="1798" max="1798" width="9.59765625" style="10" bestFit="1" customWidth="1"/>
    <col min="1799" max="1799" width="9" style="10" bestFit="1" customWidth="1"/>
    <col min="1800" max="1800" width="11.3984375" style="10" bestFit="1" customWidth="1"/>
    <col min="1801" max="1801" width="8.19921875" style="10"/>
    <col min="1802" max="1802" width="10.3984375" style="10" customWidth="1"/>
    <col min="1803" max="2049" width="8.19921875" style="10"/>
    <col min="2050" max="2050" width="18.09765625" style="10" customWidth="1"/>
    <col min="2051" max="2051" width="8.19921875" style="10"/>
    <col min="2052" max="2052" width="8.3984375" style="10" bestFit="1" customWidth="1"/>
    <col min="2053" max="2053" width="9.09765625" style="10" bestFit="1" customWidth="1"/>
    <col min="2054" max="2054" width="9.59765625" style="10" bestFit="1" customWidth="1"/>
    <col min="2055" max="2055" width="9" style="10" bestFit="1" customWidth="1"/>
    <col min="2056" max="2056" width="11.3984375" style="10" bestFit="1" customWidth="1"/>
    <col min="2057" max="2057" width="8.19921875" style="10"/>
    <col min="2058" max="2058" width="10.3984375" style="10" customWidth="1"/>
    <col min="2059" max="2305" width="8.19921875" style="10"/>
    <col min="2306" max="2306" width="18.09765625" style="10" customWidth="1"/>
    <col min="2307" max="2307" width="8.19921875" style="10"/>
    <col min="2308" max="2308" width="8.3984375" style="10" bestFit="1" customWidth="1"/>
    <col min="2309" max="2309" width="9.09765625" style="10" bestFit="1" customWidth="1"/>
    <col min="2310" max="2310" width="9.59765625" style="10" bestFit="1" customWidth="1"/>
    <col min="2311" max="2311" width="9" style="10" bestFit="1" customWidth="1"/>
    <col min="2312" max="2312" width="11.3984375" style="10" bestFit="1" customWidth="1"/>
    <col min="2313" max="2313" width="8.19921875" style="10"/>
    <col min="2314" max="2314" width="10.3984375" style="10" customWidth="1"/>
    <col min="2315" max="2561" width="8.19921875" style="10"/>
    <col min="2562" max="2562" width="18.09765625" style="10" customWidth="1"/>
    <col min="2563" max="2563" width="8.19921875" style="10"/>
    <col min="2564" max="2564" width="8.3984375" style="10" bestFit="1" customWidth="1"/>
    <col min="2565" max="2565" width="9.09765625" style="10" bestFit="1" customWidth="1"/>
    <col min="2566" max="2566" width="9.59765625" style="10" bestFit="1" customWidth="1"/>
    <col min="2567" max="2567" width="9" style="10" bestFit="1" customWidth="1"/>
    <col min="2568" max="2568" width="11.3984375" style="10" bestFit="1" customWidth="1"/>
    <col min="2569" max="2569" width="8.19921875" style="10"/>
    <col min="2570" max="2570" width="10.3984375" style="10" customWidth="1"/>
    <col min="2571" max="2817" width="8.19921875" style="10"/>
    <col min="2818" max="2818" width="18.09765625" style="10" customWidth="1"/>
    <col min="2819" max="2819" width="8.19921875" style="10"/>
    <col min="2820" max="2820" width="8.3984375" style="10" bestFit="1" customWidth="1"/>
    <col min="2821" max="2821" width="9.09765625" style="10" bestFit="1" customWidth="1"/>
    <col min="2822" max="2822" width="9.59765625" style="10" bestFit="1" customWidth="1"/>
    <col min="2823" max="2823" width="9" style="10" bestFit="1" customWidth="1"/>
    <col min="2824" max="2824" width="11.3984375" style="10" bestFit="1" customWidth="1"/>
    <col min="2825" max="2825" width="8.19921875" style="10"/>
    <col min="2826" max="2826" width="10.3984375" style="10" customWidth="1"/>
    <col min="2827" max="3073" width="8.19921875" style="10"/>
    <col min="3074" max="3074" width="18.09765625" style="10" customWidth="1"/>
    <col min="3075" max="3075" width="8.19921875" style="10"/>
    <col min="3076" max="3076" width="8.3984375" style="10" bestFit="1" customWidth="1"/>
    <col min="3077" max="3077" width="9.09765625" style="10" bestFit="1" customWidth="1"/>
    <col min="3078" max="3078" width="9.59765625" style="10" bestFit="1" customWidth="1"/>
    <col min="3079" max="3079" width="9" style="10" bestFit="1" customWidth="1"/>
    <col min="3080" max="3080" width="11.3984375" style="10" bestFit="1" customWidth="1"/>
    <col min="3081" max="3081" width="8.19921875" style="10"/>
    <col min="3082" max="3082" width="10.3984375" style="10" customWidth="1"/>
    <col min="3083" max="3329" width="8.19921875" style="10"/>
    <col min="3330" max="3330" width="18.09765625" style="10" customWidth="1"/>
    <col min="3331" max="3331" width="8.19921875" style="10"/>
    <col min="3332" max="3332" width="8.3984375" style="10" bestFit="1" customWidth="1"/>
    <col min="3333" max="3333" width="9.09765625" style="10" bestFit="1" customWidth="1"/>
    <col min="3334" max="3334" width="9.59765625" style="10" bestFit="1" customWidth="1"/>
    <col min="3335" max="3335" width="9" style="10" bestFit="1" customWidth="1"/>
    <col min="3336" max="3336" width="11.3984375" style="10" bestFit="1" customWidth="1"/>
    <col min="3337" max="3337" width="8.19921875" style="10"/>
    <col min="3338" max="3338" width="10.3984375" style="10" customWidth="1"/>
    <col min="3339" max="3585" width="8.19921875" style="10"/>
    <col min="3586" max="3586" width="18.09765625" style="10" customWidth="1"/>
    <col min="3587" max="3587" width="8.19921875" style="10"/>
    <col min="3588" max="3588" width="8.3984375" style="10" bestFit="1" customWidth="1"/>
    <col min="3589" max="3589" width="9.09765625" style="10" bestFit="1" customWidth="1"/>
    <col min="3590" max="3590" width="9.59765625" style="10" bestFit="1" customWidth="1"/>
    <col min="3591" max="3591" width="9" style="10" bestFit="1" customWidth="1"/>
    <col min="3592" max="3592" width="11.3984375" style="10" bestFit="1" customWidth="1"/>
    <col min="3593" max="3593" width="8.19921875" style="10"/>
    <col min="3594" max="3594" width="10.3984375" style="10" customWidth="1"/>
    <col min="3595" max="3841" width="8.19921875" style="10"/>
    <col min="3842" max="3842" width="18.09765625" style="10" customWidth="1"/>
    <col min="3843" max="3843" width="8.19921875" style="10"/>
    <col min="3844" max="3844" width="8.3984375" style="10" bestFit="1" customWidth="1"/>
    <col min="3845" max="3845" width="9.09765625" style="10" bestFit="1" customWidth="1"/>
    <col min="3846" max="3846" width="9.59765625" style="10" bestFit="1" customWidth="1"/>
    <col min="3847" max="3847" width="9" style="10" bestFit="1" customWidth="1"/>
    <col min="3848" max="3848" width="11.3984375" style="10" bestFit="1" customWidth="1"/>
    <col min="3849" max="3849" width="8.19921875" style="10"/>
    <col min="3850" max="3850" width="10.3984375" style="10" customWidth="1"/>
    <col min="3851" max="4097" width="8.19921875" style="10"/>
    <col min="4098" max="4098" width="18.09765625" style="10" customWidth="1"/>
    <col min="4099" max="4099" width="8.19921875" style="10"/>
    <col min="4100" max="4100" width="8.3984375" style="10" bestFit="1" customWidth="1"/>
    <col min="4101" max="4101" width="9.09765625" style="10" bestFit="1" customWidth="1"/>
    <col min="4102" max="4102" width="9.59765625" style="10" bestFit="1" customWidth="1"/>
    <col min="4103" max="4103" width="9" style="10" bestFit="1" customWidth="1"/>
    <col min="4104" max="4104" width="11.3984375" style="10" bestFit="1" customWidth="1"/>
    <col min="4105" max="4105" width="8.19921875" style="10"/>
    <col min="4106" max="4106" width="10.3984375" style="10" customWidth="1"/>
    <col min="4107" max="4353" width="8.19921875" style="10"/>
    <col min="4354" max="4354" width="18.09765625" style="10" customWidth="1"/>
    <col min="4355" max="4355" width="8.19921875" style="10"/>
    <col min="4356" max="4356" width="8.3984375" style="10" bestFit="1" customWidth="1"/>
    <col min="4357" max="4357" width="9.09765625" style="10" bestFit="1" customWidth="1"/>
    <col min="4358" max="4358" width="9.59765625" style="10" bestFit="1" customWidth="1"/>
    <col min="4359" max="4359" width="9" style="10" bestFit="1" customWidth="1"/>
    <col min="4360" max="4360" width="11.3984375" style="10" bestFit="1" customWidth="1"/>
    <col min="4361" max="4361" width="8.19921875" style="10"/>
    <col min="4362" max="4362" width="10.3984375" style="10" customWidth="1"/>
    <col min="4363" max="4609" width="8.19921875" style="10"/>
    <col min="4610" max="4610" width="18.09765625" style="10" customWidth="1"/>
    <col min="4611" max="4611" width="8.19921875" style="10"/>
    <col min="4612" max="4612" width="8.3984375" style="10" bestFit="1" customWidth="1"/>
    <col min="4613" max="4613" width="9.09765625" style="10" bestFit="1" customWidth="1"/>
    <col min="4614" max="4614" width="9.59765625" style="10" bestFit="1" customWidth="1"/>
    <col min="4615" max="4615" width="9" style="10" bestFit="1" customWidth="1"/>
    <col min="4616" max="4616" width="11.3984375" style="10" bestFit="1" customWidth="1"/>
    <col min="4617" max="4617" width="8.19921875" style="10"/>
    <col min="4618" max="4618" width="10.3984375" style="10" customWidth="1"/>
    <col min="4619" max="4865" width="8.19921875" style="10"/>
    <col min="4866" max="4866" width="18.09765625" style="10" customWidth="1"/>
    <col min="4867" max="4867" width="8.19921875" style="10"/>
    <col min="4868" max="4868" width="8.3984375" style="10" bestFit="1" customWidth="1"/>
    <col min="4869" max="4869" width="9.09765625" style="10" bestFit="1" customWidth="1"/>
    <col min="4870" max="4870" width="9.59765625" style="10" bestFit="1" customWidth="1"/>
    <col min="4871" max="4871" width="9" style="10" bestFit="1" customWidth="1"/>
    <col min="4872" max="4872" width="11.3984375" style="10" bestFit="1" customWidth="1"/>
    <col min="4873" max="4873" width="8.19921875" style="10"/>
    <col min="4874" max="4874" width="10.3984375" style="10" customWidth="1"/>
    <col min="4875" max="5121" width="8.19921875" style="10"/>
    <col min="5122" max="5122" width="18.09765625" style="10" customWidth="1"/>
    <col min="5123" max="5123" width="8.19921875" style="10"/>
    <col min="5124" max="5124" width="8.3984375" style="10" bestFit="1" customWidth="1"/>
    <col min="5125" max="5125" width="9.09765625" style="10" bestFit="1" customWidth="1"/>
    <col min="5126" max="5126" width="9.59765625" style="10" bestFit="1" customWidth="1"/>
    <col min="5127" max="5127" width="9" style="10" bestFit="1" customWidth="1"/>
    <col min="5128" max="5128" width="11.3984375" style="10" bestFit="1" customWidth="1"/>
    <col min="5129" max="5129" width="8.19921875" style="10"/>
    <col min="5130" max="5130" width="10.3984375" style="10" customWidth="1"/>
    <col min="5131" max="5377" width="8.19921875" style="10"/>
    <col min="5378" max="5378" width="18.09765625" style="10" customWidth="1"/>
    <col min="5379" max="5379" width="8.19921875" style="10"/>
    <col min="5380" max="5380" width="8.3984375" style="10" bestFit="1" customWidth="1"/>
    <col min="5381" max="5381" width="9.09765625" style="10" bestFit="1" customWidth="1"/>
    <col min="5382" max="5382" width="9.59765625" style="10" bestFit="1" customWidth="1"/>
    <col min="5383" max="5383" width="9" style="10" bestFit="1" customWidth="1"/>
    <col min="5384" max="5384" width="11.3984375" style="10" bestFit="1" customWidth="1"/>
    <col min="5385" max="5385" width="8.19921875" style="10"/>
    <col min="5386" max="5386" width="10.3984375" style="10" customWidth="1"/>
    <col min="5387" max="5633" width="8.19921875" style="10"/>
    <col min="5634" max="5634" width="18.09765625" style="10" customWidth="1"/>
    <col min="5635" max="5635" width="8.19921875" style="10"/>
    <col min="5636" max="5636" width="8.3984375" style="10" bestFit="1" customWidth="1"/>
    <col min="5637" max="5637" width="9.09765625" style="10" bestFit="1" customWidth="1"/>
    <col min="5638" max="5638" width="9.59765625" style="10" bestFit="1" customWidth="1"/>
    <col min="5639" max="5639" width="9" style="10" bestFit="1" customWidth="1"/>
    <col min="5640" max="5640" width="11.3984375" style="10" bestFit="1" customWidth="1"/>
    <col min="5641" max="5641" width="8.19921875" style="10"/>
    <col min="5642" max="5642" width="10.3984375" style="10" customWidth="1"/>
    <col min="5643" max="5889" width="8.19921875" style="10"/>
    <col min="5890" max="5890" width="18.09765625" style="10" customWidth="1"/>
    <col min="5891" max="5891" width="8.19921875" style="10"/>
    <col min="5892" max="5892" width="8.3984375" style="10" bestFit="1" customWidth="1"/>
    <col min="5893" max="5893" width="9.09765625" style="10" bestFit="1" customWidth="1"/>
    <col min="5894" max="5894" width="9.59765625" style="10" bestFit="1" customWidth="1"/>
    <col min="5895" max="5895" width="9" style="10" bestFit="1" customWidth="1"/>
    <col min="5896" max="5896" width="11.3984375" style="10" bestFit="1" customWidth="1"/>
    <col min="5897" max="5897" width="8.19921875" style="10"/>
    <col min="5898" max="5898" width="10.3984375" style="10" customWidth="1"/>
    <col min="5899" max="6145" width="8.19921875" style="10"/>
    <col min="6146" max="6146" width="18.09765625" style="10" customWidth="1"/>
    <col min="6147" max="6147" width="8.19921875" style="10"/>
    <col min="6148" max="6148" width="8.3984375" style="10" bestFit="1" customWidth="1"/>
    <col min="6149" max="6149" width="9.09765625" style="10" bestFit="1" customWidth="1"/>
    <col min="6150" max="6150" width="9.59765625" style="10" bestFit="1" customWidth="1"/>
    <col min="6151" max="6151" width="9" style="10" bestFit="1" customWidth="1"/>
    <col min="6152" max="6152" width="11.3984375" style="10" bestFit="1" customWidth="1"/>
    <col min="6153" max="6153" width="8.19921875" style="10"/>
    <col min="6154" max="6154" width="10.3984375" style="10" customWidth="1"/>
    <col min="6155" max="6401" width="8.19921875" style="10"/>
    <col min="6402" max="6402" width="18.09765625" style="10" customWidth="1"/>
    <col min="6403" max="6403" width="8.19921875" style="10"/>
    <col min="6404" max="6404" width="8.3984375" style="10" bestFit="1" customWidth="1"/>
    <col min="6405" max="6405" width="9.09765625" style="10" bestFit="1" customWidth="1"/>
    <col min="6406" max="6406" width="9.59765625" style="10" bestFit="1" customWidth="1"/>
    <col min="6407" max="6407" width="9" style="10" bestFit="1" customWidth="1"/>
    <col min="6408" max="6408" width="11.3984375" style="10" bestFit="1" customWidth="1"/>
    <col min="6409" max="6409" width="8.19921875" style="10"/>
    <col min="6410" max="6410" width="10.3984375" style="10" customWidth="1"/>
    <col min="6411" max="6657" width="8.19921875" style="10"/>
    <col min="6658" max="6658" width="18.09765625" style="10" customWidth="1"/>
    <col min="6659" max="6659" width="8.19921875" style="10"/>
    <col min="6660" max="6660" width="8.3984375" style="10" bestFit="1" customWidth="1"/>
    <col min="6661" max="6661" width="9.09765625" style="10" bestFit="1" customWidth="1"/>
    <col min="6662" max="6662" width="9.59765625" style="10" bestFit="1" customWidth="1"/>
    <col min="6663" max="6663" width="9" style="10" bestFit="1" customWidth="1"/>
    <col min="6664" max="6664" width="11.3984375" style="10" bestFit="1" customWidth="1"/>
    <col min="6665" max="6665" width="8.19921875" style="10"/>
    <col min="6666" max="6666" width="10.3984375" style="10" customWidth="1"/>
    <col min="6667" max="6913" width="8.19921875" style="10"/>
    <col min="6914" max="6914" width="18.09765625" style="10" customWidth="1"/>
    <col min="6915" max="6915" width="8.19921875" style="10"/>
    <col min="6916" max="6916" width="8.3984375" style="10" bestFit="1" customWidth="1"/>
    <col min="6917" max="6917" width="9.09765625" style="10" bestFit="1" customWidth="1"/>
    <col min="6918" max="6918" width="9.59765625" style="10" bestFit="1" customWidth="1"/>
    <col min="6919" max="6919" width="9" style="10" bestFit="1" customWidth="1"/>
    <col min="6920" max="6920" width="11.3984375" style="10" bestFit="1" customWidth="1"/>
    <col min="6921" max="6921" width="8.19921875" style="10"/>
    <col min="6922" max="6922" width="10.3984375" style="10" customWidth="1"/>
    <col min="6923" max="7169" width="8.19921875" style="10"/>
    <col min="7170" max="7170" width="18.09765625" style="10" customWidth="1"/>
    <col min="7171" max="7171" width="8.19921875" style="10"/>
    <col min="7172" max="7172" width="8.3984375" style="10" bestFit="1" customWidth="1"/>
    <col min="7173" max="7173" width="9.09765625" style="10" bestFit="1" customWidth="1"/>
    <col min="7174" max="7174" width="9.59765625" style="10" bestFit="1" customWidth="1"/>
    <col min="7175" max="7175" width="9" style="10" bestFit="1" customWidth="1"/>
    <col min="7176" max="7176" width="11.3984375" style="10" bestFit="1" customWidth="1"/>
    <col min="7177" max="7177" width="8.19921875" style="10"/>
    <col min="7178" max="7178" width="10.3984375" style="10" customWidth="1"/>
    <col min="7179" max="7425" width="8.19921875" style="10"/>
    <col min="7426" max="7426" width="18.09765625" style="10" customWidth="1"/>
    <col min="7427" max="7427" width="8.19921875" style="10"/>
    <col min="7428" max="7428" width="8.3984375" style="10" bestFit="1" customWidth="1"/>
    <col min="7429" max="7429" width="9.09765625" style="10" bestFit="1" customWidth="1"/>
    <col min="7430" max="7430" width="9.59765625" style="10" bestFit="1" customWidth="1"/>
    <col min="7431" max="7431" width="9" style="10" bestFit="1" customWidth="1"/>
    <col min="7432" max="7432" width="11.3984375" style="10" bestFit="1" customWidth="1"/>
    <col min="7433" max="7433" width="8.19921875" style="10"/>
    <col min="7434" max="7434" width="10.3984375" style="10" customWidth="1"/>
    <col min="7435" max="7681" width="8.19921875" style="10"/>
    <col min="7682" max="7682" width="18.09765625" style="10" customWidth="1"/>
    <col min="7683" max="7683" width="8.19921875" style="10"/>
    <col min="7684" max="7684" width="8.3984375" style="10" bestFit="1" customWidth="1"/>
    <col min="7685" max="7685" width="9.09765625" style="10" bestFit="1" customWidth="1"/>
    <col min="7686" max="7686" width="9.59765625" style="10" bestFit="1" customWidth="1"/>
    <col min="7687" max="7687" width="9" style="10" bestFit="1" customWidth="1"/>
    <col min="7688" max="7688" width="11.3984375" style="10" bestFit="1" customWidth="1"/>
    <col min="7689" max="7689" width="8.19921875" style="10"/>
    <col min="7690" max="7690" width="10.3984375" style="10" customWidth="1"/>
    <col min="7691" max="7937" width="8.19921875" style="10"/>
    <col min="7938" max="7938" width="18.09765625" style="10" customWidth="1"/>
    <col min="7939" max="7939" width="8.19921875" style="10"/>
    <col min="7940" max="7940" width="8.3984375" style="10" bestFit="1" customWidth="1"/>
    <col min="7941" max="7941" width="9.09765625" style="10" bestFit="1" customWidth="1"/>
    <col min="7942" max="7942" width="9.59765625" style="10" bestFit="1" customWidth="1"/>
    <col min="7943" max="7943" width="9" style="10" bestFit="1" customWidth="1"/>
    <col min="7944" max="7944" width="11.3984375" style="10" bestFit="1" customWidth="1"/>
    <col min="7945" max="7945" width="8.19921875" style="10"/>
    <col min="7946" max="7946" width="10.3984375" style="10" customWidth="1"/>
    <col min="7947" max="8193" width="8.19921875" style="10"/>
    <col min="8194" max="8194" width="18.09765625" style="10" customWidth="1"/>
    <col min="8195" max="8195" width="8.19921875" style="10"/>
    <col min="8196" max="8196" width="8.3984375" style="10" bestFit="1" customWidth="1"/>
    <col min="8197" max="8197" width="9.09765625" style="10" bestFit="1" customWidth="1"/>
    <col min="8198" max="8198" width="9.59765625" style="10" bestFit="1" customWidth="1"/>
    <col min="8199" max="8199" width="9" style="10" bestFit="1" customWidth="1"/>
    <col min="8200" max="8200" width="11.3984375" style="10" bestFit="1" customWidth="1"/>
    <col min="8201" max="8201" width="8.19921875" style="10"/>
    <col min="8202" max="8202" width="10.3984375" style="10" customWidth="1"/>
    <col min="8203" max="8449" width="8.19921875" style="10"/>
    <col min="8450" max="8450" width="18.09765625" style="10" customWidth="1"/>
    <col min="8451" max="8451" width="8.19921875" style="10"/>
    <col min="8452" max="8452" width="8.3984375" style="10" bestFit="1" customWidth="1"/>
    <col min="8453" max="8453" width="9.09765625" style="10" bestFit="1" customWidth="1"/>
    <col min="8454" max="8454" width="9.59765625" style="10" bestFit="1" customWidth="1"/>
    <col min="8455" max="8455" width="9" style="10" bestFit="1" customWidth="1"/>
    <col min="8456" max="8456" width="11.3984375" style="10" bestFit="1" customWidth="1"/>
    <col min="8457" max="8457" width="8.19921875" style="10"/>
    <col min="8458" max="8458" width="10.3984375" style="10" customWidth="1"/>
    <col min="8459" max="8705" width="8.19921875" style="10"/>
    <col min="8706" max="8706" width="18.09765625" style="10" customWidth="1"/>
    <col min="8707" max="8707" width="8.19921875" style="10"/>
    <col min="8708" max="8708" width="8.3984375" style="10" bestFit="1" customWidth="1"/>
    <col min="8709" max="8709" width="9.09765625" style="10" bestFit="1" customWidth="1"/>
    <col min="8710" max="8710" width="9.59765625" style="10" bestFit="1" customWidth="1"/>
    <col min="8711" max="8711" width="9" style="10" bestFit="1" customWidth="1"/>
    <col min="8712" max="8712" width="11.3984375" style="10" bestFit="1" customWidth="1"/>
    <col min="8713" max="8713" width="8.19921875" style="10"/>
    <col min="8714" max="8714" width="10.3984375" style="10" customWidth="1"/>
    <col min="8715" max="8961" width="8.19921875" style="10"/>
    <col min="8962" max="8962" width="18.09765625" style="10" customWidth="1"/>
    <col min="8963" max="8963" width="8.19921875" style="10"/>
    <col min="8964" max="8964" width="8.3984375" style="10" bestFit="1" customWidth="1"/>
    <col min="8965" max="8965" width="9.09765625" style="10" bestFit="1" customWidth="1"/>
    <col min="8966" max="8966" width="9.59765625" style="10" bestFit="1" customWidth="1"/>
    <col min="8967" max="8967" width="9" style="10" bestFit="1" customWidth="1"/>
    <col min="8968" max="8968" width="11.3984375" style="10" bestFit="1" customWidth="1"/>
    <col min="8969" max="8969" width="8.19921875" style="10"/>
    <col min="8970" max="8970" width="10.3984375" style="10" customWidth="1"/>
    <col min="8971" max="9217" width="8.19921875" style="10"/>
    <col min="9218" max="9218" width="18.09765625" style="10" customWidth="1"/>
    <col min="9219" max="9219" width="8.19921875" style="10"/>
    <col min="9220" max="9220" width="8.3984375" style="10" bestFit="1" customWidth="1"/>
    <col min="9221" max="9221" width="9.09765625" style="10" bestFit="1" customWidth="1"/>
    <col min="9222" max="9222" width="9.59765625" style="10" bestFit="1" customWidth="1"/>
    <col min="9223" max="9223" width="9" style="10" bestFit="1" customWidth="1"/>
    <col min="9224" max="9224" width="11.3984375" style="10" bestFit="1" customWidth="1"/>
    <col min="9225" max="9225" width="8.19921875" style="10"/>
    <col min="9226" max="9226" width="10.3984375" style="10" customWidth="1"/>
    <col min="9227" max="9473" width="8.19921875" style="10"/>
    <col min="9474" max="9474" width="18.09765625" style="10" customWidth="1"/>
    <col min="9475" max="9475" width="8.19921875" style="10"/>
    <col min="9476" max="9476" width="8.3984375" style="10" bestFit="1" customWidth="1"/>
    <col min="9477" max="9477" width="9.09765625" style="10" bestFit="1" customWidth="1"/>
    <col min="9478" max="9478" width="9.59765625" style="10" bestFit="1" customWidth="1"/>
    <col min="9479" max="9479" width="9" style="10" bestFit="1" customWidth="1"/>
    <col min="9480" max="9480" width="11.3984375" style="10" bestFit="1" customWidth="1"/>
    <col min="9481" max="9481" width="8.19921875" style="10"/>
    <col min="9482" max="9482" width="10.3984375" style="10" customWidth="1"/>
    <col min="9483" max="9729" width="8.19921875" style="10"/>
    <col min="9730" max="9730" width="18.09765625" style="10" customWidth="1"/>
    <col min="9731" max="9731" width="8.19921875" style="10"/>
    <col min="9732" max="9732" width="8.3984375" style="10" bestFit="1" customWidth="1"/>
    <col min="9733" max="9733" width="9.09765625" style="10" bestFit="1" customWidth="1"/>
    <col min="9734" max="9734" width="9.59765625" style="10" bestFit="1" customWidth="1"/>
    <col min="9735" max="9735" width="9" style="10" bestFit="1" customWidth="1"/>
    <col min="9736" max="9736" width="11.3984375" style="10" bestFit="1" customWidth="1"/>
    <col min="9737" max="9737" width="8.19921875" style="10"/>
    <col min="9738" max="9738" width="10.3984375" style="10" customWidth="1"/>
    <col min="9739" max="9985" width="8.19921875" style="10"/>
    <col min="9986" max="9986" width="18.09765625" style="10" customWidth="1"/>
    <col min="9987" max="9987" width="8.19921875" style="10"/>
    <col min="9988" max="9988" width="8.3984375" style="10" bestFit="1" customWidth="1"/>
    <col min="9989" max="9989" width="9.09765625" style="10" bestFit="1" customWidth="1"/>
    <col min="9990" max="9990" width="9.59765625" style="10" bestFit="1" customWidth="1"/>
    <col min="9991" max="9991" width="9" style="10" bestFit="1" customWidth="1"/>
    <col min="9992" max="9992" width="11.3984375" style="10" bestFit="1" customWidth="1"/>
    <col min="9993" max="9993" width="8.19921875" style="10"/>
    <col min="9994" max="9994" width="10.3984375" style="10" customWidth="1"/>
    <col min="9995" max="10241" width="8.19921875" style="10"/>
    <col min="10242" max="10242" width="18.09765625" style="10" customWidth="1"/>
    <col min="10243" max="10243" width="8.19921875" style="10"/>
    <col min="10244" max="10244" width="8.3984375" style="10" bestFit="1" customWidth="1"/>
    <col min="10245" max="10245" width="9.09765625" style="10" bestFit="1" customWidth="1"/>
    <col min="10246" max="10246" width="9.59765625" style="10" bestFit="1" customWidth="1"/>
    <col min="10247" max="10247" width="9" style="10" bestFit="1" customWidth="1"/>
    <col min="10248" max="10248" width="11.3984375" style="10" bestFit="1" customWidth="1"/>
    <col min="10249" max="10249" width="8.19921875" style="10"/>
    <col min="10250" max="10250" width="10.3984375" style="10" customWidth="1"/>
    <col min="10251" max="10497" width="8.19921875" style="10"/>
    <col min="10498" max="10498" width="18.09765625" style="10" customWidth="1"/>
    <col min="10499" max="10499" width="8.19921875" style="10"/>
    <col min="10500" max="10500" width="8.3984375" style="10" bestFit="1" customWidth="1"/>
    <col min="10501" max="10501" width="9.09765625" style="10" bestFit="1" customWidth="1"/>
    <col min="10502" max="10502" width="9.59765625" style="10" bestFit="1" customWidth="1"/>
    <col min="10503" max="10503" width="9" style="10" bestFit="1" customWidth="1"/>
    <col min="10504" max="10504" width="11.3984375" style="10" bestFit="1" customWidth="1"/>
    <col min="10505" max="10505" width="8.19921875" style="10"/>
    <col min="10506" max="10506" width="10.3984375" style="10" customWidth="1"/>
    <col min="10507" max="10753" width="8.19921875" style="10"/>
    <col min="10754" max="10754" width="18.09765625" style="10" customWidth="1"/>
    <col min="10755" max="10755" width="8.19921875" style="10"/>
    <col min="10756" max="10756" width="8.3984375" style="10" bestFit="1" customWidth="1"/>
    <col min="10757" max="10757" width="9.09765625" style="10" bestFit="1" customWidth="1"/>
    <col min="10758" max="10758" width="9.59765625" style="10" bestFit="1" customWidth="1"/>
    <col min="10759" max="10759" width="9" style="10" bestFit="1" customWidth="1"/>
    <col min="10760" max="10760" width="11.3984375" style="10" bestFit="1" customWidth="1"/>
    <col min="10761" max="10761" width="8.19921875" style="10"/>
    <col min="10762" max="10762" width="10.3984375" style="10" customWidth="1"/>
    <col min="10763" max="11009" width="8.19921875" style="10"/>
    <col min="11010" max="11010" width="18.09765625" style="10" customWidth="1"/>
    <col min="11011" max="11011" width="8.19921875" style="10"/>
    <col min="11012" max="11012" width="8.3984375" style="10" bestFit="1" customWidth="1"/>
    <col min="11013" max="11013" width="9.09765625" style="10" bestFit="1" customWidth="1"/>
    <col min="11014" max="11014" width="9.59765625" style="10" bestFit="1" customWidth="1"/>
    <col min="11015" max="11015" width="9" style="10" bestFit="1" customWidth="1"/>
    <col min="11016" max="11016" width="11.3984375" style="10" bestFit="1" customWidth="1"/>
    <col min="11017" max="11017" width="8.19921875" style="10"/>
    <col min="11018" max="11018" width="10.3984375" style="10" customWidth="1"/>
    <col min="11019" max="11265" width="8.19921875" style="10"/>
    <col min="11266" max="11266" width="18.09765625" style="10" customWidth="1"/>
    <col min="11267" max="11267" width="8.19921875" style="10"/>
    <col min="11268" max="11268" width="8.3984375" style="10" bestFit="1" customWidth="1"/>
    <col min="11269" max="11269" width="9.09765625" style="10" bestFit="1" customWidth="1"/>
    <col min="11270" max="11270" width="9.59765625" style="10" bestFit="1" customWidth="1"/>
    <col min="11271" max="11271" width="9" style="10" bestFit="1" customWidth="1"/>
    <col min="11272" max="11272" width="11.3984375" style="10" bestFit="1" customWidth="1"/>
    <col min="11273" max="11273" width="8.19921875" style="10"/>
    <col min="11274" max="11274" width="10.3984375" style="10" customWidth="1"/>
    <col min="11275" max="11521" width="8.19921875" style="10"/>
    <col min="11522" max="11522" width="18.09765625" style="10" customWidth="1"/>
    <col min="11523" max="11523" width="8.19921875" style="10"/>
    <col min="11524" max="11524" width="8.3984375" style="10" bestFit="1" customWidth="1"/>
    <col min="11525" max="11525" width="9.09765625" style="10" bestFit="1" customWidth="1"/>
    <col min="11526" max="11526" width="9.59765625" style="10" bestFit="1" customWidth="1"/>
    <col min="11527" max="11527" width="9" style="10" bestFit="1" customWidth="1"/>
    <col min="11528" max="11528" width="11.3984375" style="10" bestFit="1" customWidth="1"/>
    <col min="11529" max="11529" width="8.19921875" style="10"/>
    <col min="11530" max="11530" width="10.3984375" style="10" customWidth="1"/>
    <col min="11531" max="11777" width="8.19921875" style="10"/>
    <col min="11778" max="11778" width="18.09765625" style="10" customWidth="1"/>
    <col min="11779" max="11779" width="8.19921875" style="10"/>
    <col min="11780" max="11780" width="8.3984375" style="10" bestFit="1" customWidth="1"/>
    <col min="11781" max="11781" width="9.09765625" style="10" bestFit="1" customWidth="1"/>
    <col min="11782" max="11782" width="9.59765625" style="10" bestFit="1" customWidth="1"/>
    <col min="11783" max="11783" width="9" style="10" bestFit="1" customWidth="1"/>
    <col min="11784" max="11784" width="11.3984375" style="10" bestFit="1" customWidth="1"/>
    <col min="11785" max="11785" width="8.19921875" style="10"/>
    <col min="11786" max="11786" width="10.3984375" style="10" customWidth="1"/>
    <col min="11787" max="12033" width="8.19921875" style="10"/>
    <col min="12034" max="12034" width="18.09765625" style="10" customWidth="1"/>
    <col min="12035" max="12035" width="8.19921875" style="10"/>
    <col min="12036" max="12036" width="8.3984375" style="10" bestFit="1" customWidth="1"/>
    <col min="12037" max="12037" width="9.09765625" style="10" bestFit="1" customWidth="1"/>
    <col min="12038" max="12038" width="9.59765625" style="10" bestFit="1" customWidth="1"/>
    <col min="12039" max="12039" width="9" style="10" bestFit="1" customWidth="1"/>
    <col min="12040" max="12040" width="11.3984375" style="10" bestFit="1" customWidth="1"/>
    <col min="12041" max="12041" width="8.19921875" style="10"/>
    <col min="12042" max="12042" width="10.3984375" style="10" customWidth="1"/>
    <col min="12043" max="12289" width="8.19921875" style="10"/>
    <col min="12290" max="12290" width="18.09765625" style="10" customWidth="1"/>
    <col min="12291" max="12291" width="8.19921875" style="10"/>
    <col min="12292" max="12292" width="8.3984375" style="10" bestFit="1" customWidth="1"/>
    <col min="12293" max="12293" width="9.09765625" style="10" bestFit="1" customWidth="1"/>
    <col min="12294" max="12294" width="9.59765625" style="10" bestFit="1" customWidth="1"/>
    <col min="12295" max="12295" width="9" style="10" bestFit="1" customWidth="1"/>
    <col min="12296" max="12296" width="11.3984375" style="10" bestFit="1" customWidth="1"/>
    <col min="12297" max="12297" width="8.19921875" style="10"/>
    <col min="12298" max="12298" width="10.3984375" style="10" customWidth="1"/>
    <col min="12299" max="12545" width="8.19921875" style="10"/>
    <col min="12546" max="12546" width="18.09765625" style="10" customWidth="1"/>
    <col min="12547" max="12547" width="8.19921875" style="10"/>
    <col min="12548" max="12548" width="8.3984375" style="10" bestFit="1" customWidth="1"/>
    <col min="12549" max="12549" width="9.09765625" style="10" bestFit="1" customWidth="1"/>
    <col min="12550" max="12550" width="9.59765625" style="10" bestFit="1" customWidth="1"/>
    <col min="12551" max="12551" width="9" style="10" bestFit="1" customWidth="1"/>
    <col min="12552" max="12552" width="11.3984375" style="10" bestFit="1" customWidth="1"/>
    <col min="12553" max="12553" width="8.19921875" style="10"/>
    <col min="12554" max="12554" width="10.3984375" style="10" customWidth="1"/>
    <col min="12555" max="12801" width="8.19921875" style="10"/>
    <col min="12802" max="12802" width="18.09765625" style="10" customWidth="1"/>
    <col min="12803" max="12803" width="8.19921875" style="10"/>
    <col min="12804" max="12804" width="8.3984375" style="10" bestFit="1" customWidth="1"/>
    <col min="12805" max="12805" width="9.09765625" style="10" bestFit="1" customWidth="1"/>
    <col min="12806" max="12806" width="9.59765625" style="10" bestFit="1" customWidth="1"/>
    <col min="12807" max="12807" width="9" style="10" bestFit="1" customWidth="1"/>
    <col min="12808" max="12808" width="11.3984375" style="10" bestFit="1" customWidth="1"/>
    <col min="12809" max="12809" width="8.19921875" style="10"/>
    <col min="12810" max="12810" width="10.3984375" style="10" customWidth="1"/>
    <col min="12811" max="13057" width="8.19921875" style="10"/>
    <col min="13058" max="13058" width="18.09765625" style="10" customWidth="1"/>
    <col min="13059" max="13059" width="8.19921875" style="10"/>
    <col min="13060" max="13060" width="8.3984375" style="10" bestFit="1" customWidth="1"/>
    <col min="13061" max="13061" width="9.09765625" style="10" bestFit="1" customWidth="1"/>
    <col min="13062" max="13062" width="9.59765625" style="10" bestFit="1" customWidth="1"/>
    <col min="13063" max="13063" width="9" style="10" bestFit="1" customWidth="1"/>
    <col min="13064" max="13064" width="11.3984375" style="10" bestFit="1" customWidth="1"/>
    <col min="13065" max="13065" width="8.19921875" style="10"/>
    <col min="13066" max="13066" width="10.3984375" style="10" customWidth="1"/>
    <col min="13067" max="13313" width="8.19921875" style="10"/>
    <col min="13314" max="13314" width="18.09765625" style="10" customWidth="1"/>
    <col min="13315" max="13315" width="8.19921875" style="10"/>
    <col min="13316" max="13316" width="8.3984375" style="10" bestFit="1" customWidth="1"/>
    <col min="13317" max="13317" width="9.09765625" style="10" bestFit="1" customWidth="1"/>
    <col min="13318" max="13318" width="9.59765625" style="10" bestFit="1" customWidth="1"/>
    <col min="13319" max="13319" width="9" style="10" bestFit="1" customWidth="1"/>
    <col min="13320" max="13320" width="11.3984375" style="10" bestFit="1" customWidth="1"/>
    <col min="13321" max="13321" width="8.19921875" style="10"/>
    <col min="13322" max="13322" width="10.3984375" style="10" customWidth="1"/>
    <col min="13323" max="13569" width="8.19921875" style="10"/>
    <col min="13570" max="13570" width="18.09765625" style="10" customWidth="1"/>
    <col min="13571" max="13571" width="8.19921875" style="10"/>
    <col min="13572" max="13572" width="8.3984375" style="10" bestFit="1" customWidth="1"/>
    <col min="13573" max="13573" width="9.09765625" style="10" bestFit="1" customWidth="1"/>
    <col min="13574" max="13574" width="9.59765625" style="10" bestFit="1" customWidth="1"/>
    <col min="13575" max="13575" width="9" style="10" bestFit="1" customWidth="1"/>
    <col min="13576" max="13576" width="11.3984375" style="10" bestFit="1" customWidth="1"/>
    <col min="13577" max="13577" width="8.19921875" style="10"/>
    <col min="13578" max="13578" width="10.3984375" style="10" customWidth="1"/>
    <col min="13579" max="13825" width="8.19921875" style="10"/>
    <col min="13826" max="13826" width="18.09765625" style="10" customWidth="1"/>
    <col min="13827" max="13827" width="8.19921875" style="10"/>
    <col min="13828" max="13828" width="8.3984375" style="10" bestFit="1" customWidth="1"/>
    <col min="13829" max="13829" width="9.09765625" style="10" bestFit="1" customWidth="1"/>
    <col min="13830" max="13830" width="9.59765625" style="10" bestFit="1" customWidth="1"/>
    <col min="13831" max="13831" width="9" style="10" bestFit="1" customWidth="1"/>
    <col min="13832" max="13832" width="11.3984375" style="10" bestFit="1" customWidth="1"/>
    <col min="13833" max="13833" width="8.19921875" style="10"/>
    <col min="13834" max="13834" width="10.3984375" style="10" customWidth="1"/>
    <col min="13835" max="14081" width="8.19921875" style="10"/>
    <col min="14082" max="14082" width="18.09765625" style="10" customWidth="1"/>
    <col min="14083" max="14083" width="8.19921875" style="10"/>
    <col min="14084" max="14084" width="8.3984375" style="10" bestFit="1" customWidth="1"/>
    <col min="14085" max="14085" width="9.09765625" style="10" bestFit="1" customWidth="1"/>
    <col min="14086" max="14086" width="9.59765625" style="10" bestFit="1" customWidth="1"/>
    <col min="14087" max="14087" width="9" style="10" bestFit="1" customWidth="1"/>
    <col min="14088" max="14088" width="11.3984375" style="10" bestFit="1" customWidth="1"/>
    <col min="14089" max="14089" width="8.19921875" style="10"/>
    <col min="14090" max="14090" width="10.3984375" style="10" customWidth="1"/>
    <col min="14091" max="14337" width="8.19921875" style="10"/>
    <col min="14338" max="14338" width="18.09765625" style="10" customWidth="1"/>
    <col min="14339" max="14339" width="8.19921875" style="10"/>
    <col min="14340" max="14340" width="8.3984375" style="10" bestFit="1" customWidth="1"/>
    <col min="14341" max="14341" width="9.09765625" style="10" bestFit="1" customWidth="1"/>
    <col min="14342" max="14342" width="9.59765625" style="10" bestFit="1" customWidth="1"/>
    <col min="14343" max="14343" width="9" style="10" bestFit="1" customWidth="1"/>
    <col min="14344" max="14344" width="11.3984375" style="10" bestFit="1" customWidth="1"/>
    <col min="14345" max="14345" width="8.19921875" style="10"/>
    <col min="14346" max="14346" width="10.3984375" style="10" customWidth="1"/>
    <col min="14347" max="14593" width="8.19921875" style="10"/>
    <col min="14594" max="14594" width="18.09765625" style="10" customWidth="1"/>
    <col min="14595" max="14595" width="8.19921875" style="10"/>
    <col min="14596" max="14596" width="8.3984375" style="10" bestFit="1" customWidth="1"/>
    <col min="14597" max="14597" width="9.09765625" style="10" bestFit="1" customWidth="1"/>
    <col min="14598" max="14598" width="9.59765625" style="10" bestFit="1" customWidth="1"/>
    <col min="14599" max="14599" width="9" style="10" bestFit="1" customWidth="1"/>
    <col min="14600" max="14600" width="11.3984375" style="10" bestFit="1" customWidth="1"/>
    <col min="14601" max="14601" width="8.19921875" style="10"/>
    <col min="14602" max="14602" width="10.3984375" style="10" customWidth="1"/>
    <col min="14603" max="14849" width="8.19921875" style="10"/>
    <col min="14850" max="14850" width="18.09765625" style="10" customWidth="1"/>
    <col min="14851" max="14851" width="8.19921875" style="10"/>
    <col min="14852" max="14852" width="8.3984375" style="10" bestFit="1" customWidth="1"/>
    <col min="14853" max="14853" width="9.09765625" style="10" bestFit="1" customWidth="1"/>
    <col min="14854" max="14854" width="9.59765625" style="10" bestFit="1" customWidth="1"/>
    <col min="14855" max="14855" width="9" style="10" bestFit="1" customWidth="1"/>
    <col min="14856" max="14856" width="11.3984375" style="10" bestFit="1" customWidth="1"/>
    <col min="14857" max="14857" width="8.19921875" style="10"/>
    <col min="14858" max="14858" width="10.3984375" style="10" customWidth="1"/>
    <col min="14859" max="15105" width="8.19921875" style="10"/>
    <col min="15106" max="15106" width="18.09765625" style="10" customWidth="1"/>
    <col min="15107" max="15107" width="8.19921875" style="10"/>
    <col min="15108" max="15108" width="8.3984375" style="10" bestFit="1" customWidth="1"/>
    <col min="15109" max="15109" width="9.09765625" style="10" bestFit="1" customWidth="1"/>
    <col min="15110" max="15110" width="9.59765625" style="10" bestFit="1" customWidth="1"/>
    <col min="15111" max="15111" width="9" style="10" bestFit="1" customWidth="1"/>
    <col min="15112" max="15112" width="11.3984375" style="10" bestFit="1" customWidth="1"/>
    <col min="15113" max="15113" width="8.19921875" style="10"/>
    <col min="15114" max="15114" width="10.3984375" style="10" customWidth="1"/>
    <col min="15115" max="15361" width="8.19921875" style="10"/>
    <col min="15362" max="15362" width="18.09765625" style="10" customWidth="1"/>
    <col min="15363" max="15363" width="8.19921875" style="10"/>
    <col min="15364" max="15364" width="8.3984375" style="10" bestFit="1" customWidth="1"/>
    <col min="15365" max="15365" width="9.09765625" style="10" bestFit="1" customWidth="1"/>
    <col min="15366" max="15366" width="9.59765625" style="10" bestFit="1" customWidth="1"/>
    <col min="15367" max="15367" width="9" style="10" bestFit="1" customWidth="1"/>
    <col min="15368" max="15368" width="11.3984375" style="10" bestFit="1" customWidth="1"/>
    <col min="15369" max="15369" width="8.19921875" style="10"/>
    <col min="15370" max="15370" width="10.3984375" style="10" customWidth="1"/>
    <col min="15371" max="15617" width="8.19921875" style="10"/>
    <col min="15618" max="15618" width="18.09765625" style="10" customWidth="1"/>
    <col min="15619" max="15619" width="8.19921875" style="10"/>
    <col min="15620" max="15620" width="8.3984375" style="10" bestFit="1" customWidth="1"/>
    <col min="15621" max="15621" width="9.09765625" style="10" bestFit="1" customWidth="1"/>
    <col min="15622" max="15622" width="9.59765625" style="10" bestFit="1" customWidth="1"/>
    <col min="15623" max="15623" width="9" style="10" bestFit="1" customWidth="1"/>
    <col min="15624" max="15624" width="11.3984375" style="10" bestFit="1" customWidth="1"/>
    <col min="15625" max="15625" width="8.19921875" style="10"/>
    <col min="15626" max="15626" width="10.3984375" style="10" customWidth="1"/>
    <col min="15627" max="15873" width="8.19921875" style="10"/>
    <col min="15874" max="15874" width="18.09765625" style="10" customWidth="1"/>
    <col min="15875" max="15875" width="8.19921875" style="10"/>
    <col min="15876" max="15876" width="8.3984375" style="10" bestFit="1" customWidth="1"/>
    <col min="15877" max="15877" width="9.09765625" style="10" bestFit="1" customWidth="1"/>
    <col min="15878" max="15878" width="9.59765625" style="10" bestFit="1" customWidth="1"/>
    <col min="15879" max="15879" width="9" style="10" bestFit="1" customWidth="1"/>
    <col min="15880" max="15880" width="11.3984375" style="10" bestFit="1" customWidth="1"/>
    <col min="15881" max="15881" width="8.19921875" style="10"/>
    <col min="15882" max="15882" width="10.3984375" style="10" customWidth="1"/>
    <col min="15883" max="16129" width="8.19921875" style="10"/>
    <col min="16130" max="16130" width="18.09765625" style="10" customWidth="1"/>
    <col min="16131" max="16131" width="8.19921875" style="10"/>
    <col min="16132" max="16132" width="8.3984375" style="10" bestFit="1" customWidth="1"/>
    <col min="16133" max="16133" width="9.09765625" style="10" bestFit="1" customWidth="1"/>
    <col min="16134" max="16134" width="9.59765625" style="10" bestFit="1" customWidth="1"/>
    <col min="16135" max="16135" width="9" style="10" bestFit="1" customWidth="1"/>
    <col min="16136" max="16136" width="11.3984375" style="10" bestFit="1" customWidth="1"/>
    <col min="16137" max="16137" width="8.19921875" style="10"/>
    <col min="16138" max="16138" width="10.3984375" style="10" customWidth="1"/>
    <col min="16139" max="16384" width="8.19921875" style="10"/>
  </cols>
  <sheetData>
    <row r="1" spans="1:12" s="5" customFormat="1" ht="17.399999999999999">
      <c r="A1" s="113" t="s">
        <v>114</v>
      </c>
      <c r="B1" s="113"/>
      <c r="C1" s="113"/>
      <c r="D1" s="113"/>
      <c r="E1" s="113"/>
      <c r="F1" s="113"/>
      <c r="G1" s="113"/>
      <c r="H1" s="113"/>
      <c r="K1" s="6"/>
      <c r="L1" s="7"/>
    </row>
    <row r="2" spans="1:12" s="5" customFormat="1" ht="31.2">
      <c r="A2" s="81" t="s">
        <v>0</v>
      </c>
      <c r="B2" s="81" t="s">
        <v>115</v>
      </c>
      <c r="C2" s="81" t="s">
        <v>116</v>
      </c>
      <c r="D2" s="81" t="s">
        <v>117</v>
      </c>
      <c r="E2" s="81" t="s">
        <v>118</v>
      </c>
      <c r="F2" s="81" t="s">
        <v>119</v>
      </c>
      <c r="G2" s="81" t="s">
        <v>120</v>
      </c>
      <c r="H2" s="81" t="s">
        <v>121</v>
      </c>
    </row>
    <row r="3" spans="1:12" s="5" customFormat="1" ht="15.6">
      <c r="A3" s="62">
        <v>1</v>
      </c>
      <c r="B3" s="62" t="s">
        <v>9</v>
      </c>
      <c r="C3" s="62" t="s">
        <v>10</v>
      </c>
      <c r="D3" s="82">
        <v>35796</v>
      </c>
      <c r="E3" s="82">
        <v>35805</v>
      </c>
      <c r="F3" s="83">
        <f>IF(E3=D3,1,E3-D3)*VLOOKUP(LEFT(C3),$A$12:$B$14,2,0)</f>
        <v>4500000</v>
      </c>
      <c r="G3" s="83">
        <f>IF(E3-D3&gt;5,50%*F3,0)</f>
        <v>2250000</v>
      </c>
      <c r="H3" s="83">
        <f>F3-G3</f>
        <v>2250000</v>
      </c>
    </row>
    <row r="4" spans="1:12" s="5" customFormat="1" ht="15.6">
      <c r="A4" s="62">
        <v>2</v>
      </c>
      <c r="B4" s="62" t="s">
        <v>122</v>
      </c>
      <c r="C4" s="62" t="s">
        <v>11</v>
      </c>
      <c r="D4" s="82">
        <v>35810</v>
      </c>
      <c r="E4" s="82">
        <v>35810</v>
      </c>
      <c r="F4" s="83">
        <f t="shared" ref="F4:F8" si="0">IF(E4=D4,1,E4-D4)*VLOOKUP(LEFT(C4),$A$12:$B$14,2,0)</f>
        <v>300000</v>
      </c>
      <c r="G4" s="83">
        <f t="shared" ref="G4:G8" si="1">IF(E4-D4&gt;5,50%*F4,0)</f>
        <v>0</v>
      </c>
      <c r="H4" s="83">
        <f t="shared" ref="H4:H8" si="2">F4-G4</f>
        <v>300000</v>
      </c>
    </row>
    <row r="5" spans="1:12" s="5" customFormat="1" ht="15.6">
      <c r="A5" s="62">
        <v>3</v>
      </c>
      <c r="B5" s="62" t="s">
        <v>9</v>
      </c>
      <c r="C5" s="62" t="s">
        <v>10</v>
      </c>
      <c r="D5" s="82">
        <v>35815</v>
      </c>
      <c r="E5" s="82">
        <v>35820</v>
      </c>
      <c r="F5" s="83">
        <f t="shared" si="0"/>
        <v>2500000</v>
      </c>
      <c r="G5" s="83">
        <f t="shared" si="1"/>
        <v>0</v>
      </c>
      <c r="H5" s="83">
        <f t="shared" si="2"/>
        <v>2500000</v>
      </c>
      <c r="J5" s="5" t="s">
        <v>195</v>
      </c>
    </row>
    <row r="6" spans="1:12" s="5" customFormat="1" ht="15.6">
      <c r="A6" s="62">
        <v>4</v>
      </c>
      <c r="B6" s="62" t="s">
        <v>12</v>
      </c>
      <c r="C6" s="62" t="s">
        <v>13</v>
      </c>
      <c r="D6" s="82">
        <v>35810</v>
      </c>
      <c r="E6" s="82">
        <v>35815</v>
      </c>
      <c r="F6" s="83">
        <f t="shared" si="0"/>
        <v>1000000</v>
      </c>
      <c r="G6" s="83">
        <f t="shared" si="1"/>
        <v>0</v>
      </c>
      <c r="H6" s="83">
        <f t="shared" si="2"/>
        <v>1000000</v>
      </c>
    </row>
    <row r="7" spans="1:12" s="5" customFormat="1" ht="15.6">
      <c r="A7" s="62">
        <v>5</v>
      </c>
      <c r="B7" s="62" t="s">
        <v>14</v>
      </c>
      <c r="C7" s="62" t="s">
        <v>15</v>
      </c>
      <c r="D7" s="82">
        <v>35820</v>
      </c>
      <c r="E7" s="82">
        <v>35825</v>
      </c>
      <c r="F7" s="83">
        <f t="shared" si="0"/>
        <v>1500000</v>
      </c>
      <c r="G7" s="83">
        <f t="shared" si="1"/>
        <v>0</v>
      </c>
      <c r="H7" s="83">
        <f t="shared" si="2"/>
        <v>1500000</v>
      </c>
    </row>
    <row r="8" spans="1:12" s="5" customFormat="1" ht="15.6">
      <c r="A8" s="62">
        <v>6</v>
      </c>
      <c r="B8" s="62" t="s">
        <v>123</v>
      </c>
      <c r="C8" s="62" t="s">
        <v>16</v>
      </c>
      <c r="D8" s="82">
        <v>35796</v>
      </c>
      <c r="E8" s="82">
        <v>35825</v>
      </c>
      <c r="F8" s="83">
        <f t="shared" si="0"/>
        <v>14500000</v>
      </c>
      <c r="G8" s="83">
        <f t="shared" si="1"/>
        <v>7250000</v>
      </c>
      <c r="H8" s="83">
        <f t="shared" si="2"/>
        <v>7250000</v>
      </c>
    </row>
    <row r="9" spans="1:12" s="5" customFormat="1" ht="15.6">
      <c r="A9" s="54"/>
      <c r="B9" s="54"/>
      <c r="C9" s="54"/>
      <c r="D9" s="54"/>
      <c r="E9" s="54"/>
      <c r="F9" s="54"/>
      <c r="G9" s="54"/>
      <c r="H9" s="84"/>
    </row>
    <row r="10" spans="1:12" s="5" customFormat="1" ht="15.6">
      <c r="A10" s="114" t="s">
        <v>124</v>
      </c>
      <c r="B10" s="114"/>
      <c r="C10" s="54"/>
      <c r="D10" s="54"/>
      <c r="E10" s="54"/>
      <c r="F10" s="54"/>
      <c r="G10" s="54"/>
      <c r="H10" s="54"/>
    </row>
    <row r="11" spans="1:12" s="5" customFormat="1" ht="15.6">
      <c r="A11" s="88" t="s">
        <v>125</v>
      </c>
      <c r="B11" s="88" t="s">
        <v>126</v>
      </c>
      <c r="C11" s="54"/>
      <c r="D11" s="53"/>
      <c r="E11" s="53"/>
      <c r="F11" s="54"/>
      <c r="G11" s="54"/>
      <c r="H11" s="54"/>
    </row>
    <row r="12" spans="1:12" s="5" customFormat="1" ht="15.6">
      <c r="A12" s="62" t="s">
        <v>17</v>
      </c>
      <c r="B12" s="62">
        <v>500000</v>
      </c>
      <c r="C12" s="54"/>
      <c r="D12" s="86"/>
      <c r="E12" s="53"/>
      <c r="F12" s="54"/>
      <c r="G12" s="54"/>
      <c r="H12" s="54"/>
    </row>
    <row r="13" spans="1:12" s="5" customFormat="1" ht="15.6">
      <c r="A13" s="62" t="s">
        <v>18</v>
      </c>
      <c r="B13" s="62">
        <v>300000</v>
      </c>
      <c r="C13" s="54"/>
      <c r="D13" s="54"/>
      <c r="E13" s="54"/>
      <c r="F13" s="54"/>
      <c r="G13" s="54"/>
      <c r="H13" s="54"/>
    </row>
    <row r="14" spans="1:12" s="5" customFormat="1" ht="15.6">
      <c r="A14" s="62" t="s">
        <v>19</v>
      </c>
      <c r="B14" s="62">
        <v>200000</v>
      </c>
      <c r="C14" s="54"/>
      <c r="D14" s="85" t="s">
        <v>127</v>
      </c>
      <c r="E14" s="85"/>
      <c r="F14" s="85"/>
      <c r="G14" s="85"/>
      <c r="H14" s="87" cm="1">
        <f t="array" ref="H14">SUMPRODUCT((D3:D8&lt;=DATE(1998,1,15))*(E3:E8&gt;DATE(1998,1,15)))</f>
        <v>2</v>
      </c>
    </row>
    <row r="15" spans="1:12" ht="15">
      <c r="B15" s="8"/>
      <c r="C15" s="8"/>
      <c r="D15" s="9"/>
      <c r="E15" s="9"/>
    </row>
    <row r="16" spans="1:12" ht="15.6">
      <c r="A16" s="11" t="s">
        <v>152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6">
      <c r="A17" s="11" t="s">
        <v>155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6" customHeight="1">
      <c r="A18" s="110" t="s">
        <v>153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6" customHeight="1">
      <c r="A19" s="110" t="s">
        <v>154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.6" customHeight="1">
      <c r="A20" s="110" t="s">
        <v>157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5.6">
      <c r="A21" s="11" t="s">
        <v>156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.6">
      <c r="A22" s="11" t="s">
        <v>158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6">
      <c r="A23" s="11" t="s">
        <v>159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.6">
      <c r="A24" s="11" t="s">
        <v>160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5.6">
      <c r="A25" s="11" t="s">
        <v>161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15.6">
      <c r="A26" s="11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2">
    <mergeCell ref="A1:H1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3B40-8DD8-45AA-94F8-14E00ED95CE0}">
  <dimension ref="A1:O24"/>
  <sheetViews>
    <sheetView topLeftCell="A10" workbookViewId="0">
      <selection activeCell="E4" sqref="E4"/>
    </sheetView>
  </sheetViews>
  <sheetFormatPr defaultRowHeight="15"/>
  <cols>
    <col min="1" max="1" width="4.5" style="1" customWidth="1"/>
    <col min="2" max="2" width="9.5" style="1" customWidth="1"/>
    <col min="3" max="3" width="14.69921875" style="1" customWidth="1"/>
    <col min="4" max="4" width="10.09765625" style="1" customWidth="1"/>
    <col min="5" max="5" width="8.796875" style="1" customWidth="1"/>
    <col min="6" max="6" width="7.5" style="1" customWidth="1"/>
    <col min="7" max="7" width="8.796875" style="1" customWidth="1"/>
    <col min="8" max="8" width="8.8984375" style="1" customWidth="1"/>
    <col min="9" max="256" width="8.796875" style="1"/>
    <col min="257" max="257" width="4.5" style="1" customWidth="1"/>
    <col min="258" max="258" width="9.5" style="1" customWidth="1"/>
    <col min="259" max="259" width="14.69921875" style="1" customWidth="1"/>
    <col min="260" max="260" width="10.09765625" style="1" customWidth="1"/>
    <col min="261" max="261" width="8.796875" style="1"/>
    <col min="262" max="262" width="7.5" style="1" customWidth="1"/>
    <col min="263" max="263" width="8.796875" style="1"/>
    <col min="264" max="264" width="8.8984375" style="1" customWidth="1"/>
    <col min="265" max="512" width="8.796875" style="1"/>
    <col min="513" max="513" width="4.5" style="1" customWidth="1"/>
    <col min="514" max="514" width="9.5" style="1" customWidth="1"/>
    <col min="515" max="515" width="14.69921875" style="1" customWidth="1"/>
    <col min="516" max="516" width="10.09765625" style="1" customWidth="1"/>
    <col min="517" max="517" width="8.796875" style="1"/>
    <col min="518" max="518" width="7.5" style="1" customWidth="1"/>
    <col min="519" max="519" width="8.796875" style="1"/>
    <col min="520" max="520" width="8.8984375" style="1" customWidth="1"/>
    <col min="521" max="768" width="8.796875" style="1"/>
    <col min="769" max="769" width="4.5" style="1" customWidth="1"/>
    <col min="770" max="770" width="9.5" style="1" customWidth="1"/>
    <col min="771" max="771" width="14.69921875" style="1" customWidth="1"/>
    <col min="772" max="772" width="10.09765625" style="1" customWidth="1"/>
    <col min="773" max="773" width="8.796875" style="1"/>
    <col min="774" max="774" width="7.5" style="1" customWidth="1"/>
    <col min="775" max="775" width="8.796875" style="1"/>
    <col min="776" max="776" width="8.8984375" style="1" customWidth="1"/>
    <col min="777" max="1024" width="8.796875" style="1"/>
    <col min="1025" max="1025" width="4.5" style="1" customWidth="1"/>
    <col min="1026" max="1026" width="9.5" style="1" customWidth="1"/>
    <col min="1027" max="1027" width="14.69921875" style="1" customWidth="1"/>
    <col min="1028" max="1028" width="10.09765625" style="1" customWidth="1"/>
    <col min="1029" max="1029" width="8.796875" style="1"/>
    <col min="1030" max="1030" width="7.5" style="1" customWidth="1"/>
    <col min="1031" max="1031" width="8.796875" style="1"/>
    <col min="1032" max="1032" width="8.8984375" style="1" customWidth="1"/>
    <col min="1033" max="1280" width="8.796875" style="1"/>
    <col min="1281" max="1281" width="4.5" style="1" customWidth="1"/>
    <col min="1282" max="1282" width="9.5" style="1" customWidth="1"/>
    <col min="1283" max="1283" width="14.69921875" style="1" customWidth="1"/>
    <col min="1284" max="1284" width="10.09765625" style="1" customWidth="1"/>
    <col min="1285" max="1285" width="8.796875" style="1"/>
    <col min="1286" max="1286" width="7.5" style="1" customWidth="1"/>
    <col min="1287" max="1287" width="8.796875" style="1"/>
    <col min="1288" max="1288" width="8.8984375" style="1" customWidth="1"/>
    <col min="1289" max="1536" width="8.796875" style="1"/>
    <col min="1537" max="1537" width="4.5" style="1" customWidth="1"/>
    <col min="1538" max="1538" width="9.5" style="1" customWidth="1"/>
    <col min="1539" max="1539" width="14.69921875" style="1" customWidth="1"/>
    <col min="1540" max="1540" width="10.09765625" style="1" customWidth="1"/>
    <col min="1541" max="1541" width="8.796875" style="1"/>
    <col min="1542" max="1542" width="7.5" style="1" customWidth="1"/>
    <col min="1543" max="1543" width="8.796875" style="1"/>
    <col min="1544" max="1544" width="8.8984375" style="1" customWidth="1"/>
    <col min="1545" max="1792" width="8.796875" style="1"/>
    <col min="1793" max="1793" width="4.5" style="1" customWidth="1"/>
    <col min="1794" max="1794" width="9.5" style="1" customWidth="1"/>
    <col min="1795" max="1795" width="14.69921875" style="1" customWidth="1"/>
    <col min="1796" max="1796" width="10.09765625" style="1" customWidth="1"/>
    <col min="1797" max="1797" width="8.796875" style="1"/>
    <col min="1798" max="1798" width="7.5" style="1" customWidth="1"/>
    <col min="1799" max="1799" width="8.796875" style="1"/>
    <col min="1800" max="1800" width="8.8984375" style="1" customWidth="1"/>
    <col min="1801" max="2048" width="8.796875" style="1"/>
    <col min="2049" max="2049" width="4.5" style="1" customWidth="1"/>
    <col min="2050" max="2050" width="9.5" style="1" customWidth="1"/>
    <col min="2051" max="2051" width="14.69921875" style="1" customWidth="1"/>
    <col min="2052" max="2052" width="10.09765625" style="1" customWidth="1"/>
    <col min="2053" max="2053" width="8.796875" style="1"/>
    <col min="2054" max="2054" width="7.5" style="1" customWidth="1"/>
    <col min="2055" max="2055" width="8.796875" style="1"/>
    <col min="2056" max="2056" width="8.8984375" style="1" customWidth="1"/>
    <col min="2057" max="2304" width="8.796875" style="1"/>
    <col min="2305" max="2305" width="4.5" style="1" customWidth="1"/>
    <col min="2306" max="2306" width="9.5" style="1" customWidth="1"/>
    <col min="2307" max="2307" width="14.69921875" style="1" customWidth="1"/>
    <col min="2308" max="2308" width="10.09765625" style="1" customWidth="1"/>
    <col min="2309" max="2309" width="8.796875" style="1"/>
    <col min="2310" max="2310" width="7.5" style="1" customWidth="1"/>
    <col min="2311" max="2311" width="8.796875" style="1"/>
    <col min="2312" max="2312" width="8.8984375" style="1" customWidth="1"/>
    <col min="2313" max="2560" width="8.796875" style="1"/>
    <col min="2561" max="2561" width="4.5" style="1" customWidth="1"/>
    <col min="2562" max="2562" width="9.5" style="1" customWidth="1"/>
    <col min="2563" max="2563" width="14.69921875" style="1" customWidth="1"/>
    <col min="2564" max="2564" width="10.09765625" style="1" customWidth="1"/>
    <col min="2565" max="2565" width="8.796875" style="1"/>
    <col min="2566" max="2566" width="7.5" style="1" customWidth="1"/>
    <col min="2567" max="2567" width="8.796875" style="1"/>
    <col min="2568" max="2568" width="8.8984375" style="1" customWidth="1"/>
    <col min="2569" max="2816" width="8.796875" style="1"/>
    <col min="2817" max="2817" width="4.5" style="1" customWidth="1"/>
    <col min="2818" max="2818" width="9.5" style="1" customWidth="1"/>
    <col min="2819" max="2819" width="14.69921875" style="1" customWidth="1"/>
    <col min="2820" max="2820" width="10.09765625" style="1" customWidth="1"/>
    <col min="2821" max="2821" width="8.796875" style="1"/>
    <col min="2822" max="2822" width="7.5" style="1" customWidth="1"/>
    <col min="2823" max="2823" width="8.796875" style="1"/>
    <col min="2824" max="2824" width="8.8984375" style="1" customWidth="1"/>
    <col min="2825" max="3072" width="8.796875" style="1"/>
    <col min="3073" max="3073" width="4.5" style="1" customWidth="1"/>
    <col min="3074" max="3074" width="9.5" style="1" customWidth="1"/>
    <col min="3075" max="3075" width="14.69921875" style="1" customWidth="1"/>
    <col min="3076" max="3076" width="10.09765625" style="1" customWidth="1"/>
    <col min="3077" max="3077" width="8.796875" style="1"/>
    <col min="3078" max="3078" width="7.5" style="1" customWidth="1"/>
    <col min="3079" max="3079" width="8.796875" style="1"/>
    <col min="3080" max="3080" width="8.8984375" style="1" customWidth="1"/>
    <col min="3081" max="3328" width="8.796875" style="1"/>
    <col min="3329" max="3329" width="4.5" style="1" customWidth="1"/>
    <col min="3330" max="3330" width="9.5" style="1" customWidth="1"/>
    <col min="3331" max="3331" width="14.69921875" style="1" customWidth="1"/>
    <col min="3332" max="3332" width="10.09765625" style="1" customWidth="1"/>
    <col min="3333" max="3333" width="8.796875" style="1"/>
    <col min="3334" max="3334" width="7.5" style="1" customWidth="1"/>
    <col min="3335" max="3335" width="8.796875" style="1"/>
    <col min="3336" max="3336" width="8.8984375" style="1" customWidth="1"/>
    <col min="3337" max="3584" width="8.796875" style="1"/>
    <col min="3585" max="3585" width="4.5" style="1" customWidth="1"/>
    <col min="3586" max="3586" width="9.5" style="1" customWidth="1"/>
    <col min="3587" max="3587" width="14.69921875" style="1" customWidth="1"/>
    <col min="3588" max="3588" width="10.09765625" style="1" customWidth="1"/>
    <col min="3589" max="3589" width="8.796875" style="1"/>
    <col min="3590" max="3590" width="7.5" style="1" customWidth="1"/>
    <col min="3591" max="3591" width="8.796875" style="1"/>
    <col min="3592" max="3592" width="8.8984375" style="1" customWidth="1"/>
    <col min="3593" max="3840" width="8.796875" style="1"/>
    <col min="3841" max="3841" width="4.5" style="1" customWidth="1"/>
    <col min="3842" max="3842" width="9.5" style="1" customWidth="1"/>
    <col min="3843" max="3843" width="14.69921875" style="1" customWidth="1"/>
    <col min="3844" max="3844" width="10.09765625" style="1" customWidth="1"/>
    <col min="3845" max="3845" width="8.796875" style="1"/>
    <col min="3846" max="3846" width="7.5" style="1" customWidth="1"/>
    <col min="3847" max="3847" width="8.796875" style="1"/>
    <col min="3848" max="3848" width="8.8984375" style="1" customWidth="1"/>
    <col min="3849" max="4096" width="8.796875" style="1"/>
    <col min="4097" max="4097" width="4.5" style="1" customWidth="1"/>
    <col min="4098" max="4098" width="9.5" style="1" customWidth="1"/>
    <col min="4099" max="4099" width="14.69921875" style="1" customWidth="1"/>
    <col min="4100" max="4100" width="10.09765625" style="1" customWidth="1"/>
    <col min="4101" max="4101" width="8.796875" style="1"/>
    <col min="4102" max="4102" width="7.5" style="1" customWidth="1"/>
    <col min="4103" max="4103" width="8.796875" style="1"/>
    <col min="4104" max="4104" width="8.8984375" style="1" customWidth="1"/>
    <col min="4105" max="4352" width="8.796875" style="1"/>
    <col min="4353" max="4353" width="4.5" style="1" customWidth="1"/>
    <col min="4354" max="4354" width="9.5" style="1" customWidth="1"/>
    <col min="4355" max="4355" width="14.69921875" style="1" customWidth="1"/>
    <col min="4356" max="4356" width="10.09765625" style="1" customWidth="1"/>
    <col min="4357" max="4357" width="8.796875" style="1"/>
    <col min="4358" max="4358" width="7.5" style="1" customWidth="1"/>
    <col min="4359" max="4359" width="8.796875" style="1"/>
    <col min="4360" max="4360" width="8.8984375" style="1" customWidth="1"/>
    <col min="4361" max="4608" width="8.796875" style="1"/>
    <col min="4609" max="4609" width="4.5" style="1" customWidth="1"/>
    <col min="4610" max="4610" width="9.5" style="1" customWidth="1"/>
    <col min="4611" max="4611" width="14.69921875" style="1" customWidth="1"/>
    <col min="4612" max="4612" width="10.09765625" style="1" customWidth="1"/>
    <col min="4613" max="4613" width="8.796875" style="1"/>
    <col min="4614" max="4614" width="7.5" style="1" customWidth="1"/>
    <col min="4615" max="4615" width="8.796875" style="1"/>
    <col min="4616" max="4616" width="8.8984375" style="1" customWidth="1"/>
    <col min="4617" max="4864" width="8.796875" style="1"/>
    <col min="4865" max="4865" width="4.5" style="1" customWidth="1"/>
    <col min="4866" max="4866" width="9.5" style="1" customWidth="1"/>
    <col min="4867" max="4867" width="14.69921875" style="1" customWidth="1"/>
    <col min="4868" max="4868" width="10.09765625" style="1" customWidth="1"/>
    <col min="4869" max="4869" width="8.796875" style="1"/>
    <col min="4870" max="4870" width="7.5" style="1" customWidth="1"/>
    <col min="4871" max="4871" width="8.796875" style="1"/>
    <col min="4872" max="4872" width="8.8984375" style="1" customWidth="1"/>
    <col min="4873" max="5120" width="8.796875" style="1"/>
    <col min="5121" max="5121" width="4.5" style="1" customWidth="1"/>
    <col min="5122" max="5122" width="9.5" style="1" customWidth="1"/>
    <col min="5123" max="5123" width="14.69921875" style="1" customWidth="1"/>
    <col min="5124" max="5124" width="10.09765625" style="1" customWidth="1"/>
    <col min="5125" max="5125" width="8.796875" style="1"/>
    <col min="5126" max="5126" width="7.5" style="1" customWidth="1"/>
    <col min="5127" max="5127" width="8.796875" style="1"/>
    <col min="5128" max="5128" width="8.8984375" style="1" customWidth="1"/>
    <col min="5129" max="5376" width="8.796875" style="1"/>
    <col min="5377" max="5377" width="4.5" style="1" customWidth="1"/>
    <col min="5378" max="5378" width="9.5" style="1" customWidth="1"/>
    <col min="5379" max="5379" width="14.69921875" style="1" customWidth="1"/>
    <col min="5380" max="5380" width="10.09765625" style="1" customWidth="1"/>
    <col min="5381" max="5381" width="8.796875" style="1"/>
    <col min="5382" max="5382" width="7.5" style="1" customWidth="1"/>
    <col min="5383" max="5383" width="8.796875" style="1"/>
    <col min="5384" max="5384" width="8.8984375" style="1" customWidth="1"/>
    <col min="5385" max="5632" width="8.796875" style="1"/>
    <col min="5633" max="5633" width="4.5" style="1" customWidth="1"/>
    <col min="5634" max="5634" width="9.5" style="1" customWidth="1"/>
    <col min="5635" max="5635" width="14.69921875" style="1" customWidth="1"/>
    <col min="5636" max="5636" width="10.09765625" style="1" customWidth="1"/>
    <col min="5637" max="5637" width="8.796875" style="1"/>
    <col min="5638" max="5638" width="7.5" style="1" customWidth="1"/>
    <col min="5639" max="5639" width="8.796875" style="1"/>
    <col min="5640" max="5640" width="8.8984375" style="1" customWidth="1"/>
    <col min="5641" max="5888" width="8.796875" style="1"/>
    <col min="5889" max="5889" width="4.5" style="1" customWidth="1"/>
    <col min="5890" max="5890" width="9.5" style="1" customWidth="1"/>
    <col min="5891" max="5891" width="14.69921875" style="1" customWidth="1"/>
    <col min="5892" max="5892" width="10.09765625" style="1" customWidth="1"/>
    <col min="5893" max="5893" width="8.796875" style="1"/>
    <col min="5894" max="5894" width="7.5" style="1" customWidth="1"/>
    <col min="5895" max="5895" width="8.796875" style="1"/>
    <col min="5896" max="5896" width="8.8984375" style="1" customWidth="1"/>
    <col min="5897" max="6144" width="8.796875" style="1"/>
    <col min="6145" max="6145" width="4.5" style="1" customWidth="1"/>
    <col min="6146" max="6146" width="9.5" style="1" customWidth="1"/>
    <col min="6147" max="6147" width="14.69921875" style="1" customWidth="1"/>
    <col min="6148" max="6148" width="10.09765625" style="1" customWidth="1"/>
    <col min="6149" max="6149" width="8.796875" style="1"/>
    <col min="6150" max="6150" width="7.5" style="1" customWidth="1"/>
    <col min="6151" max="6151" width="8.796875" style="1"/>
    <col min="6152" max="6152" width="8.8984375" style="1" customWidth="1"/>
    <col min="6153" max="6400" width="8.796875" style="1"/>
    <col min="6401" max="6401" width="4.5" style="1" customWidth="1"/>
    <col min="6402" max="6402" width="9.5" style="1" customWidth="1"/>
    <col min="6403" max="6403" width="14.69921875" style="1" customWidth="1"/>
    <col min="6404" max="6404" width="10.09765625" style="1" customWidth="1"/>
    <col min="6405" max="6405" width="8.796875" style="1"/>
    <col min="6406" max="6406" width="7.5" style="1" customWidth="1"/>
    <col min="6407" max="6407" width="8.796875" style="1"/>
    <col min="6408" max="6408" width="8.8984375" style="1" customWidth="1"/>
    <col min="6409" max="6656" width="8.796875" style="1"/>
    <col min="6657" max="6657" width="4.5" style="1" customWidth="1"/>
    <col min="6658" max="6658" width="9.5" style="1" customWidth="1"/>
    <col min="6659" max="6659" width="14.69921875" style="1" customWidth="1"/>
    <col min="6660" max="6660" width="10.09765625" style="1" customWidth="1"/>
    <col min="6661" max="6661" width="8.796875" style="1"/>
    <col min="6662" max="6662" width="7.5" style="1" customWidth="1"/>
    <col min="6663" max="6663" width="8.796875" style="1"/>
    <col min="6664" max="6664" width="8.8984375" style="1" customWidth="1"/>
    <col min="6665" max="6912" width="8.796875" style="1"/>
    <col min="6913" max="6913" width="4.5" style="1" customWidth="1"/>
    <col min="6914" max="6914" width="9.5" style="1" customWidth="1"/>
    <col min="6915" max="6915" width="14.69921875" style="1" customWidth="1"/>
    <col min="6916" max="6916" width="10.09765625" style="1" customWidth="1"/>
    <col min="6917" max="6917" width="8.796875" style="1"/>
    <col min="6918" max="6918" width="7.5" style="1" customWidth="1"/>
    <col min="6919" max="6919" width="8.796875" style="1"/>
    <col min="6920" max="6920" width="8.8984375" style="1" customWidth="1"/>
    <col min="6921" max="7168" width="8.796875" style="1"/>
    <col min="7169" max="7169" width="4.5" style="1" customWidth="1"/>
    <col min="7170" max="7170" width="9.5" style="1" customWidth="1"/>
    <col min="7171" max="7171" width="14.69921875" style="1" customWidth="1"/>
    <col min="7172" max="7172" width="10.09765625" style="1" customWidth="1"/>
    <col min="7173" max="7173" width="8.796875" style="1"/>
    <col min="7174" max="7174" width="7.5" style="1" customWidth="1"/>
    <col min="7175" max="7175" width="8.796875" style="1"/>
    <col min="7176" max="7176" width="8.8984375" style="1" customWidth="1"/>
    <col min="7177" max="7424" width="8.796875" style="1"/>
    <col min="7425" max="7425" width="4.5" style="1" customWidth="1"/>
    <col min="7426" max="7426" width="9.5" style="1" customWidth="1"/>
    <col min="7427" max="7427" width="14.69921875" style="1" customWidth="1"/>
    <col min="7428" max="7428" width="10.09765625" style="1" customWidth="1"/>
    <col min="7429" max="7429" width="8.796875" style="1"/>
    <col min="7430" max="7430" width="7.5" style="1" customWidth="1"/>
    <col min="7431" max="7431" width="8.796875" style="1"/>
    <col min="7432" max="7432" width="8.8984375" style="1" customWidth="1"/>
    <col min="7433" max="7680" width="8.796875" style="1"/>
    <col min="7681" max="7681" width="4.5" style="1" customWidth="1"/>
    <col min="7682" max="7682" width="9.5" style="1" customWidth="1"/>
    <col min="7683" max="7683" width="14.69921875" style="1" customWidth="1"/>
    <col min="7684" max="7684" width="10.09765625" style="1" customWidth="1"/>
    <col min="7685" max="7685" width="8.796875" style="1"/>
    <col min="7686" max="7686" width="7.5" style="1" customWidth="1"/>
    <col min="7687" max="7687" width="8.796875" style="1"/>
    <col min="7688" max="7688" width="8.8984375" style="1" customWidth="1"/>
    <col min="7689" max="7936" width="8.796875" style="1"/>
    <col min="7937" max="7937" width="4.5" style="1" customWidth="1"/>
    <col min="7938" max="7938" width="9.5" style="1" customWidth="1"/>
    <col min="7939" max="7939" width="14.69921875" style="1" customWidth="1"/>
    <col min="7940" max="7940" width="10.09765625" style="1" customWidth="1"/>
    <col min="7941" max="7941" width="8.796875" style="1"/>
    <col min="7942" max="7942" width="7.5" style="1" customWidth="1"/>
    <col min="7943" max="7943" width="8.796875" style="1"/>
    <col min="7944" max="7944" width="8.8984375" style="1" customWidth="1"/>
    <col min="7945" max="8192" width="8.796875" style="1"/>
    <col min="8193" max="8193" width="4.5" style="1" customWidth="1"/>
    <col min="8194" max="8194" width="9.5" style="1" customWidth="1"/>
    <col min="8195" max="8195" width="14.69921875" style="1" customWidth="1"/>
    <col min="8196" max="8196" width="10.09765625" style="1" customWidth="1"/>
    <col min="8197" max="8197" width="8.796875" style="1"/>
    <col min="8198" max="8198" width="7.5" style="1" customWidth="1"/>
    <col min="8199" max="8199" width="8.796875" style="1"/>
    <col min="8200" max="8200" width="8.8984375" style="1" customWidth="1"/>
    <col min="8201" max="8448" width="8.796875" style="1"/>
    <col min="8449" max="8449" width="4.5" style="1" customWidth="1"/>
    <col min="8450" max="8450" width="9.5" style="1" customWidth="1"/>
    <col min="8451" max="8451" width="14.69921875" style="1" customWidth="1"/>
    <col min="8452" max="8452" width="10.09765625" style="1" customWidth="1"/>
    <col min="8453" max="8453" width="8.796875" style="1"/>
    <col min="8454" max="8454" width="7.5" style="1" customWidth="1"/>
    <col min="8455" max="8455" width="8.796875" style="1"/>
    <col min="8456" max="8456" width="8.8984375" style="1" customWidth="1"/>
    <col min="8457" max="8704" width="8.796875" style="1"/>
    <col min="8705" max="8705" width="4.5" style="1" customWidth="1"/>
    <col min="8706" max="8706" width="9.5" style="1" customWidth="1"/>
    <col min="8707" max="8707" width="14.69921875" style="1" customWidth="1"/>
    <col min="8708" max="8708" width="10.09765625" style="1" customWidth="1"/>
    <col min="8709" max="8709" width="8.796875" style="1"/>
    <col min="8710" max="8710" width="7.5" style="1" customWidth="1"/>
    <col min="8711" max="8711" width="8.796875" style="1"/>
    <col min="8712" max="8712" width="8.8984375" style="1" customWidth="1"/>
    <col min="8713" max="8960" width="8.796875" style="1"/>
    <col min="8961" max="8961" width="4.5" style="1" customWidth="1"/>
    <col min="8962" max="8962" width="9.5" style="1" customWidth="1"/>
    <col min="8963" max="8963" width="14.69921875" style="1" customWidth="1"/>
    <col min="8964" max="8964" width="10.09765625" style="1" customWidth="1"/>
    <col min="8965" max="8965" width="8.796875" style="1"/>
    <col min="8966" max="8966" width="7.5" style="1" customWidth="1"/>
    <col min="8967" max="8967" width="8.796875" style="1"/>
    <col min="8968" max="8968" width="8.8984375" style="1" customWidth="1"/>
    <col min="8969" max="9216" width="8.796875" style="1"/>
    <col min="9217" max="9217" width="4.5" style="1" customWidth="1"/>
    <col min="9218" max="9218" width="9.5" style="1" customWidth="1"/>
    <col min="9219" max="9219" width="14.69921875" style="1" customWidth="1"/>
    <col min="9220" max="9220" width="10.09765625" style="1" customWidth="1"/>
    <col min="9221" max="9221" width="8.796875" style="1"/>
    <col min="9222" max="9222" width="7.5" style="1" customWidth="1"/>
    <col min="9223" max="9223" width="8.796875" style="1"/>
    <col min="9224" max="9224" width="8.8984375" style="1" customWidth="1"/>
    <col min="9225" max="9472" width="8.796875" style="1"/>
    <col min="9473" max="9473" width="4.5" style="1" customWidth="1"/>
    <col min="9474" max="9474" width="9.5" style="1" customWidth="1"/>
    <col min="9475" max="9475" width="14.69921875" style="1" customWidth="1"/>
    <col min="9476" max="9476" width="10.09765625" style="1" customWidth="1"/>
    <col min="9477" max="9477" width="8.796875" style="1"/>
    <col min="9478" max="9478" width="7.5" style="1" customWidth="1"/>
    <col min="9479" max="9479" width="8.796875" style="1"/>
    <col min="9480" max="9480" width="8.8984375" style="1" customWidth="1"/>
    <col min="9481" max="9728" width="8.796875" style="1"/>
    <col min="9729" max="9729" width="4.5" style="1" customWidth="1"/>
    <col min="9730" max="9730" width="9.5" style="1" customWidth="1"/>
    <col min="9731" max="9731" width="14.69921875" style="1" customWidth="1"/>
    <col min="9732" max="9732" width="10.09765625" style="1" customWidth="1"/>
    <col min="9733" max="9733" width="8.796875" style="1"/>
    <col min="9734" max="9734" width="7.5" style="1" customWidth="1"/>
    <col min="9735" max="9735" width="8.796875" style="1"/>
    <col min="9736" max="9736" width="8.8984375" style="1" customWidth="1"/>
    <col min="9737" max="9984" width="8.796875" style="1"/>
    <col min="9985" max="9985" width="4.5" style="1" customWidth="1"/>
    <col min="9986" max="9986" width="9.5" style="1" customWidth="1"/>
    <col min="9987" max="9987" width="14.69921875" style="1" customWidth="1"/>
    <col min="9988" max="9988" width="10.09765625" style="1" customWidth="1"/>
    <col min="9989" max="9989" width="8.796875" style="1"/>
    <col min="9990" max="9990" width="7.5" style="1" customWidth="1"/>
    <col min="9991" max="9991" width="8.796875" style="1"/>
    <col min="9992" max="9992" width="8.8984375" style="1" customWidth="1"/>
    <col min="9993" max="10240" width="8.796875" style="1"/>
    <col min="10241" max="10241" width="4.5" style="1" customWidth="1"/>
    <col min="10242" max="10242" width="9.5" style="1" customWidth="1"/>
    <col min="10243" max="10243" width="14.69921875" style="1" customWidth="1"/>
    <col min="10244" max="10244" width="10.09765625" style="1" customWidth="1"/>
    <col min="10245" max="10245" width="8.796875" style="1"/>
    <col min="10246" max="10246" width="7.5" style="1" customWidth="1"/>
    <col min="10247" max="10247" width="8.796875" style="1"/>
    <col min="10248" max="10248" width="8.8984375" style="1" customWidth="1"/>
    <col min="10249" max="10496" width="8.796875" style="1"/>
    <col min="10497" max="10497" width="4.5" style="1" customWidth="1"/>
    <col min="10498" max="10498" width="9.5" style="1" customWidth="1"/>
    <col min="10499" max="10499" width="14.69921875" style="1" customWidth="1"/>
    <col min="10500" max="10500" width="10.09765625" style="1" customWidth="1"/>
    <col min="10501" max="10501" width="8.796875" style="1"/>
    <col min="10502" max="10502" width="7.5" style="1" customWidth="1"/>
    <col min="10503" max="10503" width="8.796875" style="1"/>
    <col min="10504" max="10504" width="8.8984375" style="1" customWidth="1"/>
    <col min="10505" max="10752" width="8.796875" style="1"/>
    <col min="10753" max="10753" width="4.5" style="1" customWidth="1"/>
    <col min="10754" max="10754" width="9.5" style="1" customWidth="1"/>
    <col min="10755" max="10755" width="14.69921875" style="1" customWidth="1"/>
    <col min="10756" max="10756" width="10.09765625" style="1" customWidth="1"/>
    <col min="10757" max="10757" width="8.796875" style="1"/>
    <col min="10758" max="10758" width="7.5" style="1" customWidth="1"/>
    <col min="10759" max="10759" width="8.796875" style="1"/>
    <col min="10760" max="10760" width="8.8984375" style="1" customWidth="1"/>
    <col min="10761" max="11008" width="8.796875" style="1"/>
    <col min="11009" max="11009" width="4.5" style="1" customWidth="1"/>
    <col min="11010" max="11010" width="9.5" style="1" customWidth="1"/>
    <col min="11011" max="11011" width="14.69921875" style="1" customWidth="1"/>
    <col min="11012" max="11012" width="10.09765625" style="1" customWidth="1"/>
    <col min="11013" max="11013" width="8.796875" style="1"/>
    <col min="11014" max="11014" width="7.5" style="1" customWidth="1"/>
    <col min="11015" max="11015" width="8.796875" style="1"/>
    <col min="11016" max="11016" width="8.8984375" style="1" customWidth="1"/>
    <col min="11017" max="11264" width="8.796875" style="1"/>
    <col min="11265" max="11265" width="4.5" style="1" customWidth="1"/>
    <col min="11266" max="11266" width="9.5" style="1" customWidth="1"/>
    <col min="11267" max="11267" width="14.69921875" style="1" customWidth="1"/>
    <col min="11268" max="11268" width="10.09765625" style="1" customWidth="1"/>
    <col min="11269" max="11269" width="8.796875" style="1"/>
    <col min="11270" max="11270" width="7.5" style="1" customWidth="1"/>
    <col min="11271" max="11271" width="8.796875" style="1"/>
    <col min="11272" max="11272" width="8.8984375" style="1" customWidth="1"/>
    <col min="11273" max="11520" width="8.796875" style="1"/>
    <col min="11521" max="11521" width="4.5" style="1" customWidth="1"/>
    <col min="11522" max="11522" width="9.5" style="1" customWidth="1"/>
    <col min="11523" max="11523" width="14.69921875" style="1" customWidth="1"/>
    <col min="11524" max="11524" width="10.09765625" style="1" customWidth="1"/>
    <col min="11525" max="11525" width="8.796875" style="1"/>
    <col min="11526" max="11526" width="7.5" style="1" customWidth="1"/>
    <col min="11527" max="11527" width="8.796875" style="1"/>
    <col min="11528" max="11528" width="8.8984375" style="1" customWidth="1"/>
    <col min="11529" max="11776" width="8.796875" style="1"/>
    <col min="11777" max="11777" width="4.5" style="1" customWidth="1"/>
    <col min="11778" max="11778" width="9.5" style="1" customWidth="1"/>
    <col min="11779" max="11779" width="14.69921875" style="1" customWidth="1"/>
    <col min="11780" max="11780" width="10.09765625" style="1" customWidth="1"/>
    <col min="11781" max="11781" width="8.796875" style="1"/>
    <col min="11782" max="11782" width="7.5" style="1" customWidth="1"/>
    <col min="11783" max="11783" width="8.796875" style="1"/>
    <col min="11784" max="11784" width="8.8984375" style="1" customWidth="1"/>
    <col min="11785" max="12032" width="8.796875" style="1"/>
    <col min="12033" max="12033" width="4.5" style="1" customWidth="1"/>
    <col min="12034" max="12034" width="9.5" style="1" customWidth="1"/>
    <col min="12035" max="12035" width="14.69921875" style="1" customWidth="1"/>
    <col min="12036" max="12036" width="10.09765625" style="1" customWidth="1"/>
    <col min="12037" max="12037" width="8.796875" style="1"/>
    <col min="12038" max="12038" width="7.5" style="1" customWidth="1"/>
    <col min="12039" max="12039" width="8.796875" style="1"/>
    <col min="12040" max="12040" width="8.8984375" style="1" customWidth="1"/>
    <col min="12041" max="12288" width="8.796875" style="1"/>
    <col min="12289" max="12289" width="4.5" style="1" customWidth="1"/>
    <col min="12290" max="12290" width="9.5" style="1" customWidth="1"/>
    <col min="12291" max="12291" width="14.69921875" style="1" customWidth="1"/>
    <col min="12292" max="12292" width="10.09765625" style="1" customWidth="1"/>
    <col min="12293" max="12293" width="8.796875" style="1"/>
    <col min="12294" max="12294" width="7.5" style="1" customWidth="1"/>
    <col min="12295" max="12295" width="8.796875" style="1"/>
    <col min="12296" max="12296" width="8.8984375" style="1" customWidth="1"/>
    <col min="12297" max="12544" width="8.796875" style="1"/>
    <col min="12545" max="12545" width="4.5" style="1" customWidth="1"/>
    <col min="12546" max="12546" width="9.5" style="1" customWidth="1"/>
    <col min="12547" max="12547" width="14.69921875" style="1" customWidth="1"/>
    <col min="12548" max="12548" width="10.09765625" style="1" customWidth="1"/>
    <col min="12549" max="12549" width="8.796875" style="1"/>
    <col min="12550" max="12550" width="7.5" style="1" customWidth="1"/>
    <col min="12551" max="12551" width="8.796875" style="1"/>
    <col min="12552" max="12552" width="8.8984375" style="1" customWidth="1"/>
    <col min="12553" max="12800" width="8.796875" style="1"/>
    <col min="12801" max="12801" width="4.5" style="1" customWidth="1"/>
    <col min="12802" max="12802" width="9.5" style="1" customWidth="1"/>
    <col min="12803" max="12803" width="14.69921875" style="1" customWidth="1"/>
    <col min="12804" max="12804" width="10.09765625" style="1" customWidth="1"/>
    <col min="12805" max="12805" width="8.796875" style="1"/>
    <col min="12806" max="12806" width="7.5" style="1" customWidth="1"/>
    <col min="12807" max="12807" width="8.796875" style="1"/>
    <col min="12808" max="12808" width="8.8984375" style="1" customWidth="1"/>
    <col min="12809" max="13056" width="8.796875" style="1"/>
    <col min="13057" max="13057" width="4.5" style="1" customWidth="1"/>
    <col min="13058" max="13058" width="9.5" style="1" customWidth="1"/>
    <col min="13059" max="13059" width="14.69921875" style="1" customWidth="1"/>
    <col min="13060" max="13060" width="10.09765625" style="1" customWidth="1"/>
    <col min="13061" max="13061" width="8.796875" style="1"/>
    <col min="13062" max="13062" width="7.5" style="1" customWidth="1"/>
    <col min="13063" max="13063" width="8.796875" style="1"/>
    <col min="13064" max="13064" width="8.8984375" style="1" customWidth="1"/>
    <col min="13065" max="13312" width="8.796875" style="1"/>
    <col min="13313" max="13313" width="4.5" style="1" customWidth="1"/>
    <col min="13314" max="13314" width="9.5" style="1" customWidth="1"/>
    <col min="13315" max="13315" width="14.69921875" style="1" customWidth="1"/>
    <col min="13316" max="13316" width="10.09765625" style="1" customWidth="1"/>
    <col min="13317" max="13317" width="8.796875" style="1"/>
    <col min="13318" max="13318" width="7.5" style="1" customWidth="1"/>
    <col min="13319" max="13319" width="8.796875" style="1"/>
    <col min="13320" max="13320" width="8.8984375" style="1" customWidth="1"/>
    <col min="13321" max="13568" width="8.796875" style="1"/>
    <col min="13569" max="13569" width="4.5" style="1" customWidth="1"/>
    <col min="13570" max="13570" width="9.5" style="1" customWidth="1"/>
    <col min="13571" max="13571" width="14.69921875" style="1" customWidth="1"/>
    <col min="13572" max="13572" width="10.09765625" style="1" customWidth="1"/>
    <col min="13573" max="13573" width="8.796875" style="1"/>
    <col min="13574" max="13574" width="7.5" style="1" customWidth="1"/>
    <col min="13575" max="13575" width="8.796875" style="1"/>
    <col min="13576" max="13576" width="8.8984375" style="1" customWidth="1"/>
    <col min="13577" max="13824" width="8.796875" style="1"/>
    <col min="13825" max="13825" width="4.5" style="1" customWidth="1"/>
    <col min="13826" max="13826" width="9.5" style="1" customWidth="1"/>
    <col min="13827" max="13827" width="14.69921875" style="1" customWidth="1"/>
    <col min="13828" max="13828" width="10.09765625" style="1" customWidth="1"/>
    <col min="13829" max="13829" width="8.796875" style="1"/>
    <col min="13830" max="13830" width="7.5" style="1" customWidth="1"/>
    <col min="13831" max="13831" width="8.796875" style="1"/>
    <col min="13832" max="13832" width="8.8984375" style="1" customWidth="1"/>
    <col min="13833" max="14080" width="8.796875" style="1"/>
    <col min="14081" max="14081" width="4.5" style="1" customWidth="1"/>
    <col min="14082" max="14082" width="9.5" style="1" customWidth="1"/>
    <col min="14083" max="14083" width="14.69921875" style="1" customWidth="1"/>
    <col min="14084" max="14084" width="10.09765625" style="1" customWidth="1"/>
    <col min="14085" max="14085" width="8.796875" style="1"/>
    <col min="14086" max="14086" width="7.5" style="1" customWidth="1"/>
    <col min="14087" max="14087" width="8.796875" style="1"/>
    <col min="14088" max="14088" width="8.8984375" style="1" customWidth="1"/>
    <col min="14089" max="14336" width="8.796875" style="1"/>
    <col min="14337" max="14337" width="4.5" style="1" customWidth="1"/>
    <col min="14338" max="14338" width="9.5" style="1" customWidth="1"/>
    <col min="14339" max="14339" width="14.69921875" style="1" customWidth="1"/>
    <col min="14340" max="14340" width="10.09765625" style="1" customWidth="1"/>
    <col min="14341" max="14341" width="8.796875" style="1"/>
    <col min="14342" max="14342" width="7.5" style="1" customWidth="1"/>
    <col min="14343" max="14343" width="8.796875" style="1"/>
    <col min="14344" max="14344" width="8.8984375" style="1" customWidth="1"/>
    <col min="14345" max="14592" width="8.796875" style="1"/>
    <col min="14593" max="14593" width="4.5" style="1" customWidth="1"/>
    <col min="14594" max="14594" width="9.5" style="1" customWidth="1"/>
    <col min="14595" max="14595" width="14.69921875" style="1" customWidth="1"/>
    <col min="14596" max="14596" width="10.09765625" style="1" customWidth="1"/>
    <col min="14597" max="14597" width="8.796875" style="1"/>
    <col min="14598" max="14598" width="7.5" style="1" customWidth="1"/>
    <col min="14599" max="14599" width="8.796875" style="1"/>
    <col min="14600" max="14600" width="8.8984375" style="1" customWidth="1"/>
    <col min="14601" max="14848" width="8.796875" style="1"/>
    <col min="14849" max="14849" width="4.5" style="1" customWidth="1"/>
    <col min="14850" max="14850" width="9.5" style="1" customWidth="1"/>
    <col min="14851" max="14851" width="14.69921875" style="1" customWidth="1"/>
    <col min="14852" max="14852" width="10.09765625" style="1" customWidth="1"/>
    <col min="14853" max="14853" width="8.796875" style="1"/>
    <col min="14854" max="14854" width="7.5" style="1" customWidth="1"/>
    <col min="14855" max="14855" width="8.796875" style="1"/>
    <col min="14856" max="14856" width="8.8984375" style="1" customWidth="1"/>
    <col min="14857" max="15104" width="8.796875" style="1"/>
    <col min="15105" max="15105" width="4.5" style="1" customWidth="1"/>
    <col min="15106" max="15106" width="9.5" style="1" customWidth="1"/>
    <col min="15107" max="15107" width="14.69921875" style="1" customWidth="1"/>
    <col min="15108" max="15108" width="10.09765625" style="1" customWidth="1"/>
    <col min="15109" max="15109" width="8.796875" style="1"/>
    <col min="15110" max="15110" width="7.5" style="1" customWidth="1"/>
    <col min="15111" max="15111" width="8.796875" style="1"/>
    <col min="15112" max="15112" width="8.8984375" style="1" customWidth="1"/>
    <col min="15113" max="15360" width="8.796875" style="1"/>
    <col min="15361" max="15361" width="4.5" style="1" customWidth="1"/>
    <col min="15362" max="15362" width="9.5" style="1" customWidth="1"/>
    <col min="15363" max="15363" width="14.69921875" style="1" customWidth="1"/>
    <col min="15364" max="15364" width="10.09765625" style="1" customWidth="1"/>
    <col min="15365" max="15365" width="8.796875" style="1"/>
    <col min="15366" max="15366" width="7.5" style="1" customWidth="1"/>
    <col min="15367" max="15367" width="8.796875" style="1"/>
    <col min="15368" max="15368" width="8.8984375" style="1" customWidth="1"/>
    <col min="15369" max="15616" width="8.796875" style="1"/>
    <col min="15617" max="15617" width="4.5" style="1" customWidth="1"/>
    <col min="15618" max="15618" width="9.5" style="1" customWidth="1"/>
    <col min="15619" max="15619" width="14.69921875" style="1" customWidth="1"/>
    <col min="15620" max="15620" width="10.09765625" style="1" customWidth="1"/>
    <col min="15621" max="15621" width="8.796875" style="1"/>
    <col min="15622" max="15622" width="7.5" style="1" customWidth="1"/>
    <col min="15623" max="15623" width="8.796875" style="1"/>
    <col min="15624" max="15624" width="8.8984375" style="1" customWidth="1"/>
    <col min="15625" max="15872" width="8.796875" style="1"/>
    <col min="15873" max="15873" width="4.5" style="1" customWidth="1"/>
    <col min="15874" max="15874" width="9.5" style="1" customWidth="1"/>
    <col min="15875" max="15875" width="14.69921875" style="1" customWidth="1"/>
    <col min="15876" max="15876" width="10.09765625" style="1" customWidth="1"/>
    <col min="15877" max="15877" width="8.796875" style="1"/>
    <col min="15878" max="15878" width="7.5" style="1" customWidth="1"/>
    <col min="15879" max="15879" width="8.796875" style="1"/>
    <col min="15880" max="15880" width="8.8984375" style="1" customWidth="1"/>
    <col min="15881" max="16128" width="8.796875" style="1"/>
    <col min="16129" max="16129" width="4.5" style="1" customWidth="1"/>
    <col min="16130" max="16130" width="9.5" style="1" customWidth="1"/>
    <col min="16131" max="16131" width="14.69921875" style="1" customWidth="1"/>
    <col min="16132" max="16132" width="10.09765625" style="1" customWidth="1"/>
    <col min="16133" max="16133" width="8.796875" style="1"/>
    <col min="16134" max="16134" width="7.5" style="1" customWidth="1"/>
    <col min="16135" max="16135" width="8.796875" style="1"/>
    <col min="16136" max="16136" width="8.8984375" style="1" customWidth="1"/>
    <col min="16137" max="16384" width="8.796875" style="1"/>
  </cols>
  <sheetData>
    <row r="1" spans="1:15" ht="20.399999999999999">
      <c r="A1" s="116" t="s">
        <v>80</v>
      </c>
      <c r="B1" s="116"/>
      <c r="C1" s="116"/>
      <c r="D1" s="116"/>
      <c r="E1" s="116"/>
      <c r="F1" s="116"/>
      <c r="G1" s="116"/>
      <c r="H1" s="116"/>
      <c r="I1" s="51"/>
      <c r="N1" s="2"/>
      <c r="O1" s="3"/>
    </row>
    <row r="2" spans="1:15" ht="15.6">
      <c r="A2" s="117" t="s">
        <v>81</v>
      </c>
      <c r="B2" s="117"/>
      <c r="C2" s="117"/>
      <c r="D2" s="117"/>
      <c r="E2" s="117"/>
      <c r="F2" s="117"/>
      <c r="G2" s="117"/>
      <c r="H2" s="117"/>
      <c r="I2" s="51"/>
    </row>
    <row r="3" spans="1:15" ht="15.6">
      <c r="A3" s="48" t="s">
        <v>0</v>
      </c>
      <c r="B3" s="48" t="s">
        <v>82</v>
      </c>
      <c r="C3" s="48" t="s">
        <v>83</v>
      </c>
      <c r="D3" s="48" t="s">
        <v>84</v>
      </c>
      <c r="E3" s="48" t="s">
        <v>85</v>
      </c>
      <c r="F3" s="48" t="s">
        <v>86</v>
      </c>
      <c r="G3" s="48" t="s">
        <v>87</v>
      </c>
      <c r="H3" s="48" t="s">
        <v>88</v>
      </c>
      <c r="I3" s="51"/>
    </row>
    <row r="4" spans="1:15" ht="15.6">
      <c r="A4" s="48">
        <v>1</v>
      </c>
      <c r="B4" s="49" t="s">
        <v>1</v>
      </c>
      <c r="C4" s="103" t="str">
        <f>VLOOKUP(LEFT(B4,1)&amp;RIGHT(B4,2),$B$13:$C$16,2,0)</f>
        <v>Đĩa mềm 1.2Mb</v>
      </c>
      <c r="D4" s="50">
        <v>35988</v>
      </c>
      <c r="E4" s="103" t="str">
        <f>IF(LEFT(B4,1)&amp;RIGHT(B4,2)="H64","CAI","THUNG")</f>
        <v>THUNG</v>
      </c>
      <c r="F4" s="103">
        <v>5</v>
      </c>
      <c r="G4" s="103">
        <v>120</v>
      </c>
      <c r="H4" s="103">
        <f>F4*G4</f>
        <v>600</v>
      </c>
      <c r="I4" s="51"/>
    </row>
    <row r="5" spans="1:15" ht="15.6">
      <c r="A5" s="48">
        <v>2</v>
      </c>
      <c r="B5" s="49" t="s">
        <v>2</v>
      </c>
      <c r="C5" s="103" t="str">
        <f t="shared" ref="C5:C9" si="0">VLOOKUP(LEFT(B5,1)&amp;RIGHT(B5,2),$B$13:$C$16,2,0)</f>
        <v>Đĩa CD 740Mb</v>
      </c>
      <c r="D5" s="50">
        <v>35988</v>
      </c>
      <c r="E5" s="103" t="str">
        <f t="shared" ref="E5:E8" si="1">IF(LEFT(B5,1)&amp;RIGHT(B5,2)="H64","CAI","THUNG")</f>
        <v>THUNG</v>
      </c>
      <c r="F5" s="48">
        <v>5</v>
      </c>
      <c r="G5" s="48">
        <v>200</v>
      </c>
      <c r="H5" s="103">
        <f t="shared" ref="H5:H9" si="2">F5*G5</f>
        <v>1000</v>
      </c>
      <c r="I5" s="51"/>
    </row>
    <row r="6" spans="1:15" ht="15.6">
      <c r="A6" s="48">
        <v>3</v>
      </c>
      <c r="B6" s="49" t="s">
        <v>2</v>
      </c>
      <c r="C6" s="103" t="str">
        <f t="shared" si="0"/>
        <v>Đĩa CD 740Mb</v>
      </c>
      <c r="D6" s="50">
        <v>36019</v>
      </c>
      <c r="E6" s="103" t="str">
        <f t="shared" si="1"/>
        <v>THUNG</v>
      </c>
      <c r="F6" s="48">
        <v>12</v>
      </c>
      <c r="G6" s="48">
        <v>200</v>
      </c>
      <c r="H6" s="103">
        <f t="shared" si="2"/>
        <v>2400</v>
      </c>
      <c r="I6" s="51"/>
    </row>
    <row r="7" spans="1:15" ht="15.6">
      <c r="A7" s="48">
        <v>4</v>
      </c>
      <c r="B7" s="49" t="s">
        <v>3</v>
      </c>
      <c r="C7" s="103" t="str">
        <f t="shared" si="0"/>
        <v>Đĩa mềm 1.4Mb</v>
      </c>
      <c r="D7" s="50">
        <v>36050</v>
      </c>
      <c r="E7" s="103" t="str">
        <f t="shared" si="1"/>
        <v>THUNG</v>
      </c>
      <c r="F7" s="48">
        <v>7</v>
      </c>
      <c r="G7" s="48">
        <v>140</v>
      </c>
      <c r="H7" s="103">
        <f t="shared" si="2"/>
        <v>980</v>
      </c>
      <c r="I7" s="51"/>
    </row>
    <row r="8" spans="1:15" ht="15.6">
      <c r="A8" s="48">
        <v>5</v>
      </c>
      <c r="B8" s="49" t="s">
        <v>1</v>
      </c>
      <c r="C8" s="103" t="str">
        <f t="shared" si="0"/>
        <v>Đĩa mềm 1.2Mb</v>
      </c>
      <c r="D8" s="50">
        <v>36080</v>
      </c>
      <c r="E8" s="103" t="str">
        <f t="shared" si="1"/>
        <v>THUNG</v>
      </c>
      <c r="F8" s="48">
        <v>6</v>
      </c>
      <c r="G8" s="48">
        <v>120</v>
      </c>
      <c r="H8" s="103">
        <f t="shared" si="2"/>
        <v>720</v>
      </c>
      <c r="I8" s="51"/>
    </row>
    <row r="9" spans="1:15" ht="15.6">
      <c r="A9" s="48">
        <v>6</v>
      </c>
      <c r="B9" s="49" t="s">
        <v>4</v>
      </c>
      <c r="C9" s="103" t="str">
        <f t="shared" si="0"/>
        <v>Đĩa cứng 3.2Mb</v>
      </c>
      <c r="D9" s="50">
        <v>36111</v>
      </c>
      <c r="E9" s="103" t="str">
        <f>IF(LEFT(B9,1)&amp;RIGHT(B9,2)="H64","CAI","THUNG")</f>
        <v>CAI</v>
      </c>
      <c r="F9" s="48">
        <v>3</v>
      </c>
      <c r="G9" s="48">
        <v>125</v>
      </c>
      <c r="H9" s="103">
        <f t="shared" si="2"/>
        <v>375</v>
      </c>
      <c r="I9" s="51"/>
    </row>
    <row r="10" spans="1:15" ht="15.6">
      <c r="A10" s="118" t="s">
        <v>93</v>
      </c>
      <c r="B10" s="118"/>
      <c r="C10" s="118"/>
      <c r="D10" s="118"/>
      <c r="E10" s="118"/>
      <c r="F10" s="118"/>
      <c r="G10" s="118"/>
      <c r="H10" s="103">
        <f>SUM(H4:H9)</f>
        <v>6075</v>
      </c>
      <c r="I10" s="51"/>
    </row>
    <row r="11" spans="1:15" ht="15.6">
      <c r="A11" s="120" t="s">
        <v>94</v>
      </c>
      <c r="B11" s="120"/>
      <c r="C11" s="120"/>
      <c r="D11" s="52"/>
      <c r="E11" s="52"/>
      <c r="F11" s="51"/>
      <c r="G11" s="51"/>
      <c r="H11" s="51"/>
      <c r="I11" s="51"/>
    </row>
    <row r="12" spans="1:15" ht="15.6">
      <c r="A12" s="51"/>
      <c r="B12" s="48" t="s">
        <v>95</v>
      </c>
      <c r="C12" s="48" t="s">
        <v>96</v>
      </c>
      <c r="D12" s="52"/>
      <c r="E12" s="52"/>
      <c r="F12" s="51"/>
      <c r="G12" s="51"/>
      <c r="H12" s="51"/>
      <c r="I12" s="51"/>
    </row>
    <row r="13" spans="1:15" ht="15.6">
      <c r="A13" s="51"/>
      <c r="B13" s="48" t="s">
        <v>5</v>
      </c>
      <c r="C13" s="48" t="s">
        <v>91</v>
      </c>
      <c r="D13" s="52"/>
      <c r="E13" s="52"/>
      <c r="F13" s="51"/>
      <c r="G13" s="51"/>
      <c r="H13" s="51"/>
      <c r="I13" s="51"/>
    </row>
    <row r="14" spans="1:15" ht="15.6">
      <c r="A14" s="51"/>
      <c r="B14" s="48" t="s">
        <v>6</v>
      </c>
      <c r="C14" s="48" t="s">
        <v>89</v>
      </c>
      <c r="D14" s="52"/>
      <c r="E14" s="52"/>
      <c r="F14" s="51"/>
      <c r="G14" s="51"/>
      <c r="H14" s="51"/>
      <c r="I14" s="51"/>
    </row>
    <row r="15" spans="1:15" ht="15.6">
      <c r="A15" s="51"/>
      <c r="B15" s="48" t="s">
        <v>7</v>
      </c>
      <c r="C15" s="48" t="s">
        <v>90</v>
      </c>
      <c r="D15" s="52"/>
      <c r="E15" s="52"/>
      <c r="F15" s="51"/>
      <c r="G15" s="51"/>
      <c r="H15" s="51"/>
      <c r="I15" s="51"/>
    </row>
    <row r="16" spans="1:15" ht="15.6">
      <c r="A16" s="51"/>
      <c r="B16" s="48" t="s">
        <v>8</v>
      </c>
      <c r="C16" s="48" t="s">
        <v>92</v>
      </c>
      <c r="D16" s="52"/>
      <c r="E16" s="52"/>
      <c r="F16" s="51"/>
      <c r="G16" s="51"/>
      <c r="H16" s="51"/>
      <c r="I16" s="51"/>
    </row>
    <row r="17" spans="1:11" ht="15.6">
      <c r="A17" s="119" t="s">
        <v>97</v>
      </c>
      <c r="B17" s="119"/>
      <c r="C17" s="119"/>
      <c r="D17" s="119"/>
      <c r="E17" s="51"/>
      <c r="F17" s="51"/>
      <c r="G17" s="51"/>
      <c r="H17" s="51"/>
      <c r="I17" s="51"/>
    </row>
    <row r="18" spans="1:11" ht="15.6">
      <c r="A18" s="51"/>
      <c r="B18" s="48" t="s">
        <v>73</v>
      </c>
      <c r="C18" s="48" t="s">
        <v>71</v>
      </c>
      <c r="D18" s="48" t="s">
        <v>98</v>
      </c>
      <c r="E18" s="51"/>
      <c r="F18" s="51"/>
      <c r="G18" s="51"/>
      <c r="H18" s="51"/>
      <c r="I18" s="51"/>
    </row>
    <row r="19" spans="1:11" ht="15.6">
      <c r="A19" s="51"/>
      <c r="B19" s="103">
        <f>SUMIF($B$4:$B$9,"SD1M2",$H$4:$H$9)+SUMIF($B$4:$B$9,"SD1M4",$H$4:$H$9)</f>
        <v>2300</v>
      </c>
      <c r="C19" s="103">
        <f>SUMIF(B4:B9,"HDM64",H4:H9)</f>
        <v>375</v>
      </c>
      <c r="D19" s="103">
        <f>SUMIF(B4:B9,"CDM74",H4:H9)</f>
        <v>3400</v>
      </c>
      <c r="E19" s="51"/>
      <c r="F19" s="51"/>
      <c r="G19" s="51"/>
      <c r="H19" s="51"/>
      <c r="I19" s="51"/>
    </row>
    <row r="20" spans="1:11" ht="15.6">
      <c r="B20" s="89" t="s">
        <v>162</v>
      </c>
      <c r="C20" s="4"/>
      <c r="D20" s="4"/>
      <c r="E20" s="4"/>
      <c r="F20" s="4"/>
      <c r="G20" s="4"/>
      <c r="H20" s="4"/>
      <c r="I20" s="4"/>
      <c r="K20" s="4"/>
    </row>
    <row r="21" spans="1:11" ht="15.6">
      <c r="B21" s="89" t="s">
        <v>163</v>
      </c>
      <c r="C21" s="4"/>
      <c r="D21" s="4"/>
      <c r="E21" s="4"/>
      <c r="F21" s="4"/>
      <c r="G21" s="4"/>
      <c r="H21" s="4"/>
      <c r="I21" s="4"/>
      <c r="K21" s="4"/>
    </row>
    <row r="22" spans="1:11" ht="60" customHeight="1">
      <c r="B22" s="115" t="s">
        <v>164</v>
      </c>
      <c r="C22" s="115"/>
      <c r="D22" s="115"/>
      <c r="E22" s="115"/>
      <c r="F22" s="115"/>
      <c r="G22" s="115"/>
      <c r="H22" s="115"/>
      <c r="I22" s="115"/>
      <c r="J22" s="115"/>
      <c r="K22" s="4"/>
    </row>
    <row r="23" spans="1:11" ht="15.6">
      <c r="B23" s="89" t="s">
        <v>165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ht="15.6">
      <c r="B24" s="89" t="s">
        <v>166</v>
      </c>
      <c r="C24" s="4"/>
      <c r="D24" s="4"/>
      <c r="E24" s="4"/>
      <c r="F24" s="4"/>
      <c r="G24" s="4"/>
      <c r="H24" s="4"/>
      <c r="I24" s="4"/>
      <c r="J24" s="4"/>
      <c r="K24" s="4"/>
    </row>
  </sheetData>
  <autoFilter ref="A3:H3" xr:uid="{2A2C3B40-8DD8-45AA-94F8-14E00ED95CE0}"/>
  <mergeCells count="6">
    <mergeCell ref="B22:J22"/>
    <mergeCell ref="A1:H1"/>
    <mergeCell ref="A2:H2"/>
    <mergeCell ref="A10:G10"/>
    <mergeCell ref="A17:D17"/>
    <mergeCell ref="A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FC51-D3E0-4EE8-B534-88DADC16D06C}">
  <dimension ref="A1:M47"/>
  <sheetViews>
    <sheetView zoomScaleNormal="100" workbookViewId="0">
      <selection activeCell="G4" sqref="G4"/>
    </sheetView>
  </sheetViews>
  <sheetFormatPr defaultColWidth="8.19921875" defaultRowHeight="15.6"/>
  <cols>
    <col min="1" max="1" width="6.8984375" style="13" customWidth="1"/>
    <col min="2" max="2" width="14.69921875" style="13" customWidth="1"/>
    <col min="3" max="4" width="8.19921875" style="13"/>
    <col min="5" max="5" width="8.59765625" style="13" customWidth="1"/>
    <col min="6" max="6" width="9.5" style="13" customWidth="1"/>
    <col min="7" max="7" width="10.3984375" style="13" customWidth="1"/>
    <col min="8" max="8" width="9.5" style="13" customWidth="1"/>
    <col min="9" max="9" width="14.296875" style="13" customWidth="1"/>
    <col min="10" max="10" width="2.59765625" style="13" customWidth="1"/>
    <col min="11" max="256" width="8.19921875" style="13"/>
    <col min="257" max="257" width="6.8984375" style="13" customWidth="1"/>
    <col min="258" max="258" width="14.69921875" style="13" customWidth="1"/>
    <col min="259" max="260" width="8.19921875" style="13"/>
    <col min="261" max="261" width="8.59765625" style="13" customWidth="1"/>
    <col min="262" max="262" width="9.5" style="13" customWidth="1"/>
    <col min="263" max="263" width="10.3984375" style="13" customWidth="1"/>
    <col min="264" max="264" width="9.5" style="13" customWidth="1"/>
    <col min="265" max="265" width="14.296875" style="13" customWidth="1"/>
    <col min="266" max="266" width="2.59765625" style="13" customWidth="1"/>
    <col min="267" max="512" width="8.19921875" style="13"/>
    <col min="513" max="513" width="6.8984375" style="13" customWidth="1"/>
    <col min="514" max="514" width="14.69921875" style="13" customWidth="1"/>
    <col min="515" max="516" width="8.19921875" style="13"/>
    <col min="517" max="517" width="8.59765625" style="13" customWidth="1"/>
    <col min="518" max="518" width="9.5" style="13" customWidth="1"/>
    <col min="519" max="519" width="10.3984375" style="13" customWidth="1"/>
    <col min="520" max="520" width="9.5" style="13" customWidth="1"/>
    <col min="521" max="521" width="14.296875" style="13" customWidth="1"/>
    <col min="522" max="522" width="2.59765625" style="13" customWidth="1"/>
    <col min="523" max="768" width="8.19921875" style="13"/>
    <col min="769" max="769" width="6.8984375" style="13" customWidth="1"/>
    <col min="770" max="770" width="14.69921875" style="13" customWidth="1"/>
    <col min="771" max="772" width="8.19921875" style="13"/>
    <col min="773" max="773" width="8.59765625" style="13" customWidth="1"/>
    <col min="774" max="774" width="9.5" style="13" customWidth="1"/>
    <col min="775" max="775" width="10.3984375" style="13" customWidth="1"/>
    <col min="776" max="776" width="9.5" style="13" customWidth="1"/>
    <col min="777" max="777" width="14.296875" style="13" customWidth="1"/>
    <col min="778" max="778" width="2.59765625" style="13" customWidth="1"/>
    <col min="779" max="1024" width="8.19921875" style="13"/>
    <col min="1025" max="1025" width="6.8984375" style="13" customWidth="1"/>
    <col min="1026" max="1026" width="14.69921875" style="13" customWidth="1"/>
    <col min="1027" max="1028" width="8.19921875" style="13"/>
    <col min="1029" max="1029" width="8.59765625" style="13" customWidth="1"/>
    <col min="1030" max="1030" width="9.5" style="13" customWidth="1"/>
    <col min="1031" max="1031" width="10.3984375" style="13" customWidth="1"/>
    <col min="1032" max="1032" width="9.5" style="13" customWidth="1"/>
    <col min="1033" max="1033" width="14.296875" style="13" customWidth="1"/>
    <col min="1034" max="1034" width="2.59765625" style="13" customWidth="1"/>
    <col min="1035" max="1280" width="8.19921875" style="13"/>
    <col min="1281" max="1281" width="6.8984375" style="13" customWidth="1"/>
    <col min="1282" max="1282" width="14.69921875" style="13" customWidth="1"/>
    <col min="1283" max="1284" width="8.19921875" style="13"/>
    <col min="1285" max="1285" width="8.59765625" style="13" customWidth="1"/>
    <col min="1286" max="1286" width="9.5" style="13" customWidth="1"/>
    <col min="1287" max="1287" width="10.3984375" style="13" customWidth="1"/>
    <col min="1288" max="1288" width="9.5" style="13" customWidth="1"/>
    <col min="1289" max="1289" width="14.296875" style="13" customWidth="1"/>
    <col min="1290" max="1290" width="2.59765625" style="13" customWidth="1"/>
    <col min="1291" max="1536" width="8.19921875" style="13"/>
    <col min="1537" max="1537" width="6.8984375" style="13" customWidth="1"/>
    <col min="1538" max="1538" width="14.69921875" style="13" customWidth="1"/>
    <col min="1539" max="1540" width="8.19921875" style="13"/>
    <col min="1541" max="1541" width="8.59765625" style="13" customWidth="1"/>
    <col min="1542" max="1542" width="9.5" style="13" customWidth="1"/>
    <col min="1543" max="1543" width="10.3984375" style="13" customWidth="1"/>
    <col min="1544" max="1544" width="9.5" style="13" customWidth="1"/>
    <col min="1545" max="1545" width="14.296875" style="13" customWidth="1"/>
    <col min="1546" max="1546" width="2.59765625" style="13" customWidth="1"/>
    <col min="1547" max="1792" width="8.19921875" style="13"/>
    <col min="1793" max="1793" width="6.8984375" style="13" customWidth="1"/>
    <col min="1794" max="1794" width="14.69921875" style="13" customWidth="1"/>
    <col min="1795" max="1796" width="8.19921875" style="13"/>
    <col min="1797" max="1797" width="8.59765625" style="13" customWidth="1"/>
    <col min="1798" max="1798" width="9.5" style="13" customWidth="1"/>
    <col min="1799" max="1799" width="10.3984375" style="13" customWidth="1"/>
    <col min="1800" max="1800" width="9.5" style="13" customWidth="1"/>
    <col min="1801" max="1801" width="14.296875" style="13" customWidth="1"/>
    <col min="1802" max="1802" width="2.59765625" style="13" customWidth="1"/>
    <col min="1803" max="2048" width="8.19921875" style="13"/>
    <col min="2049" max="2049" width="6.8984375" style="13" customWidth="1"/>
    <col min="2050" max="2050" width="14.69921875" style="13" customWidth="1"/>
    <col min="2051" max="2052" width="8.19921875" style="13"/>
    <col min="2053" max="2053" width="8.59765625" style="13" customWidth="1"/>
    <col min="2054" max="2054" width="9.5" style="13" customWidth="1"/>
    <col min="2055" max="2055" width="10.3984375" style="13" customWidth="1"/>
    <col min="2056" max="2056" width="9.5" style="13" customWidth="1"/>
    <col min="2057" max="2057" width="14.296875" style="13" customWidth="1"/>
    <col min="2058" max="2058" width="2.59765625" style="13" customWidth="1"/>
    <col min="2059" max="2304" width="8.19921875" style="13"/>
    <col min="2305" max="2305" width="6.8984375" style="13" customWidth="1"/>
    <col min="2306" max="2306" width="14.69921875" style="13" customWidth="1"/>
    <col min="2307" max="2308" width="8.19921875" style="13"/>
    <col min="2309" max="2309" width="8.59765625" style="13" customWidth="1"/>
    <col min="2310" max="2310" width="9.5" style="13" customWidth="1"/>
    <col min="2311" max="2311" width="10.3984375" style="13" customWidth="1"/>
    <col min="2312" max="2312" width="9.5" style="13" customWidth="1"/>
    <col min="2313" max="2313" width="14.296875" style="13" customWidth="1"/>
    <col min="2314" max="2314" width="2.59765625" style="13" customWidth="1"/>
    <col min="2315" max="2560" width="8.19921875" style="13"/>
    <col min="2561" max="2561" width="6.8984375" style="13" customWidth="1"/>
    <col min="2562" max="2562" width="14.69921875" style="13" customWidth="1"/>
    <col min="2563" max="2564" width="8.19921875" style="13"/>
    <col min="2565" max="2565" width="8.59765625" style="13" customWidth="1"/>
    <col min="2566" max="2566" width="9.5" style="13" customWidth="1"/>
    <col min="2567" max="2567" width="10.3984375" style="13" customWidth="1"/>
    <col min="2568" max="2568" width="9.5" style="13" customWidth="1"/>
    <col min="2569" max="2569" width="14.296875" style="13" customWidth="1"/>
    <col min="2570" max="2570" width="2.59765625" style="13" customWidth="1"/>
    <col min="2571" max="2816" width="8.19921875" style="13"/>
    <col min="2817" max="2817" width="6.8984375" style="13" customWidth="1"/>
    <col min="2818" max="2818" width="14.69921875" style="13" customWidth="1"/>
    <col min="2819" max="2820" width="8.19921875" style="13"/>
    <col min="2821" max="2821" width="8.59765625" style="13" customWidth="1"/>
    <col min="2822" max="2822" width="9.5" style="13" customWidth="1"/>
    <col min="2823" max="2823" width="10.3984375" style="13" customWidth="1"/>
    <col min="2824" max="2824" width="9.5" style="13" customWidth="1"/>
    <col min="2825" max="2825" width="14.296875" style="13" customWidth="1"/>
    <col min="2826" max="2826" width="2.59765625" style="13" customWidth="1"/>
    <col min="2827" max="3072" width="8.19921875" style="13"/>
    <col min="3073" max="3073" width="6.8984375" style="13" customWidth="1"/>
    <col min="3074" max="3074" width="14.69921875" style="13" customWidth="1"/>
    <col min="3075" max="3076" width="8.19921875" style="13"/>
    <col min="3077" max="3077" width="8.59765625" style="13" customWidth="1"/>
    <col min="3078" max="3078" width="9.5" style="13" customWidth="1"/>
    <col min="3079" max="3079" width="10.3984375" style="13" customWidth="1"/>
    <col min="3080" max="3080" width="9.5" style="13" customWidth="1"/>
    <col min="3081" max="3081" width="14.296875" style="13" customWidth="1"/>
    <col min="3082" max="3082" width="2.59765625" style="13" customWidth="1"/>
    <col min="3083" max="3328" width="8.19921875" style="13"/>
    <col min="3329" max="3329" width="6.8984375" style="13" customWidth="1"/>
    <col min="3330" max="3330" width="14.69921875" style="13" customWidth="1"/>
    <col min="3331" max="3332" width="8.19921875" style="13"/>
    <col min="3333" max="3333" width="8.59765625" style="13" customWidth="1"/>
    <col min="3334" max="3334" width="9.5" style="13" customWidth="1"/>
    <col min="3335" max="3335" width="10.3984375" style="13" customWidth="1"/>
    <col min="3336" max="3336" width="9.5" style="13" customWidth="1"/>
    <col min="3337" max="3337" width="14.296875" style="13" customWidth="1"/>
    <col min="3338" max="3338" width="2.59765625" style="13" customWidth="1"/>
    <col min="3339" max="3584" width="8.19921875" style="13"/>
    <col min="3585" max="3585" width="6.8984375" style="13" customWidth="1"/>
    <col min="3586" max="3586" width="14.69921875" style="13" customWidth="1"/>
    <col min="3587" max="3588" width="8.19921875" style="13"/>
    <col min="3589" max="3589" width="8.59765625" style="13" customWidth="1"/>
    <col min="3590" max="3590" width="9.5" style="13" customWidth="1"/>
    <col min="3591" max="3591" width="10.3984375" style="13" customWidth="1"/>
    <col min="3592" max="3592" width="9.5" style="13" customWidth="1"/>
    <col min="3593" max="3593" width="14.296875" style="13" customWidth="1"/>
    <col min="3594" max="3594" width="2.59765625" style="13" customWidth="1"/>
    <col min="3595" max="3840" width="8.19921875" style="13"/>
    <col min="3841" max="3841" width="6.8984375" style="13" customWidth="1"/>
    <col min="3842" max="3842" width="14.69921875" style="13" customWidth="1"/>
    <col min="3843" max="3844" width="8.19921875" style="13"/>
    <col min="3845" max="3845" width="8.59765625" style="13" customWidth="1"/>
    <col min="3846" max="3846" width="9.5" style="13" customWidth="1"/>
    <col min="3847" max="3847" width="10.3984375" style="13" customWidth="1"/>
    <col min="3848" max="3848" width="9.5" style="13" customWidth="1"/>
    <col min="3849" max="3849" width="14.296875" style="13" customWidth="1"/>
    <col min="3850" max="3850" width="2.59765625" style="13" customWidth="1"/>
    <col min="3851" max="4096" width="8.19921875" style="13"/>
    <col min="4097" max="4097" width="6.8984375" style="13" customWidth="1"/>
    <col min="4098" max="4098" width="14.69921875" style="13" customWidth="1"/>
    <col min="4099" max="4100" width="8.19921875" style="13"/>
    <col min="4101" max="4101" width="8.59765625" style="13" customWidth="1"/>
    <col min="4102" max="4102" width="9.5" style="13" customWidth="1"/>
    <col min="4103" max="4103" width="10.3984375" style="13" customWidth="1"/>
    <col min="4104" max="4104" width="9.5" style="13" customWidth="1"/>
    <col min="4105" max="4105" width="14.296875" style="13" customWidth="1"/>
    <col min="4106" max="4106" width="2.59765625" style="13" customWidth="1"/>
    <col min="4107" max="4352" width="8.19921875" style="13"/>
    <col min="4353" max="4353" width="6.8984375" style="13" customWidth="1"/>
    <col min="4354" max="4354" width="14.69921875" style="13" customWidth="1"/>
    <col min="4355" max="4356" width="8.19921875" style="13"/>
    <col min="4357" max="4357" width="8.59765625" style="13" customWidth="1"/>
    <col min="4358" max="4358" width="9.5" style="13" customWidth="1"/>
    <col min="4359" max="4359" width="10.3984375" style="13" customWidth="1"/>
    <col min="4360" max="4360" width="9.5" style="13" customWidth="1"/>
    <col min="4361" max="4361" width="14.296875" style="13" customWidth="1"/>
    <col min="4362" max="4362" width="2.59765625" style="13" customWidth="1"/>
    <col min="4363" max="4608" width="8.19921875" style="13"/>
    <col min="4609" max="4609" width="6.8984375" style="13" customWidth="1"/>
    <col min="4610" max="4610" width="14.69921875" style="13" customWidth="1"/>
    <col min="4611" max="4612" width="8.19921875" style="13"/>
    <col min="4613" max="4613" width="8.59765625" style="13" customWidth="1"/>
    <col min="4614" max="4614" width="9.5" style="13" customWidth="1"/>
    <col min="4615" max="4615" width="10.3984375" style="13" customWidth="1"/>
    <col min="4616" max="4616" width="9.5" style="13" customWidth="1"/>
    <col min="4617" max="4617" width="14.296875" style="13" customWidth="1"/>
    <col min="4618" max="4618" width="2.59765625" style="13" customWidth="1"/>
    <col min="4619" max="4864" width="8.19921875" style="13"/>
    <col min="4865" max="4865" width="6.8984375" style="13" customWidth="1"/>
    <col min="4866" max="4866" width="14.69921875" style="13" customWidth="1"/>
    <col min="4867" max="4868" width="8.19921875" style="13"/>
    <col min="4869" max="4869" width="8.59765625" style="13" customWidth="1"/>
    <col min="4870" max="4870" width="9.5" style="13" customWidth="1"/>
    <col min="4871" max="4871" width="10.3984375" style="13" customWidth="1"/>
    <col min="4872" max="4872" width="9.5" style="13" customWidth="1"/>
    <col min="4873" max="4873" width="14.296875" style="13" customWidth="1"/>
    <col min="4874" max="4874" width="2.59765625" style="13" customWidth="1"/>
    <col min="4875" max="5120" width="8.19921875" style="13"/>
    <col min="5121" max="5121" width="6.8984375" style="13" customWidth="1"/>
    <col min="5122" max="5122" width="14.69921875" style="13" customWidth="1"/>
    <col min="5123" max="5124" width="8.19921875" style="13"/>
    <col min="5125" max="5125" width="8.59765625" style="13" customWidth="1"/>
    <col min="5126" max="5126" width="9.5" style="13" customWidth="1"/>
    <col min="5127" max="5127" width="10.3984375" style="13" customWidth="1"/>
    <col min="5128" max="5128" width="9.5" style="13" customWidth="1"/>
    <col min="5129" max="5129" width="14.296875" style="13" customWidth="1"/>
    <col min="5130" max="5130" width="2.59765625" style="13" customWidth="1"/>
    <col min="5131" max="5376" width="8.19921875" style="13"/>
    <col min="5377" max="5377" width="6.8984375" style="13" customWidth="1"/>
    <col min="5378" max="5378" width="14.69921875" style="13" customWidth="1"/>
    <col min="5379" max="5380" width="8.19921875" style="13"/>
    <col min="5381" max="5381" width="8.59765625" style="13" customWidth="1"/>
    <col min="5382" max="5382" width="9.5" style="13" customWidth="1"/>
    <col min="5383" max="5383" width="10.3984375" style="13" customWidth="1"/>
    <col min="5384" max="5384" width="9.5" style="13" customWidth="1"/>
    <col min="5385" max="5385" width="14.296875" style="13" customWidth="1"/>
    <col min="5386" max="5386" width="2.59765625" style="13" customWidth="1"/>
    <col min="5387" max="5632" width="8.19921875" style="13"/>
    <col min="5633" max="5633" width="6.8984375" style="13" customWidth="1"/>
    <col min="5634" max="5634" width="14.69921875" style="13" customWidth="1"/>
    <col min="5635" max="5636" width="8.19921875" style="13"/>
    <col min="5637" max="5637" width="8.59765625" style="13" customWidth="1"/>
    <col min="5638" max="5638" width="9.5" style="13" customWidth="1"/>
    <col min="5639" max="5639" width="10.3984375" style="13" customWidth="1"/>
    <col min="5640" max="5640" width="9.5" style="13" customWidth="1"/>
    <col min="5641" max="5641" width="14.296875" style="13" customWidth="1"/>
    <col min="5642" max="5642" width="2.59765625" style="13" customWidth="1"/>
    <col min="5643" max="5888" width="8.19921875" style="13"/>
    <col min="5889" max="5889" width="6.8984375" style="13" customWidth="1"/>
    <col min="5890" max="5890" width="14.69921875" style="13" customWidth="1"/>
    <col min="5891" max="5892" width="8.19921875" style="13"/>
    <col min="5893" max="5893" width="8.59765625" style="13" customWidth="1"/>
    <col min="5894" max="5894" width="9.5" style="13" customWidth="1"/>
    <col min="5895" max="5895" width="10.3984375" style="13" customWidth="1"/>
    <col min="5896" max="5896" width="9.5" style="13" customWidth="1"/>
    <col min="5897" max="5897" width="14.296875" style="13" customWidth="1"/>
    <col min="5898" max="5898" width="2.59765625" style="13" customWidth="1"/>
    <col min="5899" max="6144" width="8.19921875" style="13"/>
    <col min="6145" max="6145" width="6.8984375" style="13" customWidth="1"/>
    <col min="6146" max="6146" width="14.69921875" style="13" customWidth="1"/>
    <col min="6147" max="6148" width="8.19921875" style="13"/>
    <col min="6149" max="6149" width="8.59765625" style="13" customWidth="1"/>
    <col min="6150" max="6150" width="9.5" style="13" customWidth="1"/>
    <col min="6151" max="6151" width="10.3984375" style="13" customWidth="1"/>
    <col min="6152" max="6152" width="9.5" style="13" customWidth="1"/>
    <col min="6153" max="6153" width="14.296875" style="13" customWidth="1"/>
    <col min="6154" max="6154" width="2.59765625" style="13" customWidth="1"/>
    <col min="6155" max="6400" width="8.19921875" style="13"/>
    <col min="6401" max="6401" width="6.8984375" style="13" customWidth="1"/>
    <col min="6402" max="6402" width="14.69921875" style="13" customWidth="1"/>
    <col min="6403" max="6404" width="8.19921875" style="13"/>
    <col min="6405" max="6405" width="8.59765625" style="13" customWidth="1"/>
    <col min="6406" max="6406" width="9.5" style="13" customWidth="1"/>
    <col min="6407" max="6407" width="10.3984375" style="13" customWidth="1"/>
    <col min="6408" max="6408" width="9.5" style="13" customWidth="1"/>
    <col min="6409" max="6409" width="14.296875" style="13" customWidth="1"/>
    <col min="6410" max="6410" width="2.59765625" style="13" customWidth="1"/>
    <col min="6411" max="6656" width="8.19921875" style="13"/>
    <col min="6657" max="6657" width="6.8984375" style="13" customWidth="1"/>
    <col min="6658" max="6658" width="14.69921875" style="13" customWidth="1"/>
    <col min="6659" max="6660" width="8.19921875" style="13"/>
    <col min="6661" max="6661" width="8.59765625" style="13" customWidth="1"/>
    <col min="6662" max="6662" width="9.5" style="13" customWidth="1"/>
    <col min="6663" max="6663" width="10.3984375" style="13" customWidth="1"/>
    <col min="6664" max="6664" width="9.5" style="13" customWidth="1"/>
    <col min="6665" max="6665" width="14.296875" style="13" customWidth="1"/>
    <col min="6666" max="6666" width="2.59765625" style="13" customWidth="1"/>
    <col min="6667" max="6912" width="8.19921875" style="13"/>
    <col min="6913" max="6913" width="6.8984375" style="13" customWidth="1"/>
    <col min="6914" max="6914" width="14.69921875" style="13" customWidth="1"/>
    <col min="6915" max="6916" width="8.19921875" style="13"/>
    <col min="6917" max="6917" width="8.59765625" style="13" customWidth="1"/>
    <col min="6918" max="6918" width="9.5" style="13" customWidth="1"/>
    <col min="6919" max="6919" width="10.3984375" style="13" customWidth="1"/>
    <col min="6920" max="6920" width="9.5" style="13" customWidth="1"/>
    <col min="6921" max="6921" width="14.296875" style="13" customWidth="1"/>
    <col min="6922" max="6922" width="2.59765625" style="13" customWidth="1"/>
    <col min="6923" max="7168" width="8.19921875" style="13"/>
    <col min="7169" max="7169" width="6.8984375" style="13" customWidth="1"/>
    <col min="7170" max="7170" width="14.69921875" style="13" customWidth="1"/>
    <col min="7171" max="7172" width="8.19921875" style="13"/>
    <col min="7173" max="7173" width="8.59765625" style="13" customWidth="1"/>
    <col min="7174" max="7174" width="9.5" style="13" customWidth="1"/>
    <col min="7175" max="7175" width="10.3984375" style="13" customWidth="1"/>
    <col min="7176" max="7176" width="9.5" style="13" customWidth="1"/>
    <col min="7177" max="7177" width="14.296875" style="13" customWidth="1"/>
    <col min="7178" max="7178" width="2.59765625" style="13" customWidth="1"/>
    <col min="7179" max="7424" width="8.19921875" style="13"/>
    <col min="7425" max="7425" width="6.8984375" style="13" customWidth="1"/>
    <col min="7426" max="7426" width="14.69921875" style="13" customWidth="1"/>
    <col min="7427" max="7428" width="8.19921875" style="13"/>
    <col min="7429" max="7429" width="8.59765625" style="13" customWidth="1"/>
    <col min="7430" max="7430" width="9.5" style="13" customWidth="1"/>
    <col min="7431" max="7431" width="10.3984375" style="13" customWidth="1"/>
    <col min="7432" max="7432" width="9.5" style="13" customWidth="1"/>
    <col min="7433" max="7433" width="14.296875" style="13" customWidth="1"/>
    <col min="7434" max="7434" width="2.59765625" style="13" customWidth="1"/>
    <col min="7435" max="7680" width="8.19921875" style="13"/>
    <col min="7681" max="7681" width="6.8984375" style="13" customWidth="1"/>
    <col min="7682" max="7682" width="14.69921875" style="13" customWidth="1"/>
    <col min="7683" max="7684" width="8.19921875" style="13"/>
    <col min="7685" max="7685" width="8.59765625" style="13" customWidth="1"/>
    <col min="7686" max="7686" width="9.5" style="13" customWidth="1"/>
    <col min="7687" max="7687" width="10.3984375" style="13" customWidth="1"/>
    <col min="7688" max="7688" width="9.5" style="13" customWidth="1"/>
    <col min="7689" max="7689" width="14.296875" style="13" customWidth="1"/>
    <col min="7690" max="7690" width="2.59765625" style="13" customWidth="1"/>
    <col min="7691" max="7936" width="8.19921875" style="13"/>
    <col min="7937" max="7937" width="6.8984375" style="13" customWidth="1"/>
    <col min="7938" max="7938" width="14.69921875" style="13" customWidth="1"/>
    <col min="7939" max="7940" width="8.19921875" style="13"/>
    <col min="7941" max="7941" width="8.59765625" style="13" customWidth="1"/>
    <col min="7942" max="7942" width="9.5" style="13" customWidth="1"/>
    <col min="7943" max="7943" width="10.3984375" style="13" customWidth="1"/>
    <col min="7944" max="7944" width="9.5" style="13" customWidth="1"/>
    <col min="7945" max="7945" width="14.296875" style="13" customWidth="1"/>
    <col min="7946" max="7946" width="2.59765625" style="13" customWidth="1"/>
    <col min="7947" max="8192" width="8.19921875" style="13"/>
    <col min="8193" max="8193" width="6.8984375" style="13" customWidth="1"/>
    <col min="8194" max="8194" width="14.69921875" style="13" customWidth="1"/>
    <col min="8195" max="8196" width="8.19921875" style="13"/>
    <col min="8197" max="8197" width="8.59765625" style="13" customWidth="1"/>
    <col min="8198" max="8198" width="9.5" style="13" customWidth="1"/>
    <col min="8199" max="8199" width="10.3984375" style="13" customWidth="1"/>
    <col min="8200" max="8200" width="9.5" style="13" customWidth="1"/>
    <col min="8201" max="8201" width="14.296875" style="13" customWidth="1"/>
    <col min="8202" max="8202" width="2.59765625" style="13" customWidth="1"/>
    <col min="8203" max="8448" width="8.19921875" style="13"/>
    <col min="8449" max="8449" width="6.8984375" style="13" customWidth="1"/>
    <col min="8450" max="8450" width="14.69921875" style="13" customWidth="1"/>
    <col min="8451" max="8452" width="8.19921875" style="13"/>
    <col min="8453" max="8453" width="8.59765625" style="13" customWidth="1"/>
    <col min="8454" max="8454" width="9.5" style="13" customWidth="1"/>
    <col min="8455" max="8455" width="10.3984375" style="13" customWidth="1"/>
    <col min="8456" max="8456" width="9.5" style="13" customWidth="1"/>
    <col min="8457" max="8457" width="14.296875" style="13" customWidth="1"/>
    <col min="8458" max="8458" width="2.59765625" style="13" customWidth="1"/>
    <col min="8459" max="8704" width="8.19921875" style="13"/>
    <col min="8705" max="8705" width="6.8984375" style="13" customWidth="1"/>
    <col min="8706" max="8706" width="14.69921875" style="13" customWidth="1"/>
    <col min="8707" max="8708" width="8.19921875" style="13"/>
    <col min="8709" max="8709" width="8.59765625" style="13" customWidth="1"/>
    <col min="8710" max="8710" width="9.5" style="13" customWidth="1"/>
    <col min="8711" max="8711" width="10.3984375" style="13" customWidth="1"/>
    <col min="8712" max="8712" width="9.5" style="13" customWidth="1"/>
    <col min="8713" max="8713" width="14.296875" style="13" customWidth="1"/>
    <col min="8714" max="8714" width="2.59765625" style="13" customWidth="1"/>
    <col min="8715" max="8960" width="8.19921875" style="13"/>
    <col min="8961" max="8961" width="6.8984375" style="13" customWidth="1"/>
    <col min="8962" max="8962" width="14.69921875" style="13" customWidth="1"/>
    <col min="8963" max="8964" width="8.19921875" style="13"/>
    <col min="8965" max="8965" width="8.59765625" style="13" customWidth="1"/>
    <col min="8966" max="8966" width="9.5" style="13" customWidth="1"/>
    <col min="8967" max="8967" width="10.3984375" style="13" customWidth="1"/>
    <col min="8968" max="8968" width="9.5" style="13" customWidth="1"/>
    <col min="8969" max="8969" width="14.296875" style="13" customWidth="1"/>
    <col min="8970" max="8970" width="2.59765625" style="13" customWidth="1"/>
    <col min="8971" max="9216" width="8.19921875" style="13"/>
    <col min="9217" max="9217" width="6.8984375" style="13" customWidth="1"/>
    <col min="9218" max="9218" width="14.69921875" style="13" customWidth="1"/>
    <col min="9219" max="9220" width="8.19921875" style="13"/>
    <col min="9221" max="9221" width="8.59765625" style="13" customWidth="1"/>
    <col min="9222" max="9222" width="9.5" style="13" customWidth="1"/>
    <col min="9223" max="9223" width="10.3984375" style="13" customWidth="1"/>
    <col min="9224" max="9224" width="9.5" style="13" customWidth="1"/>
    <col min="9225" max="9225" width="14.296875" style="13" customWidth="1"/>
    <col min="9226" max="9226" width="2.59765625" style="13" customWidth="1"/>
    <col min="9227" max="9472" width="8.19921875" style="13"/>
    <col min="9473" max="9473" width="6.8984375" style="13" customWidth="1"/>
    <col min="9474" max="9474" width="14.69921875" style="13" customWidth="1"/>
    <col min="9475" max="9476" width="8.19921875" style="13"/>
    <col min="9477" max="9477" width="8.59765625" style="13" customWidth="1"/>
    <col min="9478" max="9478" width="9.5" style="13" customWidth="1"/>
    <col min="9479" max="9479" width="10.3984375" style="13" customWidth="1"/>
    <col min="9480" max="9480" width="9.5" style="13" customWidth="1"/>
    <col min="9481" max="9481" width="14.296875" style="13" customWidth="1"/>
    <col min="9482" max="9482" width="2.59765625" style="13" customWidth="1"/>
    <col min="9483" max="9728" width="8.19921875" style="13"/>
    <col min="9729" max="9729" width="6.8984375" style="13" customWidth="1"/>
    <col min="9730" max="9730" width="14.69921875" style="13" customWidth="1"/>
    <col min="9731" max="9732" width="8.19921875" style="13"/>
    <col min="9733" max="9733" width="8.59765625" style="13" customWidth="1"/>
    <col min="9734" max="9734" width="9.5" style="13" customWidth="1"/>
    <col min="9735" max="9735" width="10.3984375" style="13" customWidth="1"/>
    <col min="9736" max="9736" width="9.5" style="13" customWidth="1"/>
    <col min="9737" max="9737" width="14.296875" style="13" customWidth="1"/>
    <col min="9738" max="9738" width="2.59765625" style="13" customWidth="1"/>
    <col min="9739" max="9984" width="8.19921875" style="13"/>
    <col min="9985" max="9985" width="6.8984375" style="13" customWidth="1"/>
    <col min="9986" max="9986" width="14.69921875" style="13" customWidth="1"/>
    <col min="9987" max="9988" width="8.19921875" style="13"/>
    <col min="9989" max="9989" width="8.59765625" style="13" customWidth="1"/>
    <col min="9990" max="9990" width="9.5" style="13" customWidth="1"/>
    <col min="9991" max="9991" width="10.3984375" style="13" customWidth="1"/>
    <col min="9992" max="9992" width="9.5" style="13" customWidth="1"/>
    <col min="9993" max="9993" width="14.296875" style="13" customWidth="1"/>
    <col min="9994" max="9994" width="2.59765625" style="13" customWidth="1"/>
    <col min="9995" max="10240" width="8.19921875" style="13"/>
    <col min="10241" max="10241" width="6.8984375" style="13" customWidth="1"/>
    <col min="10242" max="10242" width="14.69921875" style="13" customWidth="1"/>
    <col min="10243" max="10244" width="8.19921875" style="13"/>
    <col min="10245" max="10245" width="8.59765625" style="13" customWidth="1"/>
    <col min="10246" max="10246" width="9.5" style="13" customWidth="1"/>
    <col min="10247" max="10247" width="10.3984375" style="13" customWidth="1"/>
    <col min="10248" max="10248" width="9.5" style="13" customWidth="1"/>
    <col min="10249" max="10249" width="14.296875" style="13" customWidth="1"/>
    <col min="10250" max="10250" width="2.59765625" style="13" customWidth="1"/>
    <col min="10251" max="10496" width="8.19921875" style="13"/>
    <col min="10497" max="10497" width="6.8984375" style="13" customWidth="1"/>
    <col min="10498" max="10498" width="14.69921875" style="13" customWidth="1"/>
    <col min="10499" max="10500" width="8.19921875" style="13"/>
    <col min="10501" max="10501" width="8.59765625" style="13" customWidth="1"/>
    <col min="10502" max="10502" width="9.5" style="13" customWidth="1"/>
    <col min="10503" max="10503" width="10.3984375" style="13" customWidth="1"/>
    <col min="10504" max="10504" width="9.5" style="13" customWidth="1"/>
    <col min="10505" max="10505" width="14.296875" style="13" customWidth="1"/>
    <col min="10506" max="10506" width="2.59765625" style="13" customWidth="1"/>
    <col min="10507" max="10752" width="8.19921875" style="13"/>
    <col min="10753" max="10753" width="6.8984375" style="13" customWidth="1"/>
    <col min="10754" max="10754" width="14.69921875" style="13" customWidth="1"/>
    <col min="10755" max="10756" width="8.19921875" style="13"/>
    <col min="10757" max="10757" width="8.59765625" style="13" customWidth="1"/>
    <col min="10758" max="10758" width="9.5" style="13" customWidth="1"/>
    <col min="10759" max="10759" width="10.3984375" style="13" customWidth="1"/>
    <col min="10760" max="10760" width="9.5" style="13" customWidth="1"/>
    <col min="10761" max="10761" width="14.296875" style="13" customWidth="1"/>
    <col min="10762" max="10762" width="2.59765625" style="13" customWidth="1"/>
    <col min="10763" max="11008" width="8.19921875" style="13"/>
    <col min="11009" max="11009" width="6.8984375" style="13" customWidth="1"/>
    <col min="11010" max="11010" width="14.69921875" style="13" customWidth="1"/>
    <col min="11011" max="11012" width="8.19921875" style="13"/>
    <col min="11013" max="11013" width="8.59765625" style="13" customWidth="1"/>
    <col min="11014" max="11014" width="9.5" style="13" customWidth="1"/>
    <col min="11015" max="11015" width="10.3984375" style="13" customWidth="1"/>
    <col min="11016" max="11016" width="9.5" style="13" customWidth="1"/>
    <col min="11017" max="11017" width="14.296875" style="13" customWidth="1"/>
    <col min="11018" max="11018" width="2.59765625" style="13" customWidth="1"/>
    <col min="11019" max="11264" width="8.19921875" style="13"/>
    <col min="11265" max="11265" width="6.8984375" style="13" customWidth="1"/>
    <col min="11266" max="11266" width="14.69921875" style="13" customWidth="1"/>
    <col min="11267" max="11268" width="8.19921875" style="13"/>
    <col min="11269" max="11269" width="8.59765625" style="13" customWidth="1"/>
    <col min="11270" max="11270" width="9.5" style="13" customWidth="1"/>
    <col min="11271" max="11271" width="10.3984375" style="13" customWidth="1"/>
    <col min="11272" max="11272" width="9.5" style="13" customWidth="1"/>
    <col min="11273" max="11273" width="14.296875" style="13" customWidth="1"/>
    <col min="11274" max="11274" width="2.59765625" style="13" customWidth="1"/>
    <col min="11275" max="11520" width="8.19921875" style="13"/>
    <col min="11521" max="11521" width="6.8984375" style="13" customWidth="1"/>
    <col min="11522" max="11522" width="14.69921875" style="13" customWidth="1"/>
    <col min="11523" max="11524" width="8.19921875" style="13"/>
    <col min="11525" max="11525" width="8.59765625" style="13" customWidth="1"/>
    <col min="11526" max="11526" width="9.5" style="13" customWidth="1"/>
    <col min="11527" max="11527" width="10.3984375" style="13" customWidth="1"/>
    <col min="11528" max="11528" width="9.5" style="13" customWidth="1"/>
    <col min="11529" max="11529" width="14.296875" style="13" customWidth="1"/>
    <col min="11530" max="11530" width="2.59765625" style="13" customWidth="1"/>
    <col min="11531" max="11776" width="8.19921875" style="13"/>
    <col min="11777" max="11777" width="6.8984375" style="13" customWidth="1"/>
    <col min="11778" max="11778" width="14.69921875" style="13" customWidth="1"/>
    <col min="11779" max="11780" width="8.19921875" style="13"/>
    <col min="11781" max="11781" width="8.59765625" style="13" customWidth="1"/>
    <col min="11782" max="11782" width="9.5" style="13" customWidth="1"/>
    <col min="11783" max="11783" width="10.3984375" style="13" customWidth="1"/>
    <col min="11784" max="11784" width="9.5" style="13" customWidth="1"/>
    <col min="11785" max="11785" width="14.296875" style="13" customWidth="1"/>
    <col min="11786" max="11786" width="2.59765625" style="13" customWidth="1"/>
    <col min="11787" max="12032" width="8.19921875" style="13"/>
    <col min="12033" max="12033" width="6.8984375" style="13" customWidth="1"/>
    <col min="12034" max="12034" width="14.69921875" style="13" customWidth="1"/>
    <col min="12035" max="12036" width="8.19921875" style="13"/>
    <col min="12037" max="12037" width="8.59765625" style="13" customWidth="1"/>
    <col min="12038" max="12038" width="9.5" style="13" customWidth="1"/>
    <col min="12039" max="12039" width="10.3984375" style="13" customWidth="1"/>
    <col min="12040" max="12040" width="9.5" style="13" customWidth="1"/>
    <col min="12041" max="12041" width="14.296875" style="13" customWidth="1"/>
    <col min="12042" max="12042" width="2.59765625" style="13" customWidth="1"/>
    <col min="12043" max="12288" width="8.19921875" style="13"/>
    <col min="12289" max="12289" width="6.8984375" style="13" customWidth="1"/>
    <col min="12290" max="12290" width="14.69921875" style="13" customWidth="1"/>
    <col min="12291" max="12292" width="8.19921875" style="13"/>
    <col min="12293" max="12293" width="8.59765625" style="13" customWidth="1"/>
    <col min="12294" max="12294" width="9.5" style="13" customWidth="1"/>
    <col min="12295" max="12295" width="10.3984375" style="13" customWidth="1"/>
    <col min="12296" max="12296" width="9.5" style="13" customWidth="1"/>
    <col min="12297" max="12297" width="14.296875" style="13" customWidth="1"/>
    <col min="12298" max="12298" width="2.59765625" style="13" customWidth="1"/>
    <col min="12299" max="12544" width="8.19921875" style="13"/>
    <col min="12545" max="12545" width="6.8984375" style="13" customWidth="1"/>
    <col min="12546" max="12546" width="14.69921875" style="13" customWidth="1"/>
    <col min="12547" max="12548" width="8.19921875" style="13"/>
    <col min="12549" max="12549" width="8.59765625" style="13" customWidth="1"/>
    <col min="12550" max="12550" width="9.5" style="13" customWidth="1"/>
    <col min="12551" max="12551" width="10.3984375" style="13" customWidth="1"/>
    <col min="12552" max="12552" width="9.5" style="13" customWidth="1"/>
    <col min="12553" max="12553" width="14.296875" style="13" customWidth="1"/>
    <col min="12554" max="12554" width="2.59765625" style="13" customWidth="1"/>
    <col min="12555" max="12800" width="8.19921875" style="13"/>
    <col min="12801" max="12801" width="6.8984375" style="13" customWidth="1"/>
    <col min="12802" max="12802" width="14.69921875" style="13" customWidth="1"/>
    <col min="12803" max="12804" width="8.19921875" style="13"/>
    <col min="12805" max="12805" width="8.59765625" style="13" customWidth="1"/>
    <col min="12806" max="12806" width="9.5" style="13" customWidth="1"/>
    <col min="12807" max="12807" width="10.3984375" style="13" customWidth="1"/>
    <col min="12808" max="12808" width="9.5" style="13" customWidth="1"/>
    <col min="12809" max="12809" width="14.296875" style="13" customWidth="1"/>
    <col min="12810" max="12810" width="2.59765625" style="13" customWidth="1"/>
    <col min="12811" max="13056" width="8.19921875" style="13"/>
    <col min="13057" max="13057" width="6.8984375" style="13" customWidth="1"/>
    <col min="13058" max="13058" width="14.69921875" style="13" customWidth="1"/>
    <col min="13059" max="13060" width="8.19921875" style="13"/>
    <col min="13061" max="13061" width="8.59765625" style="13" customWidth="1"/>
    <col min="13062" max="13062" width="9.5" style="13" customWidth="1"/>
    <col min="13063" max="13063" width="10.3984375" style="13" customWidth="1"/>
    <col min="13064" max="13064" width="9.5" style="13" customWidth="1"/>
    <col min="13065" max="13065" width="14.296875" style="13" customWidth="1"/>
    <col min="13066" max="13066" width="2.59765625" style="13" customWidth="1"/>
    <col min="13067" max="13312" width="8.19921875" style="13"/>
    <col min="13313" max="13313" width="6.8984375" style="13" customWidth="1"/>
    <col min="13314" max="13314" width="14.69921875" style="13" customWidth="1"/>
    <col min="13315" max="13316" width="8.19921875" style="13"/>
    <col min="13317" max="13317" width="8.59765625" style="13" customWidth="1"/>
    <col min="13318" max="13318" width="9.5" style="13" customWidth="1"/>
    <col min="13319" max="13319" width="10.3984375" style="13" customWidth="1"/>
    <col min="13320" max="13320" width="9.5" style="13" customWidth="1"/>
    <col min="13321" max="13321" width="14.296875" style="13" customWidth="1"/>
    <col min="13322" max="13322" width="2.59765625" style="13" customWidth="1"/>
    <col min="13323" max="13568" width="8.19921875" style="13"/>
    <col min="13569" max="13569" width="6.8984375" style="13" customWidth="1"/>
    <col min="13570" max="13570" width="14.69921875" style="13" customWidth="1"/>
    <col min="13571" max="13572" width="8.19921875" style="13"/>
    <col min="13573" max="13573" width="8.59765625" style="13" customWidth="1"/>
    <col min="13574" max="13574" width="9.5" style="13" customWidth="1"/>
    <col min="13575" max="13575" width="10.3984375" style="13" customWidth="1"/>
    <col min="13576" max="13576" width="9.5" style="13" customWidth="1"/>
    <col min="13577" max="13577" width="14.296875" style="13" customWidth="1"/>
    <col min="13578" max="13578" width="2.59765625" style="13" customWidth="1"/>
    <col min="13579" max="13824" width="8.19921875" style="13"/>
    <col min="13825" max="13825" width="6.8984375" style="13" customWidth="1"/>
    <col min="13826" max="13826" width="14.69921875" style="13" customWidth="1"/>
    <col min="13827" max="13828" width="8.19921875" style="13"/>
    <col min="13829" max="13829" width="8.59765625" style="13" customWidth="1"/>
    <col min="13830" max="13830" width="9.5" style="13" customWidth="1"/>
    <col min="13831" max="13831" width="10.3984375" style="13" customWidth="1"/>
    <col min="13832" max="13832" width="9.5" style="13" customWidth="1"/>
    <col min="13833" max="13833" width="14.296875" style="13" customWidth="1"/>
    <col min="13834" max="13834" width="2.59765625" style="13" customWidth="1"/>
    <col min="13835" max="14080" width="8.19921875" style="13"/>
    <col min="14081" max="14081" width="6.8984375" style="13" customWidth="1"/>
    <col min="14082" max="14082" width="14.69921875" style="13" customWidth="1"/>
    <col min="14083" max="14084" width="8.19921875" style="13"/>
    <col min="14085" max="14085" width="8.59765625" style="13" customWidth="1"/>
    <col min="14086" max="14086" width="9.5" style="13" customWidth="1"/>
    <col min="14087" max="14087" width="10.3984375" style="13" customWidth="1"/>
    <col min="14088" max="14088" width="9.5" style="13" customWidth="1"/>
    <col min="14089" max="14089" width="14.296875" style="13" customWidth="1"/>
    <col min="14090" max="14090" width="2.59765625" style="13" customWidth="1"/>
    <col min="14091" max="14336" width="8.19921875" style="13"/>
    <col min="14337" max="14337" width="6.8984375" style="13" customWidth="1"/>
    <col min="14338" max="14338" width="14.69921875" style="13" customWidth="1"/>
    <col min="14339" max="14340" width="8.19921875" style="13"/>
    <col min="14341" max="14341" width="8.59765625" style="13" customWidth="1"/>
    <col min="14342" max="14342" width="9.5" style="13" customWidth="1"/>
    <col min="14343" max="14343" width="10.3984375" style="13" customWidth="1"/>
    <col min="14344" max="14344" width="9.5" style="13" customWidth="1"/>
    <col min="14345" max="14345" width="14.296875" style="13" customWidth="1"/>
    <col min="14346" max="14346" width="2.59765625" style="13" customWidth="1"/>
    <col min="14347" max="14592" width="8.19921875" style="13"/>
    <col min="14593" max="14593" width="6.8984375" style="13" customWidth="1"/>
    <col min="14594" max="14594" width="14.69921875" style="13" customWidth="1"/>
    <col min="14595" max="14596" width="8.19921875" style="13"/>
    <col min="14597" max="14597" width="8.59765625" style="13" customWidth="1"/>
    <col min="14598" max="14598" width="9.5" style="13" customWidth="1"/>
    <col min="14599" max="14599" width="10.3984375" style="13" customWidth="1"/>
    <col min="14600" max="14600" width="9.5" style="13" customWidth="1"/>
    <col min="14601" max="14601" width="14.296875" style="13" customWidth="1"/>
    <col min="14602" max="14602" width="2.59765625" style="13" customWidth="1"/>
    <col min="14603" max="14848" width="8.19921875" style="13"/>
    <col min="14849" max="14849" width="6.8984375" style="13" customWidth="1"/>
    <col min="14850" max="14850" width="14.69921875" style="13" customWidth="1"/>
    <col min="14851" max="14852" width="8.19921875" style="13"/>
    <col min="14853" max="14853" width="8.59765625" style="13" customWidth="1"/>
    <col min="14854" max="14854" width="9.5" style="13" customWidth="1"/>
    <col min="14855" max="14855" width="10.3984375" style="13" customWidth="1"/>
    <col min="14856" max="14856" width="9.5" style="13" customWidth="1"/>
    <col min="14857" max="14857" width="14.296875" style="13" customWidth="1"/>
    <col min="14858" max="14858" width="2.59765625" style="13" customWidth="1"/>
    <col min="14859" max="15104" width="8.19921875" style="13"/>
    <col min="15105" max="15105" width="6.8984375" style="13" customWidth="1"/>
    <col min="15106" max="15106" width="14.69921875" style="13" customWidth="1"/>
    <col min="15107" max="15108" width="8.19921875" style="13"/>
    <col min="15109" max="15109" width="8.59765625" style="13" customWidth="1"/>
    <col min="15110" max="15110" width="9.5" style="13" customWidth="1"/>
    <col min="15111" max="15111" width="10.3984375" style="13" customWidth="1"/>
    <col min="15112" max="15112" width="9.5" style="13" customWidth="1"/>
    <col min="15113" max="15113" width="14.296875" style="13" customWidth="1"/>
    <col min="15114" max="15114" width="2.59765625" style="13" customWidth="1"/>
    <col min="15115" max="15360" width="8.19921875" style="13"/>
    <col min="15361" max="15361" width="6.8984375" style="13" customWidth="1"/>
    <col min="15362" max="15362" width="14.69921875" style="13" customWidth="1"/>
    <col min="15363" max="15364" width="8.19921875" style="13"/>
    <col min="15365" max="15365" width="8.59765625" style="13" customWidth="1"/>
    <col min="15366" max="15366" width="9.5" style="13" customWidth="1"/>
    <col min="15367" max="15367" width="10.3984375" style="13" customWidth="1"/>
    <col min="15368" max="15368" width="9.5" style="13" customWidth="1"/>
    <col min="15369" max="15369" width="14.296875" style="13" customWidth="1"/>
    <col min="15370" max="15370" width="2.59765625" style="13" customWidth="1"/>
    <col min="15371" max="15616" width="8.19921875" style="13"/>
    <col min="15617" max="15617" width="6.8984375" style="13" customWidth="1"/>
    <col min="15618" max="15618" width="14.69921875" style="13" customWidth="1"/>
    <col min="15619" max="15620" width="8.19921875" style="13"/>
    <col min="15621" max="15621" width="8.59765625" style="13" customWidth="1"/>
    <col min="15622" max="15622" width="9.5" style="13" customWidth="1"/>
    <col min="15623" max="15623" width="10.3984375" style="13" customWidth="1"/>
    <col min="15624" max="15624" width="9.5" style="13" customWidth="1"/>
    <col min="15625" max="15625" width="14.296875" style="13" customWidth="1"/>
    <col min="15626" max="15626" width="2.59765625" style="13" customWidth="1"/>
    <col min="15627" max="15872" width="8.19921875" style="13"/>
    <col min="15873" max="15873" width="6.8984375" style="13" customWidth="1"/>
    <col min="15874" max="15874" width="14.69921875" style="13" customWidth="1"/>
    <col min="15875" max="15876" width="8.19921875" style="13"/>
    <col min="15877" max="15877" width="8.59765625" style="13" customWidth="1"/>
    <col min="15878" max="15878" width="9.5" style="13" customWidth="1"/>
    <col min="15879" max="15879" width="10.3984375" style="13" customWidth="1"/>
    <col min="15880" max="15880" width="9.5" style="13" customWidth="1"/>
    <col min="15881" max="15881" width="14.296875" style="13" customWidth="1"/>
    <col min="15882" max="15882" width="2.59765625" style="13" customWidth="1"/>
    <col min="15883" max="16128" width="8.19921875" style="13"/>
    <col min="16129" max="16129" width="6.8984375" style="13" customWidth="1"/>
    <col min="16130" max="16130" width="14.69921875" style="13" customWidth="1"/>
    <col min="16131" max="16132" width="8.19921875" style="13"/>
    <col min="16133" max="16133" width="8.59765625" style="13" customWidth="1"/>
    <col min="16134" max="16134" width="9.5" style="13" customWidth="1"/>
    <col min="16135" max="16135" width="10.3984375" style="13" customWidth="1"/>
    <col min="16136" max="16136" width="9.5" style="13" customWidth="1"/>
    <col min="16137" max="16137" width="14.296875" style="13" customWidth="1"/>
    <col min="16138" max="16138" width="2.59765625" style="13" customWidth="1"/>
    <col min="16139" max="16384" width="8.19921875" style="13"/>
  </cols>
  <sheetData>
    <row r="1" spans="1:13" ht="20.399999999999999">
      <c r="A1" s="127" t="s">
        <v>20</v>
      </c>
      <c r="B1" s="127"/>
      <c r="C1" s="127"/>
      <c r="D1" s="127"/>
      <c r="E1" s="127"/>
      <c r="F1" s="127"/>
      <c r="G1" s="127"/>
      <c r="H1" s="127"/>
      <c r="I1" s="127"/>
    </row>
    <row r="2" spans="1:13">
      <c r="A2" s="128" t="s">
        <v>21</v>
      </c>
      <c r="B2" s="128" t="s">
        <v>22</v>
      </c>
      <c r="C2" s="128" t="s">
        <v>23</v>
      </c>
      <c r="D2" s="128" t="s">
        <v>24</v>
      </c>
      <c r="E2" s="129" t="s">
        <v>25</v>
      </c>
      <c r="F2" s="129"/>
      <c r="G2" s="128" t="s">
        <v>26</v>
      </c>
      <c r="H2" s="128" t="s">
        <v>27</v>
      </c>
      <c r="I2" s="128" t="s">
        <v>28</v>
      </c>
    </row>
    <row r="3" spans="1:13">
      <c r="A3" s="128"/>
      <c r="B3" s="128"/>
      <c r="C3" s="128"/>
      <c r="D3" s="128"/>
      <c r="E3" s="15" t="s">
        <v>29</v>
      </c>
      <c r="F3" s="15" t="s">
        <v>30</v>
      </c>
      <c r="G3" s="128"/>
      <c r="H3" s="128"/>
      <c r="I3" s="128"/>
      <c r="L3" s="16"/>
    </row>
    <row r="4" spans="1:13">
      <c r="A4" s="17" t="s">
        <v>31</v>
      </c>
      <c r="B4" s="18" t="str">
        <f>IF(RIGHT(A4,1)="I","Internet",IF(RIGHT(A4,1)="T","Thực hành","Check Mail"))</f>
        <v>Thực hành</v>
      </c>
      <c r="C4" s="19">
        <v>0.375</v>
      </c>
      <c r="D4" s="19">
        <v>0.4375</v>
      </c>
      <c r="E4" s="111">
        <f>D4-C4</f>
        <v>6.25E-2</v>
      </c>
      <c r="F4" s="20">
        <f>MINUTE(D4-C4)</f>
        <v>30</v>
      </c>
      <c r="G4" s="112">
        <f>IF(RIGHT(A4,1)="M",3500,IF(RIGHT(A4,1)="T",E4*3000+F4*50,E4*4000+F4*100))</f>
        <v>1687.5</v>
      </c>
      <c r="H4" s="20">
        <v>0</v>
      </c>
      <c r="I4" s="112">
        <f>G4-H4</f>
        <v>1687.5</v>
      </c>
    </row>
    <row r="5" spans="1:13">
      <c r="A5" s="17" t="s">
        <v>32</v>
      </c>
      <c r="B5" s="18" t="str">
        <f t="shared" ref="B5:B10" si="0">IF(RIGHT(A5,1)="I","Internet",IF(RIGHT(A5,1)="T","Thực hành","Check Mail"))</f>
        <v>Internet</v>
      </c>
      <c r="C5" s="19">
        <v>0.37847222222222227</v>
      </c>
      <c r="D5" s="19">
        <v>0.41666666666666669</v>
      </c>
      <c r="E5" s="111">
        <f t="shared" ref="E5:E10" si="1">D5-C5</f>
        <v>3.819444444444442E-2</v>
      </c>
      <c r="F5" s="20">
        <f>MINUTE(D5-C5)</f>
        <v>55</v>
      </c>
      <c r="G5" s="112">
        <f t="shared" ref="G5:G10" si="2">IF(RIGHT(A5,1)="M",3500,IF(RIGHT(A5,1)="T",E5*3000+F5*50,E5*4000+F5*100))</f>
        <v>5652.7777777777774</v>
      </c>
      <c r="H5" s="20">
        <v>0</v>
      </c>
      <c r="I5" s="112">
        <f t="shared" ref="I5:I10" si="3">G5-H5</f>
        <v>5652.7777777777774</v>
      </c>
    </row>
    <row r="6" spans="1:13">
      <c r="A6" s="17" t="s">
        <v>33</v>
      </c>
      <c r="B6" s="18" t="str">
        <f t="shared" si="0"/>
        <v>Check Mail</v>
      </c>
      <c r="C6" s="19">
        <v>0.58333333333333337</v>
      </c>
      <c r="D6" s="19">
        <v>0.59375</v>
      </c>
      <c r="E6" s="111">
        <f t="shared" si="1"/>
        <v>1.041666666666663E-2</v>
      </c>
      <c r="F6" s="20">
        <f t="shared" ref="F6:F10" si="4">MINUTE(D6-C6)</f>
        <v>15</v>
      </c>
      <c r="G6" s="112">
        <f t="shared" si="2"/>
        <v>3500</v>
      </c>
      <c r="H6" s="20">
        <v>0</v>
      </c>
      <c r="I6" s="112">
        <f t="shared" si="3"/>
        <v>3500</v>
      </c>
      <c r="M6" s="26"/>
    </row>
    <row r="7" spans="1:13">
      <c r="A7" s="17" t="s">
        <v>34</v>
      </c>
      <c r="B7" s="18" t="str">
        <f t="shared" si="0"/>
        <v>Thực hành</v>
      </c>
      <c r="C7" s="19">
        <v>0.64583333333333337</v>
      </c>
      <c r="D7" s="19">
        <v>0.75</v>
      </c>
      <c r="E7" s="111">
        <f t="shared" si="1"/>
        <v>0.10416666666666663</v>
      </c>
      <c r="F7" s="20">
        <f t="shared" si="4"/>
        <v>30</v>
      </c>
      <c r="G7" s="112">
        <f t="shared" si="2"/>
        <v>1812.5</v>
      </c>
      <c r="H7" s="20">
        <v>1500</v>
      </c>
      <c r="I7" s="112">
        <f t="shared" si="3"/>
        <v>312.5</v>
      </c>
    </row>
    <row r="8" spans="1:13">
      <c r="A8" s="17" t="s">
        <v>35</v>
      </c>
      <c r="B8" s="18" t="str">
        <f t="shared" si="0"/>
        <v>Internet</v>
      </c>
      <c r="C8" s="19">
        <v>0.79166666666666663</v>
      </c>
      <c r="D8" s="19">
        <v>0.85416666666666663</v>
      </c>
      <c r="E8" s="111">
        <f t="shared" si="1"/>
        <v>6.25E-2</v>
      </c>
      <c r="F8" s="20">
        <f t="shared" si="4"/>
        <v>30</v>
      </c>
      <c r="G8" s="112">
        <f t="shared" si="2"/>
        <v>3250</v>
      </c>
      <c r="H8" s="20">
        <v>0</v>
      </c>
      <c r="I8" s="112">
        <f t="shared" si="3"/>
        <v>3250</v>
      </c>
    </row>
    <row r="9" spans="1:13">
      <c r="A9" s="17" t="s">
        <v>36</v>
      </c>
      <c r="B9" s="18" t="str">
        <f t="shared" si="0"/>
        <v>Check Mail</v>
      </c>
      <c r="C9" s="19">
        <v>0.70833333333333337</v>
      </c>
      <c r="D9" s="19">
        <v>0.71875</v>
      </c>
      <c r="E9" s="111">
        <f t="shared" si="1"/>
        <v>1.041666666666663E-2</v>
      </c>
      <c r="F9" s="20">
        <f t="shared" si="4"/>
        <v>15</v>
      </c>
      <c r="G9" s="112">
        <f t="shared" si="2"/>
        <v>3500</v>
      </c>
      <c r="H9" s="20">
        <v>0</v>
      </c>
      <c r="I9" s="112">
        <f t="shared" si="3"/>
        <v>3500</v>
      </c>
    </row>
    <row r="10" spans="1:13">
      <c r="A10" s="17" t="s">
        <v>37</v>
      </c>
      <c r="B10" s="18" t="str">
        <f t="shared" si="0"/>
        <v>Thực hành</v>
      </c>
      <c r="C10" s="19">
        <v>0.375</v>
      </c>
      <c r="D10" s="19">
        <v>0.45833333333333331</v>
      </c>
      <c r="E10" s="111">
        <f t="shared" si="1"/>
        <v>8.3333333333333315E-2</v>
      </c>
      <c r="F10" s="20">
        <f t="shared" si="4"/>
        <v>0</v>
      </c>
      <c r="G10" s="112">
        <f t="shared" si="2"/>
        <v>249.99999999999994</v>
      </c>
      <c r="H10" s="20">
        <v>0</v>
      </c>
      <c r="I10" s="112">
        <f t="shared" si="3"/>
        <v>249.99999999999994</v>
      </c>
    </row>
    <row r="11" spans="1:13">
      <c r="A11" s="123" t="s">
        <v>38</v>
      </c>
      <c r="B11" s="123"/>
      <c r="C11" s="123"/>
      <c r="D11" s="123"/>
      <c r="F11" s="124"/>
      <c r="G11" s="124"/>
      <c r="H11" s="124"/>
      <c r="I11" s="124"/>
    </row>
    <row r="12" spans="1:13">
      <c r="A12" s="125" t="s">
        <v>40</v>
      </c>
      <c r="B12" s="125"/>
      <c r="C12" s="21" t="s">
        <v>41</v>
      </c>
      <c r="D12" s="21" t="s">
        <v>42</v>
      </c>
      <c r="F12" s="27"/>
      <c r="G12" s="27"/>
      <c r="H12" s="126"/>
      <c r="I12" s="126"/>
    </row>
    <row r="13" spans="1:13">
      <c r="A13" s="121" t="s">
        <v>43</v>
      </c>
      <c r="B13" s="121"/>
      <c r="C13" s="17">
        <v>4000</v>
      </c>
      <c r="D13" s="17">
        <v>3000</v>
      </c>
      <c r="G13" s="28"/>
      <c r="H13" s="122"/>
      <c r="I13" s="122"/>
    </row>
    <row r="14" spans="1:13">
      <c r="A14" s="121" t="s">
        <v>44</v>
      </c>
      <c r="B14" s="121"/>
      <c r="C14" s="17">
        <v>100</v>
      </c>
      <c r="D14" s="17">
        <v>50</v>
      </c>
      <c r="G14" s="28"/>
      <c r="H14" s="122"/>
      <c r="I14" s="122"/>
    </row>
    <row r="15" spans="1:13">
      <c r="G15" s="28"/>
      <c r="H15" s="122"/>
      <c r="I15" s="122"/>
    </row>
    <row r="16" spans="1:13" ht="16.2">
      <c r="A16" s="22" t="s">
        <v>45</v>
      </c>
      <c r="B16" s="23"/>
      <c r="C16" s="23"/>
      <c r="D16" s="23"/>
      <c r="E16" s="23"/>
      <c r="F16" s="23"/>
      <c r="G16" s="23"/>
      <c r="H16" s="23"/>
      <c r="I16" s="23"/>
    </row>
    <row r="17" spans="1:12">
      <c r="A17" s="24" t="s">
        <v>46</v>
      </c>
      <c r="B17" s="23"/>
      <c r="C17" s="23"/>
      <c r="D17" s="23"/>
      <c r="E17" s="23"/>
      <c r="F17" s="23"/>
      <c r="G17" s="23"/>
      <c r="H17" s="23"/>
      <c r="I17" s="23"/>
    </row>
    <row r="18" spans="1:12">
      <c r="A18" s="24" t="s">
        <v>47</v>
      </c>
      <c r="B18" s="23"/>
      <c r="C18" s="23"/>
      <c r="D18" s="23"/>
      <c r="E18" s="23"/>
      <c r="F18" s="23"/>
      <c r="G18" s="23"/>
      <c r="H18" s="23"/>
      <c r="I18" s="23"/>
    </row>
    <row r="19" spans="1:12" ht="18" customHeight="1">
      <c r="A19" s="22" t="s">
        <v>48</v>
      </c>
      <c r="B19" s="23"/>
      <c r="C19" s="23"/>
      <c r="D19" s="23"/>
      <c r="E19" s="23"/>
      <c r="F19" s="23"/>
      <c r="G19" s="23"/>
      <c r="H19" s="23"/>
      <c r="I19" s="23"/>
    </row>
    <row r="20" spans="1:12">
      <c r="A20" s="29" t="s">
        <v>167</v>
      </c>
      <c r="L20" s="14"/>
    </row>
    <row r="21" spans="1:12" ht="18.75" customHeight="1">
      <c r="A21" s="23" t="s">
        <v>191</v>
      </c>
      <c r="B21" s="23"/>
      <c r="C21" s="23"/>
      <c r="D21" s="23"/>
      <c r="E21" s="23"/>
      <c r="F21" s="23"/>
      <c r="G21" s="23"/>
      <c r="H21" s="23"/>
      <c r="I21" s="23"/>
    </row>
    <row r="22" spans="1:12" ht="18.75" customHeight="1">
      <c r="A22" s="23" t="s">
        <v>169</v>
      </c>
      <c r="B22" s="23"/>
      <c r="C22" s="23"/>
      <c r="D22" s="23"/>
      <c r="E22" s="23"/>
      <c r="F22" s="23"/>
      <c r="G22" s="23"/>
      <c r="H22" s="23"/>
      <c r="I22" s="23"/>
    </row>
    <row r="23" spans="1:12" ht="18.75" customHeight="1">
      <c r="A23" s="24" t="s">
        <v>170</v>
      </c>
      <c r="B23" s="23"/>
      <c r="C23" s="23"/>
      <c r="D23" s="23"/>
      <c r="E23" s="23"/>
      <c r="F23" s="23"/>
      <c r="G23" s="23"/>
      <c r="H23" s="23"/>
      <c r="I23" s="23"/>
    </row>
    <row r="24" spans="1:12">
      <c r="A24" s="23" t="s">
        <v>49</v>
      </c>
      <c r="B24" s="23"/>
      <c r="C24" s="23"/>
      <c r="D24" s="23"/>
      <c r="E24" s="23"/>
      <c r="F24" s="23"/>
      <c r="G24" s="23"/>
      <c r="H24" s="23"/>
      <c r="I24" s="23"/>
    </row>
    <row r="25" spans="1:12" ht="19.5" customHeight="1">
      <c r="A25" s="24" t="s">
        <v>168</v>
      </c>
      <c r="B25" s="23"/>
      <c r="C25" s="23"/>
      <c r="D25" s="23"/>
      <c r="E25" s="23"/>
      <c r="F25" s="23"/>
      <c r="G25" s="23"/>
      <c r="H25" s="23"/>
      <c r="I25" s="23"/>
    </row>
    <row r="26" spans="1:12">
      <c r="A26" s="23" t="s">
        <v>190</v>
      </c>
      <c r="B26" s="23"/>
      <c r="C26" s="23"/>
      <c r="D26" s="23"/>
      <c r="E26" s="23"/>
      <c r="F26" s="23"/>
      <c r="G26" s="23"/>
      <c r="H26" s="23"/>
      <c r="I26" s="23"/>
    </row>
    <row r="27" spans="1:12" ht="19.5" customHeight="1">
      <c r="A27" s="23" t="s">
        <v>171</v>
      </c>
      <c r="B27" s="23"/>
      <c r="C27" s="23"/>
      <c r="D27" s="23"/>
      <c r="E27" s="23"/>
      <c r="F27" s="23"/>
      <c r="G27" s="23"/>
      <c r="H27" s="23"/>
      <c r="I27" s="23"/>
    </row>
    <row r="28" spans="1:12">
      <c r="A28" s="24" t="s">
        <v>50</v>
      </c>
      <c r="B28" s="23"/>
      <c r="C28" s="23"/>
      <c r="D28" s="23"/>
      <c r="E28" s="23"/>
      <c r="F28" s="23"/>
      <c r="G28" s="23"/>
      <c r="H28" s="23"/>
      <c r="I28" s="23"/>
    </row>
    <row r="29" spans="1:12">
      <c r="A29" s="23" t="s">
        <v>51</v>
      </c>
      <c r="B29" s="23"/>
      <c r="C29" s="23"/>
      <c r="D29" s="23"/>
      <c r="E29" s="23"/>
      <c r="F29" s="23"/>
      <c r="G29" s="23"/>
      <c r="H29" s="23"/>
      <c r="I29" s="23"/>
    </row>
    <row r="30" spans="1:12">
      <c r="A30" s="23" t="s">
        <v>52</v>
      </c>
      <c r="B30" s="23"/>
      <c r="C30" s="23"/>
      <c r="D30" s="23"/>
      <c r="E30" s="23"/>
      <c r="F30" s="23"/>
      <c r="G30" s="23"/>
      <c r="H30" s="23"/>
      <c r="I30" s="23"/>
    </row>
    <row r="31" spans="1:12">
      <c r="A31" s="23" t="s">
        <v>172</v>
      </c>
      <c r="B31" s="23"/>
      <c r="C31" s="23"/>
      <c r="D31" s="23"/>
      <c r="E31" s="23"/>
      <c r="F31" s="23"/>
      <c r="G31" s="23"/>
      <c r="H31" s="23"/>
      <c r="I31" s="23"/>
    </row>
    <row r="32" spans="1:12" ht="18.75" customHeight="1">
      <c r="A32" s="23" t="s">
        <v>173</v>
      </c>
      <c r="B32" s="23"/>
      <c r="C32" s="23"/>
      <c r="D32" s="23"/>
      <c r="E32" s="23"/>
      <c r="F32" s="23"/>
      <c r="G32" s="23"/>
      <c r="H32" s="23"/>
      <c r="I32" s="23"/>
    </row>
    <row r="33" spans="1:9">
      <c r="A33" s="25"/>
      <c r="B33" s="25"/>
      <c r="C33" s="25"/>
      <c r="D33" s="25"/>
      <c r="E33" s="25"/>
      <c r="F33" s="25"/>
      <c r="G33" s="25"/>
      <c r="H33" s="25"/>
      <c r="I33" s="25"/>
    </row>
    <row r="35" spans="1:9" ht="15.75" customHeight="1"/>
    <row r="36" spans="1:9" ht="15.75" customHeight="1"/>
    <row r="42" spans="1:9" s="25" customFormat="1" ht="13.2"/>
    <row r="43" spans="1:9" s="25" customFormat="1" ht="13.2"/>
    <row r="44" spans="1:9" s="25" customFormat="1" ht="13.2"/>
    <row r="47" spans="1:9" ht="15.75" customHeight="1"/>
  </sheetData>
  <mergeCells count="18">
    <mergeCell ref="A1:I1"/>
    <mergeCell ref="A2:A3"/>
    <mergeCell ref="B2:B3"/>
    <mergeCell ref="C2:C3"/>
    <mergeCell ref="D2:D3"/>
    <mergeCell ref="E2:F2"/>
    <mergeCell ref="G2:G3"/>
    <mergeCell ref="H2:H3"/>
    <mergeCell ref="I2:I3"/>
    <mergeCell ref="A14:B14"/>
    <mergeCell ref="H14:I14"/>
    <mergeCell ref="H15:I15"/>
    <mergeCell ref="A11:D11"/>
    <mergeCell ref="F11:I11"/>
    <mergeCell ref="A12:B12"/>
    <mergeCell ref="H12:I12"/>
    <mergeCell ref="A13:B13"/>
    <mergeCell ref="H13:I13"/>
  </mergeCells>
  <pageMargins left="0.23622047244094491" right="0.23622047244094491" top="0.23622047244094491" bottom="0.23622047244094491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EFE5-4D86-4C8D-A241-06B1A1EB190B}">
  <dimension ref="A1:H26"/>
  <sheetViews>
    <sheetView topLeftCell="A7" workbookViewId="0">
      <selection activeCell="B14" sqref="B14"/>
    </sheetView>
  </sheetViews>
  <sheetFormatPr defaultColWidth="8.19921875" defaultRowHeight="15.6"/>
  <cols>
    <col min="1" max="1" width="8.5" style="29" customWidth="1"/>
    <col min="2" max="2" width="12.09765625" style="29" customWidth="1"/>
    <col min="3" max="3" width="9.8984375" style="29" customWidth="1"/>
    <col min="4" max="4" width="12.09765625" style="29" customWidth="1"/>
    <col min="5" max="5" width="10.5" style="29" customWidth="1"/>
    <col min="6" max="6" width="13" style="29" customWidth="1"/>
    <col min="7" max="7" width="10.3984375" style="29" customWidth="1"/>
    <col min="8" max="8" width="11.69921875" style="29" customWidth="1"/>
    <col min="9" max="255" width="8.19921875" style="29"/>
    <col min="256" max="256" width="8.5" style="29" customWidth="1"/>
    <col min="257" max="257" width="12.09765625" style="29" customWidth="1"/>
    <col min="258" max="258" width="9.8984375" style="29" customWidth="1"/>
    <col min="259" max="259" width="12.09765625" style="29" customWidth="1"/>
    <col min="260" max="260" width="10.5" style="29" customWidth="1"/>
    <col min="261" max="261" width="13" style="29" customWidth="1"/>
    <col min="262" max="262" width="10.3984375" style="29" customWidth="1"/>
    <col min="263" max="263" width="11.69921875" style="29" customWidth="1"/>
    <col min="264" max="511" width="8.19921875" style="29"/>
    <col min="512" max="512" width="8.5" style="29" customWidth="1"/>
    <col min="513" max="513" width="12.09765625" style="29" customWidth="1"/>
    <col min="514" max="514" width="9.8984375" style="29" customWidth="1"/>
    <col min="515" max="515" width="12.09765625" style="29" customWidth="1"/>
    <col min="516" max="516" width="10.5" style="29" customWidth="1"/>
    <col min="517" max="517" width="13" style="29" customWidth="1"/>
    <col min="518" max="518" width="10.3984375" style="29" customWidth="1"/>
    <col min="519" max="519" width="11.69921875" style="29" customWidth="1"/>
    <col min="520" max="767" width="8.19921875" style="29"/>
    <col min="768" max="768" width="8.5" style="29" customWidth="1"/>
    <col min="769" max="769" width="12.09765625" style="29" customWidth="1"/>
    <col min="770" max="770" width="9.8984375" style="29" customWidth="1"/>
    <col min="771" max="771" width="12.09765625" style="29" customWidth="1"/>
    <col min="772" max="772" width="10.5" style="29" customWidth="1"/>
    <col min="773" max="773" width="13" style="29" customWidth="1"/>
    <col min="774" max="774" width="10.3984375" style="29" customWidth="1"/>
    <col min="775" max="775" width="11.69921875" style="29" customWidth="1"/>
    <col min="776" max="1023" width="8.19921875" style="29"/>
    <col min="1024" max="1024" width="8.5" style="29" customWidth="1"/>
    <col min="1025" max="1025" width="12.09765625" style="29" customWidth="1"/>
    <col min="1026" max="1026" width="9.8984375" style="29" customWidth="1"/>
    <col min="1027" max="1027" width="12.09765625" style="29" customWidth="1"/>
    <col min="1028" max="1028" width="10.5" style="29" customWidth="1"/>
    <col min="1029" max="1029" width="13" style="29" customWidth="1"/>
    <col min="1030" max="1030" width="10.3984375" style="29" customWidth="1"/>
    <col min="1031" max="1031" width="11.69921875" style="29" customWidth="1"/>
    <col min="1032" max="1279" width="8.19921875" style="29"/>
    <col min="1280" max="1280" width="8.5" style="29" customWidth="1"/>
    <col min="1281" max="1281" width="12.09765625" style="29" customWidth="1"/>
    <col min="1282" max="1282" width="9.8984375" style="29" customWidth="1"/>
    <col min="1283" max="1283" width="12.09765625" style="29" customWidth="1"/>
    <col min="1284" max="1284" width="10.5" style="29" customWidth="1"/>
    <col min="1285" max="1285" width="13" style="29" customWidth="1"/>
    <col min="1286" max="1286" width="10.3984375" style="29" customWidth="1"/>
    <col min="1287" max="1287" width="11.69921875" style="29" customWidth="1"/>
    <col min="1288" max="1535" width="8.19921875" style="29"/>
    <col min="1536" max="1536" width="8.5" style="29" customWidth="1"/>
    <col min="1537" max="1537" width="12.09765625" style="29" customWidth="1"/>
    <col min="1538" max="1538" width="9.8984375" style="29" customWidth="1"/>
    <col min="1539" max="1539" width="12.09765625" style="29" customWidth="1"/>
    <col min="1540" max="1540" width="10.5" style="29" customWidth="1"/>
    <col min="1541" max="1541" width="13" style="29" customWidth="1"/>
    <col min="1542" max="1542" width="10.3984375" style="29" customWidth="1"/>
    <col min="1543" max="1543" width="11.69921875" style="29" customWidth="1"/>
    <col min="1544" max="1791" width="8.19921875" style="29"/>
    <col min="1792" max="1792" width="8.5" style="29" customWidth="1"/>
    <col min="1793" max="1793" width="12.09765625" style="29" customWidth="1"/>
    <col min="1794" max="1794" width="9.8984375" style="29" customWidth="1"/>
    <col min="1795" max="1795" width="12.09765625" style="29" customWidth="1"/>
    <col min="1796" max="1796" width="10.5" style="29" customWidth="1"/>
    <col min="1797" max="1797" width="13" style="29" customWidth="1"/>
    <col min="1798" max="1798" width="10.3984375" style="29" customWidth="1"/>
    <col min="1799" max="1799" width="11.69921875" style="29" customWidth="1"/>
    <col min="1800" max="2047" width="8.19921875" style="29"/>
    <col min="2048" max="2048" width="8.5" style="29" customWidth="1"/>
    <col min="2049" max="2049" width="12.09765625" style="29" customWidth="1"/>
    <col min="2050" max="2050" width="9.8984375" style="29" customWidth="1"/>
    <col min="2051" max="2051" width="12.09765625" style="29" customWidth="1"/>
    <col min="2052" max="2052" width="10.5" style="29" customWidth="1"/>
    <col min="2053" max="2053" width="13" style="29" customWidth="1"/>
    <col min="2054" max="2054" width="10.3984375" style="29" customWidth="1"/>
    <col min="2055" max="2055" width="11.69921875" style="29" customWidth="1"/>
    <col min="2056" max="2303" width="8.19921875" style="29"/>
    <col min="2304" max="2304" width="8.5" style="29" customWidth="1"/>
    <col min="2305" max="2305" width="12.09765625" style="29" customWidth="1"/>
    <col min="2306" max="2306" width="9.8984375" style="29" customWidth="1"/>
    <col min="2307" max="2307" width="12.09765625" style="29" customWidth="1"/>
    <col min="2308" max="2308" width="10.5" style="29" customWidth="1"/>
    <col min="2309" max="2309" width="13" style="29" customWidth="1"/>
    <col min="2310" max="2310" width="10.3984375" style="29" customWidth="1"/>
    <col min="2311" max="2311" width="11.69921875" style="29" customWidth="1"/>
    <col min="2312" max="2559" width="8.19921875" style="29"/>
    <col min="2560" max="2560" width="8.5" style="29" customWidth="1"/>
    <col min="2561" max="2561" width="12.09765625" style="29" customWidth="1"/>
    <col min="2562" max="2562" width="9.8984375" style="29" customWidth="1"/>
    <col min="2563" max="2563" width="12.09765625" style="29" customWidth="1"/>
    <col min="2564" max="2564" width="10.5" style="29" customWidth="1"/>
    <col min="2565" max="2565" width="13" style="29" customWidth="1"/>
    <col min="2566" max="2566" width="10.3984375" style="29" customWidth="1"/>
    <col min="2567" max="2567" width="11.69921875" style="29" customWidth="1"/>
    <col min="2568" max="2815" width="8.19921875" style="29"/>
    <col min="2816" max="2816" width="8.5" style="29" customWidth="1"/>
    <col min="2817" max="2817" width="12.09765625" style="29" customWidth="1"/>
    <col min="2818" max="2818" width="9.8984375" style="29" customWidth="1"/>
    <col min="2819" max="2819" width="12.09765625" style="29" customWidth="1"/>
    <col min="2820" max="2820" width="10.5" style="29" customWidth="1"/>
    <col min="2821" max="2821" width="13" style="29" customWidth="1"/>
    <col min="2822" max="2822" width="10.3984375" style="29" customWidth="1"/>
    <col min="2823" max="2823" width="11.69921875" style="29" customWidth="1"/>
    <col min="2824" max="3071" width="8.19921875" style="29"/>
    <col min="3072" max="3072" width="8.5" style="29" customWidth="1"/>
    <col min="3073" max="3073" width="12.09765625" style="29" customWidth="1"/>
    <col min="3074" max="3074" width="9.8984375" style="29" customWidth="1"/>
    <col min="3075" max="3075" width="12.09765625" style="29" customWidth="1"/>
    <col min="3076" max="3076" width="10.5" style="29" customWidth="1"/>
    <col min="3077" max="3077" width="13" style="29" customWidth="1"/>
    <col min="3078" max="3078" width="10.3984375" style="29" customWidth="1"/>
    <col min="3079" max="3079" width="11.69921875" style="29" customWidth="1"/>
    <col min="3080" max="3327" width="8.19921875" style="29"/>
    <col min="3328" max="3328" width="8.5" style="29" customWidth="1"/>
    <col min="3329" max="3329" width="12.09765625" style="29" customWidth="1"/>
    <col min="3330" max="3330" width="9.8984375" style="29" customWidth="1"/>
    <col min="3331" max="3331" width="12.09765625" style="29" customWidth="1"/>
    <col min="3332" max="3332" width="10.5" style="29" customWidth="1"/>
    <col min="3333" max="3333" width="13" style="29" customWidth="1"/>
    <col min="3334" max="3334" width="10.3984375" style="29" customWidth="1"/>
    <col min="3335" max="3335" width="11.69921875" style="29" customWidth="1"/>
    <col min="3336" max="3583" width="8.19921875" style="29"/>
    <col min="3584" max="3584" width="8.5" style="29" customWidth="1"/>
    <col min="3585" max="3585" width="12.09765625" style="29" customWidth="1"/>
    <col min="3586" max="3586" width="9.8984375" style="29" customWidth="1"/>
    <col min="3587" max="3587" width="12.09765625" style="29" customWidth="1"/>
    <col min="3588" max="3588" width="10.5" style="29" customWidth="1"/>
    <col min="3589" max="3589" width="13" style="29" customWidth="1"/>
    <col min="3590" max="3590" width="10.3984375" style="29" customWidth="1"/>
    <col min="3591" max="3591" width="11.69921875" style="29" customWidth="1"/>
    <col min="3592" max="3839" width="8.19921875" style="29"/>
    <col min="3840" max="3840" width="8.5" style="29" customWidth="1"/>
    <col min="3841" max="3841" width="12.09765625" style="29" customWidth="1"/>
    <col min="3842" max="3842" width="9.8984375" style="29" customWidth="1"/>
    <col min="3843" max="3843" width="12.09765625" style="29" customWidth="1"/>
    <col min="3844" max="3844" width="10.5" style="29" customWidth="1"/>
    <col min="3845" max="3845" width="13" style="29" customWidth="1"/>
    <col min="3846" max="3846" width="10.3984375" style="29" customWidth="1"/>
    <col min="3847" max="3847" width="11.69921875" style="29" customWidth="1"/>
    <col min="3848" max="4095" width="8.19921875" style="29"/>
    <col min="4096" max="4096" width="8.5" style="29" customWidth="1"/>
    <col min="4097" max="4097" width="12.09765625" style="29" customWidth="1"/>
    <col min="4098" max="4098" width="9.8984375" style="29" customWidth="1"/>
    <col min="4099" max="4099" width="12.09765625" style="29" customWidth="1"/>
    <col min="4100" max="4100" width="10.5" style="29" customWidth="1"/>
    <col min="4101" max="4101" width="13" style="29" customWidth="1"/>
    <col min="4102" max="4102" width="10.3984375" style="29" customWidth="1"/>
    <col min="4103" max="4103" width="11.69921875" style="29" customWidth="1"/>
    <col min="4104" max="4351" width="8.19921875" style="29"/>
    <col min="4352" max="4352" width="8.5" style="29" customWidth="1"/>
    <col min="4353" max="4353" width="12.09765625" style="29" customWidth="1"/>
    <col min="4354" max="4354" width="9.8984375" style="29" customWidth="1"/>
    <col min="4355" max="4355" width="12.09765625" style="29" customWidth="1"/>
    <col min="4356" max="4356" width="10.5" style="29" customWidth="1"/>
    <col min="4357" max="4357" width="13" style="29" customWidth="1"/>
    <col min="4358" max="4358" width="10.3984375" style="29" customWidth="1"/>
    <col min="4359" max="4359" width="11.69921875" style="29" customWidth="1"/>
    <col min="4360" max="4607" width="8.19921875" style="29"/>
    <col min="4608" max="4608" width="8.5" style="29" customWidth="1"/>
    <col min="4609" max="4609" width="12.09765625" style="29" customWidth="1"/>
    <col min="4610" max="4610" width="9.8984375" style="29" customWidth="1"/>
    <col min="4611" max="4611" width="12.09765625" style="29" customWidth="1"/>
    <col min="4612" max="4612" width="10.5" style="29" customWidth="1"/>
    <col min="4613" max="4613" width="13" style="29" customWidth="1"/>
    <col min="4614" max="4614" width="10.3984375" style="29" customWidth="1"/>
    <col min="4615" max="4615" width="11.69921875" style="29" customWidth="1"/>
    <col min="4616" max="4863" width="8.19921875" style="29"/>
    <col min="4864" max="4864" width="8.5" style="29" customWidth="1"/>
    <col min="4865" max="4865" width="12.09765625" style="29" customWidth="1"/>
    <col min="4866" max="4866" width="9.8984375" style="29" customWidth="1"/>
    <col min="4867" max="4867" width="12.09765625" style="29" customWidth="1"/>
    <col min="4868" max="4868" width="10.5" style="29" customWidth="1"/>
    <col min="4869" max="4869" width="13" style="29" customWidth="1"/>
    <col min="4870" max="4870" width="10.3984375" style="29" customWidth="1"/>
    <col min="4871" max="4871" width="11.69921875" style="29" customWidth="1"/>
    <col min="4872" max="5119" width="8.19921875" style="29"/>
    <col min="5120" max="5120" width="8.5" style="29" customWidth="1"/>
    <col min="5121" max="5121" width="12.09765625" style="29" customWidth="1"/>
    <col min="5122" max="5122" width="9.8984375" style="29" customWidth="1"/>
    <col min="5123" max="5123" width="12.09765625" style="29" customWidth="1"/>
    <col min="5124" max="5124" width="10.5" style="29" customWidth="1"/>
    <col min="5125" max="5125" width="13" style="29" customWidth="1"/>
    <col min="5126" max="5126" width="10.3984375" style="29" customWidth="1"/>
    <col min="5127" max="5127" width="11.69921875" style="29" customWidth="1"/>
    <col min="5128" max="5375" width="8.19921875" style="29"/>
    <col min="5376" max="5376" width="8.5" style="29" customWidth="1"/>
    <col min="5377" max="5377" width="12.09765625" style="29" customWidth="1"/>
    <col min="5378" max="5378" width="9.8984375" style="29" customWidth="1"/>
    <col min="5379" max="5379" width="12.09765625" style="29" customWidth="1"/>
    <col min="5380" max="5380" width="10.5" style="29" customWidth="1"/>
    <col min="5381" max="5381" width="13" style="29" customWidth="1"/>
    <col min="5382" max="5382" width="10.3984375" style="29" customWidth="1"/>
    <col min="5383" max="5383" width="11.69921875" style="29" customWidth="1"/>
    <col min="5384" max="5631" width="8.19921875" style="29"/>
    <col min="5632" max="5632" width="8.5" style="29" customWidth="1"/>
    <col min="5633" max="5633" width="12.09765625" style="29" customWidth="1"/>
    <col min="5634" max="5634" width="9.8984375" style="29" customWidth="1"/>
    <col min="5635" max="5635" width="12.09765625" style="29" customWidth="1"/>
    <col min="5636" max="5636" width="10.5" style="29" customWidth="1"/>
    <col min="5637" max="5637" width="13" style="29" customWidth="1"/>
    <col min="5638" max="5638" width="10.3984375" style="29" customWidth="1"/>
    <col min="5639" max="5639" width="11.69921875" style="29" customWidth="1"/>
    <col min="5640" max="5887" width="8.19921875" style="29"/>
    <col min="5888" max="5888" width="8.5" style="29" customWidth="1"/>
    <col min="5889" max="5889" width="12.09765625" style="29" customWidth="1"/>
    <col min="5890" max="5890" width="9.8984375" style="29" customWidth="1"/>
    <col min="5891" max="5891" width="12.09765625" style="29" customWidth="1"/>
    <col min="5892" max="5892" width="10.5" style="29" customWidth="1"/>
    <col min="5893" max="5893" width="13" style="29" customWidth="1"/>
    <col min="5894" max="5894" width="10.3984375" style="29" customWidth="1"/>
    <col min="5895" max="5895" width="11.69921875" style="29" customWidth="1"/>
    <col min="5896" max="6143" width="8.19921875" style="29"/>
    <col min="6144" max="6144" width="8.5" style="29" customWidth="1"/>
    <col min="6145" max="6145" width="12.09765625" style="29" customWidth="1"/>
    <col min="6146" max="6146" width="9.8984375" style="29" customWidth="1"/>
    <col min="6147" max="6147" width="12.09765625" style="29" customWidth="1"/>
    <col min="6148" max="6148" width="10.5" style="29" customWidth="1"/>
    <col min="6149" max="6149" width="13" style="29" customWidth="1"/>
    <col min="6150" max="6150" width="10.3984375" style="29" customWidth="1"/>
    <col min="6151" max="6151" width="11.69921875" style="29" customWidth="1"/>
    <col min="6152" max="6399" width="8.19921875" style="29"/>
    <col min="6400" max="6400" width="8.5" style="29" customWidth="1"/>
    <col min="6401" max="6401" width="12.09765625" style="29" customWidth="1"/>
    <col min="6402" max="6402" width="9.8984375" style="29" customWidth="1"/>
    <col min="6403" max="6403" width="12.09765625" style="29" customWidth="1"/>
    <col min="6404" max="6404" width="10.5" style="29" customWidth="1"/>
    <col min="6405" max="6405" width="13" style="29" customWidth="1"/>
    <col min="6406" max="6406" width="10.3984375" style="29" customWidth="1"/>
    <col min="6407" max="6407" width="11.69921875" style="29" customWidth="1"/>
    <col min="6408" max="6655" width="8.19921875" style="29"/>
    <col min="6656" max="6656" width="8.5" style="29" customWidth="1"/>
    <col min="6657" max="6657" width="12.09765625" style="29" customWidth="1"/>
    <col min="6658" max="6658" width="9.8984375" style="29" customWidth="1"/>
    <col min="6659" max="6659" width="12.09765625" style="29" customWidth="1"/>
    <col min="6660" max="6660" width="10.5" style="29" customWidth="1"/>
    <col min="6661" max="6661" width="13" style="29" customWidth="1"/>
    <col min="6662" max="6662" width="10.3984375" style="29" customWidth="1"/>
    <col min="6663" max="6663" width="11.69921875" style="29" customWidth="1"/>
    <col min="6664" max="6911" width="8.19921875" style="29"/>
    <col min="6912" max="6912" width="8.5" style="29" customWidth="1"/>
    <col min="6913" max="6913" width="12.09765625" style="29" customWidth="1"/>
    <col min="6914" max="6914" width="9.8984375" style="29" customWidth="1"/>
    <col min="6915" max="6915" width="12.09765625" style="29" customWidth="1"/>
    <col min="6916" max="6916" width="10.5" style="29" customWidth="1"/>
    <col min="6917" max="6917" width="13" style="29" customWidth="1"/>
    <col min="6918" max="6918" width="10.3984375" style="29" customWidth="1"/>
    <col min="6919" max="6919" width="11.69921875" style="29" customWidth="1"/>
    <col min="6920" max="7167" width="8.19921875" style="29"/>
    <col min="7168" max="7168" width="8.5" style="29" customWidth="1"/>
    <col min="7169" max="7169" width="12.09765625" style="29" customWidth="1"/>
    <col min="7170" max="7170" width="9.8984375" style="29" customWidth="1"/>
    <col min="7171" max="7171" width="12.09765625" style="29" customWidth="1"/>
    <col min="7172" max="7172" width="10.5" style="29" customWidth="1"/>
    <col min="7173" max="7173" width="13" style="29" customWidth="1"/>
    <col min="7174" max="7174" width="10.3984375" style="29" customWidth="1"/>
    <col min="7175" max="7175" width="11.69921875" style="29" customWidth="1"/>
    <col min="7176" max="7423" width="8.19921875" style="29"/>
    <col min="7424" max="7424" width="8.5" style="29" customWidth="1"/>
    <col min="7425" max="7425" width="12.09765625" style="29" customWidth="1"/>
    <col min="7426" max="7426" width="9.8984375" style="29" customWidth="1"/>
    <col min="7427" max="7427" width="12.09765625" style="29" customWidth="1"/>
    <col min="7428" max="7428" width="10.5" style="29" customWidth="1"/>
    <col min="7429" max="7429" width="13" style="29" customWidth="1"/>
    <col min="7430" max="7430" width="10.3984375" style="29" customWidth="1"/>
    <col min="7431" max="7431" width="11.69921875" style="29" customWidth="1"/>
    <col min="7432" max="7679" width="8.19921875" style="29"/>
    <col min="7680" max="7680" width="8.5" style="29" customWidth="1"/>
    <col min="7681" max="7681" width="12.09765625" style="29" customWidth="1"/>
    <col min="7682" max="7682" width="9.8984375" style="29" customWidth="1"/>
    <col min="7683" max="7683" width="12.09765625" style="29" customWidth="1"/>
    <col min="7684" max="7684" width="10.5" style="29" customWidth="1"/>
    <col min="7685" max="7685" width="13" style="29" customWidth="1"/>
    <col min="7686" max="7686" width="10.3984375" style="29" customWidth="1"/>
    <col min="7687" max="7687" width="11.69921875" style="29" customWidth="1"/>
    <col min="7688" max="7935" width="8.19921875" style="29"/>
    <col min="7936" max="7936" width="8.5" style="29" customWidth="1"/>
    <col min="7937" max="7937" width="12.09765625" style="29" customWidth="1"/>
    <col min="7938" max="7938" width="9.8984375" style="29" customWidth="1"/>
    <col min="7939" max="7939" width="12.09765625" style="29" customWidth="1"/>
    <col min="7940" max="7940" width="10.5" style="29" customWidth="1"/>
    <col min="7941" max="7941" width="13" style="29" customWidth="1"/>
    <col min="7942" max="7942" width="10.3984375" style="29" customWidth="1"/>
    <col min="7943" max="7943" width="11.69921875" style="29" customWidth="1"/>
    <col min="7944" max="8191" width="8.19921875" style="29"/>
    <col min="8192" max="8192" width="8.5" style="29" customWidth="1"/>
    <col min="8193" max="8193" width="12.09765625" style="29" customWidth="1"/>
    <col min="8194" max="8194" width="9.8984375" style="29" customWidth="1"/>
    <col min="8195" max="8195" width="12.09765625" style="29" customWidth="1"/>
    <col min="8196" max="8196" width="10.5" style="29" customWidth="1"/>
    <col min="8197" max="8197" width="13" style="29" customWidth="1"/>
    <col min="8198" max="8198" width="10.3984375" style="29" customWidth="1"/>
    <col min="8199" max="8199" width="11.69921875" style="29" customWidth="1"/>
    <col min="8200" max="8447" width="8.19921875" style="29"/>
    <col min="8448" max="8448" width="8.5" style="29" customWidth="1"/>
    <col min="8449" max="8449" width="12.09765625" style="29" customWidth="1"/>
    <col min="8450" max="8450" width="9.8984375" style="29" customWidth="1"/>
    <col min="8451" max="8451" width="12.09765625" style="29" customWidth="1"/>
    <col min="8452" max="8452" width="10.5" style="29" customWidth="1"/>
    <col min="8453" max="8453" width="13" style="29" customWidth="1"/>
    <col min="8454" max="8454" width="10.3984375" style="29" customWidth="1"/>
    <col min="8455" max="8455" width="11.69921875" style="29" customWidth="1"/>
    <col min="8456" max="8703" width="8.19921875" style="29"/>
    <col min="8704" max="8704" width="8.5" style="29" customWidth="1"/>
    <col min="8705" max="8705" width="12.09765625" style="29" customWidth="1"/>
    <col min="8706" max="8706" width="9.8984375" style="29" customWidth="1"/>
    <col min="8707" max="8707" width="12.09765625" style="29" customWidth="1"/>
    <col min="8708" max="8708" width="10.5" style="29" customWidth="1"/>
    <col min="8709" max="8709" width="13" style="29" customWidth="1"/>
    <col min="8710" max="8710" width="10.3984375" style="29" customWidth="1"/>
    <col min="8711" max="8711" width="11.69921875" style="29" customWidth="1"/>
    <col min="8712" max="8959" width="8.19921875" style="29"/>
    <col min="8960" max="8960" width="8.5" style="29" customWidth="1"/>
    <col min="8961" max="8961" width="12.09765625" style="29" customWidth="1"/>
    <col min="8962" max="8962" width="9.8984375" style="29" customWidth="1"/>
    <col min="8963" max="8963" width="12.09765625" style="29" customWidth="1"/>
    <col min="8964" max="8964" width="10.5" style="29" customWidth="1"/>
    <col min="8965" max="8965" width="13" style="29" customWidth="1"/>
    <col min="8966" max="8966" width="10.3984375" style="29" customWidth="1"/>
    <col min="8967" max="8967" width="11.69921875" style="29" customWidth="1"/>
    <col min="8968" max="9215" width="8.19921875" style="29"/>
    <col min="9216" max="9216" width="8.5" style="29" customWidth="1"/>
    <col min="9217" max="9217" width="12.09765625" style="29" customWidth="1"/>
    <col min="9218" max="9218" width="9.8984375" style="29" customWidth="1"/>
    <col min="9219" max="9219" width="12.09765625" style="29" customWidth="1"/>
    <col min="9220" max="9220" width="10.5" style="29" customWidth="1"/>
    <col min="9221" max="9221" width="13" style="29" customWidth="1"/>
    <col min="9222" max="9222" width="10.3984375" style="29" customWidth="1"/>
    <col min="9223" max="9223" width="11.69921875" style="29" customWidth="1"/>
    <col min="9224" max="9471" width="8.19921875" style="29"/>
    <col min="9472" max="9472" width="8.5" style="29" customWidth="1"/>
    <col min="9473" max="9473" width="12.09765625" style="29" customWidth="1"/>
    <col min="9474" max="9474" width="9.8984375" style="29" customWidth="1"/>
    <col min="9475" max="9475" width="12.09765625" style="29" customWidth="1"/>
    <col min="9476" max="9476" width="10.5" style="29" customWidth="1"/>
    <col min="9477" max="9477" width="13" style="29" customWidth="1"/>
    <col min="9478" max="9478" width="10.3984375" style="29" customWidth="1"/>
    <col min="9479" max="9479" width="11.69921875" style="29" customWidth="1"/>
    <col min="9480" max="9727" width="8.19921875" style="29"/>
    <col min="9728" max="9728" width="8.5" style="29" customWidth="1"/>
    <col min="9729" max="9729" width="12.09765625" style="29" customWidth="1"/>
    <col min="9730" max="9730" width="9.8984375" style="29" customWidth="1"/>
    <col min="9731" max="9731" width="12.09765625" style="29" customWidth="1"/>
    <col min="9732" max="9732" width="10.5" style="29" customWidth="1"/>
    <col min="9733" max="9733" width="13" style="29" customWidth="1"/>
    <col min="9734" max="9734" width="10.3984375" style="29" customWidth="1"/>
    <col min="9735" max="9735" width="11.69921875" style="29" customWidth="1"/>
    <col min="9736" max="9983" width="8.19921875" style="29"/>
    <col min="9984" max="9984" width="8.5" style="29" customWidth="1"/>
    <col min="9985" max="9985" width="12.09765625" style="29" customWidth="1"/>
    <col min="9986" max="9986" width="9.8984375" style="29" customWidth="1"/>
    <col min="9987" max="9987" width="12.09765625" style="29" customWidth="1"/>
    <col min="9988" max="9988" width="10.5" style="29" customWidth="1"/>
    <col min="9989" max="9989" width="13" style="29" customWidth="1"/>
    <col min="9990" max="9990" width="10.3984375" style="29" customWidth="1"/>
    <col min="9991" max="9991" width="11.69921875" style="29" customWidth="1"/>
    <col min="9992" max="10239" width="8.19921875" style="29"/>
    <col min="10240" max="10240" width="8.5" style="29" customWidth="1"/>
    <col min="10241" max="10241" width="12.09765625" style="29" customWidth="1"/>
    <col min="10242" max="10242" width="9.8984375" style="29" customWidth="1"/>
    <col min="10243" max="10243" width="12.09765625" style="29" customWidth="1"/>
    <col min="10244" max="10244" width="10.5" style="29" customWidth="1"/>
    <col min="10245" max="10245" width="13" style="29" customWidth="1"/>
    <col min="10246" max="10246" width="10.3984375" style="29" customWidth="1"/>
    <col min="10247" max="10247" width="11.69921875" style="29" customWidth="1"/>
    <col min="10248" max="10495" width="8.19921875" style="29"/>
    <col min="10496" max="10496" width="8.5" style="29" customWidth="1"/>
    <col min="10497" max="10497" width="12.09765625" style="29" customWidth="1"/>
    <col min="10498" max="10498" width="9.8984375" style="29" customWidth="1"/>
    <col min="10499" max="10499" width="12.09765625" style="29" customWidth="1"/>
    <col min="10500" max="10500" width="10.5" style="29" customWidth="1"/>
    <col min="10501" max="10501" width="13" style="29" customWidth="1"/>
    <col min="10502" max="10502" width="10.3984375" style="29" customWidth="1"/>
    <col min="10503" max="10503" width="11.69921875" style="29" customWidth="1"/>
    <col min="10504" max="10751" width="8.19921875" style="29"/>
    <col min="10752" max="10752" width="8.5" style="29" customWidth="1"/>
    <col min="10753" max="10753" width="12.09765625" style="29" customWidth="1"/>
    <col min="10754" max="10754" width="9.8984375" style="29" customWidth="1"/>
    <col min="10755" max="10755" width="12.09765625" style="29" customWidth="1"/>
    <col min="10756" max="10756" width="10.5" style="29" customWidth="1"/>
    <col min="10757" max="10757" width="13" style="29" customWidth="1"/>
    <col min="10758" max="10758" width="10.3984375" style="29" customWidth="1"/>
    <col min="10759" max="10759" width="11.69921875" style="29" customWidth="1"/>
    <col min="10760" max="11007" width="8.19921875" style="29"/>
    <col min="11008" max="11008" width="8.5" style="29" customWidth="1"/>
    <col min="11009" max="11009" width="12.09765625" style="29" customWidth="1"/>
    <col min="11010" max="11010" width="9.8984375" style="29" customWidth="1"/>
    <col min="11011" max="11011" width="12.09765625" style="29" customWidth="1"/>
    <col min="11012" max="11012" width="10.5" style="29" customWidth="1"/>
    <col min="11013" max="11013" width="13" style="29" customWidth="1"/>
    <col min="11014" max="11014" width="10.3984375" style="29" customWidth="1"/>
    <col min="11015" max="11015" width="11.69921875" style="29" customWidth="1"/>
    <col min="11016" max="11263" width="8.19921875" style="29"/>
    <col min="11264" max="11264" width="8.5" style="29" customWidth="1"/>
    <col min="11265" max="11265" width="12.09765625" style="29" customWidth="1"/>
    <col min="11266" max="11266" width="9.8984375" style="29" customWidth="1"/>
    <col min="11267" max="11267" width="12.09765625" style="29" customWidth="1"/>
    <col min="11268" max="11268" width="10.5" style="29" customWidth="1"/>
    <col min="11269" max="11269" width="13" style="29" customWidth="1"/>
    <col min="11270" max="11270" width="10.3984375" style="29" customWidth="1"/>
    <col min="11271" max="11271" width="11.69921875" style="29" customWidth="1"/>
    <col min="11272" max="11519" width="8.19921875" style="29"/>
    <col min="11520" max="11520" width="8.5" style="29" customWidth="1"/>
    <col min="11521" max="11521" width="12.09765625" style="29" customWidth="1"/>
    <col min="11522" max="11522" width="9.8984375" style="29" customWidth="1"/>
    <col min="11523" max="11523" width="12.09765625" style="29" customWidth="1"/>
    <col min="11524" max="11524" width="10.5" style="29" customWidth="1"/>
    <col min="11525" max="11525" width="13" style="29" customWidth="1"/>
    <col min="11526" max="11526" width="10.3984375" style="29" customWidth="1"/>
    <col min="11527" max="11527" width="11.69921875" style="29" customWidth="1"/>
    <col min="11528" max="11775" width="8.19921875" style="29"/>
    <col min="11776" max="11776" width="8.5" style="29" customWidth="1"/>
    <col min="11777" max="11777" width="12.09765625" style="29" customWidth="1"/>
    <col min="11778" max="11778" width="9.8984375" style="29" customWidth="1"/>
    <col min="11779" max="11779" width="12.09765625" style="29" customWidth="1"/>
    <col min="11780" max="11780" width="10.5" style="29" customWidth="1"/>
    <col min="11781" max="11781" width="13" style="29" customWidth="1"/>
    <col min="11782" max="11782" width="10.3984375" style="29" customWidth="1"/>
    <col min="11783" max="11783" width="11.69921875" style="29" customWidth="1"/>
    <col min="11784" max="12031" width="8.19921875" style="29"/>
    <col min="12032" max="12032" width="8.5" style="29" customWidth="1"/>
    <col min="12033" max="12033" width="12.09765625" style="29" customWidth="1"/>
    <col min="12034" max="12034" width="9.8984375" style="29" customWidth="1"/>
    <col min="12035" max="12035" width="12.09765625" style="29" customWidth="1"/>
    <col min="12036" max="12036" width="10.5" style="29" customWidth="1"/>
    <col min="12037" max="12037" width="13" style="29" customWidth="1"/>
    <col min="12038" max="12038" width="10.3984375" style="29" customWidth="1"/>
    <col min="12039" max="12039" width="11.69921875" style="29" customWidth="1"/>
    <col min="12040" max="12287" width="8.19921875" style="29"/>
    <col min="12288" max="12288" width="8.5" style="29" customWidth="1"/>
    <col min="12289" max="12289" width="12.09765625" style="29" customWidth="1"/>
    <col min="12290" max="12290" width="9.8984375" style="29" customWidth="1"/>
    <col min="12291" max="12291" width="12.09765625" style="29" customWidth="1"/>
    <col min="12292" max="12292" width="10.5" style="29" customWidth="1"/>
    <col min="12293" max="12293" width="13" style="29" customWidth="1"/>
    <col min="12294" max="12294" width="10.3984375" style="29" customWidth="1"/>
    <col min="12295" max="12295" width="11.69921875" style="29" customWidth="1"/>
    <col min="12296" max="12543" width="8.19921875" style="29"/>
    <col min="12544" max="12544" width="8.5" style="29" customWidth="1"/>
    <col min="12545" max="12545" width="12.09765625" style="29" customWidth="1"/>
    <col min="12546" max="12546" width="9.8984375" style="29" customWidth="1"/>
    <col min="12547" max="12547" width="12.09765625" style="29" customWidth="1"/>
    <col min="12548" max="12548" width="10.5" style="29" customWidth="1"/>
    <col min="12549" max="12549" width="13" style="29" customWidth="1"/>
    <col min="12550" max="12550" width="10.3984375" style="29" customWidth="1"/>
    <col min="12551" max="12551" width="11.69921875" style="29" customWidth="1"/>
    <col min="12552" max="12799" width="8.19921875" style="29"/>
    <col min="12800" max="12800" width="8.5" style="29" customWidth="1"/>
    <col min="12801" max="12801" width="12.09765625" style="29" customWidth="1"/>
    <col min="12802" max="12802" width="9.8984375" style="29" customWidth="1"/>
    <col min="12803" max="12803" width="12.09765625" style="29" customWidth="1"/>
    <col min="12804" max="12804" width="10.5" style="29" customWidth="1"/>
    <col min="12805" max="12805" width="13" style="29" customWidth="1"/>
    <col min="12806" max="12806" width="10.3984375" style="29" customWidth="1"/>
    <col min="12807" max="12807" width="11.69921875" style="29" customWidth="1"/>
    <col min="12808" max="13055" width="8.19921875" style="29"/>
    <col min="13056" max="13056" width="8.5" style="29" customWidth="1"/>
    <col min="13057" max="13057" width="12.09765625" style="29" customWidth="1"/>
    <col min="13058" max="13058" width="9.8984375" style="29" customWidth="1"/>
    <col min="13059" max="13059" width="12.09765625" style="29" customWidth="1"/>
    <col min="13060" max="13060" width="10.5" style="29" customWidth="1"/>
    <col min="13061" max="13061" width="13" style="29" customWidth="1"/>
    <col min="13062" max="13062" width="10.3984375" style="29" customWidth="1"/>
    <col min="13063" max="13063" width="11.69921875" style="29" customWidth="1"/>
    <col min="13064" max="13311" width="8.19921875" style="29"/>
    <col min="13312" max="13312" width="8.5" style="29" customWidth="1"/>
    <col min="13313" max="13313" width="12.09765625" style="29" customWidth="1"/>
    <col min="13314" max="13314" width="9.8984375" style="29" customWidth="1"/>
    <col min="13315" max="13315" width="12.09765625" style="29" customWidth="1"/>
    <col min="13316" max="13316" width="10.5" style="29" customWidth="1"/>
    <col min="13317" max="13317" width="13" style="29" customWidth="1"/>
    <col min="13318" max="13318" width="10.3984375" style="29" customWidth="1"/>
    <col min="13319" max="13319" width="11.69921875" style="29" customWidth="1"/>
    <col min="13320" max="13567" width="8.19921875" style="29"/>
    <col min="13568" max="13568" width="8.5" style="29" customWidth="1"/>
    <col min="13569" max="13569" width="12.09765625" style="29" customWidth="1"/>
    <col min="13570" max="13570" width="9.8984375" style="29" customWidth="1"/>
    <col min="13571" max="13571" width="12.09765625" style="29" customWidth="1"/>
    <col min="13572" max="13572" width="10.5" style="29" customWidth="1"/>
    <col min="13573" max="13573" width="13" style="29" customWidth="1"/>
    <col min="13574" max="13574" width="10.3984375" style="29" customWidth="1"/>
    <col min="13575" max="13575" width="11.69921875" style="29" customWidth="1"/>
    <col min="13576" max="13823" width="8.19921875" style="29"/>
    <col min="13824" max="13824" width="8.5" style="29" customWidth="1"/>
    <col min="13825" max="13825" width="12.09765625" style="29" customWidth="1"/>
    <col min="13826" max="13826" width="9.8984375" style="29" customWidth="1"/>
    <col min="13827" max="13827" width="12.09765625" style="29" customWidth="1"/>
    <col min="13828" max="13828" width="10.5" style="29" customWidth="1"/>
    <col min="13829" max="13829" width="13" style="29" customWidth="1"/>
    <col min="13830" max="13830" width="10.3984375" style="29" customWidth="1"/>
    <col min="13831" max="13831" width="11.69921875" style="29" customWidth="1"/>
    <col min="13832" max="14079" width="8.19921875" style="29"/>
    <col min="14080" max="14080" width="8.5" style="29" customWidth="1"/>
    <col min="14081" max="14081" width="12.09765625" style="29" customWidth="1"/>
    <col min="14082" max="14082" width="9.8984375" style="29" customWidth="1"/>
    <col min="14083" max="14083" width="12.09765625" style="29" customWidth="1"/>
    <col min="14084" max="14084" width="10.5" style="29" customWidth="1"/>
    <col min="14085" max="14085" width="13" style="29" customWidth="1"/>
    <col min="14086" max="14086" width="10.3984375" style="29" customWidth="1"/>
    <col min="14087" max="14087" width="11.69921875" style="29" customWidth="1"/>
    <col min="14088" max="14335" width="8.19921875" style="29"/>
    <col min="14336" max="14336" width="8.5" style="29" customWidth="1"/>
    <col min="14337" max="14337" width="12.09765625" style="29" customWidth="1"/>
    <col min="14338" max="14338" width="9.8984375" style="29" customWidth="1"/>
    <col min="14339" max="14339" width="12.09765625" style="29" customWidth="1"/>
    <col min="14340" max="14340" width="10.5" style="29" customWidth="1"/>
    <col min="14341" max="14341" width="13" style="29" customWidth="1"/>
    <col min="14342" max="14342" width="10.3984375" style="29" customWidth="1"/>
    <col min="14343" max="14343" width="11.69921875" style="29" customWidth="1"/>
    <col min="14344" max="14591" width="8.19921875" style="29"/>
    <col min="14592" max="14592" width="8.5" style="29" customWidth="1"/>
    <col min="14593" max="14593" width="12.09765625" style="29" customWidth="1"/>
    <col min="14594" max="14594" width="9.8984375" style="29" customWidth="1"/>
    <col min="14595" max="14595" width="12.09765625" style="29" customWidth="1"/>
    <col min="14596" max="14596" width="10.5" style="29" customWidth="1"/>
    <col min="14597" max="14597" width="13" style="29" customWidth="1"/>
    <col min="14598" max="14598" width="10.3984375" style="29" customWidth="1"/>
    <col min="14599" max="14599" width="11.69921875" style="29" customWidth="1"/>
    <col min="14600" max="14847" width="8.19921875" style="29"/>
    <col min="14848" max="14848" width="8.5" style="29" customWidth="1"/>
    <col min="14849" max="14849" width="12.09765625" style="29" customWidth="1"/>
    <col min="14850" max="14850" width="9.8984375" style="29" customWidth="1"/>
    <col min="14851" max="14851" width="12.09765625" style="29" customWidth="1"/>
    <col min="14852" max="14852" width="10.5" style="29" customWidth="1"/>
    <col min="14853" max="14853" width="13" style="29" customWidth="1"/>
    <col min="14854" max="14854" width="10.3984375" style="29" customWidth="1"/>
    <col min="14855" max="14855" width="11.69921875" style="29" customWidth="1"/>
    <col min="14856" max="15103" width="8.19921875" style="29"/>
    <col min="15104" max="15104" width="8.5" style="29" customWidth="1"/>
    <col min="15105" max="15105" width="12.09765625" style="29" customWidth="1"/>
    <col min="15106" max="15106" width="9.8984375" style="29" customWidth="1"/>
    <col min="15107" max="15107" width="12.09765625" style="29" customWidth="1"/>
    <col min="15108" max="15108" width="10.5" style="29" customWidth="1"/>
    <col min="15109" max="15109" width="13" style="29" customWidth="1"/>
    <col min="15110" max="15110" width="10.3984375" style="29" customWidth="1"/>
    <col min="15111" max="15111" width="11.69921875" style="29" customWidth="1"/>
    <col min="15112" max="15359" width="8.19921875" style="29"/>
    <col min="15360" max="15360" width="8.5" style="29" customWidth="1"/>
    <col min="15361" max="15361" width="12.09765625" style="29" customWidth="1"/>
    <col min="15362" max="15362" width="9.8984375" style="29" customWidth="1"/>
    <col min="15363" max="15363" width="12.09765625" style="29" customWidth="1"/>
    <col min="15364" max="15364" width="10.5" style="29" customWidth="1"/>
    <col min="15365" max="15365" width="13" style="29" customWidth="1"/>
    <col min="15366" max="15366" width="10.3984375" style="29" customWidth="1"/>
    <col min="15367" max="15367" width="11.69921875" style="29" customWidth="1"/>
    <col min="15368" max="15615" width="8.19921875" style="29"/>
    <col min="15616" max="15616" width="8.5" style="29" customWidth="1"/>
    <col min="15617" max="15617" width="12.09765625" style="29" customWidth="1"/>
    <col min="15618" max="15618" width="9.8984375" style="29" customWidth="1"/>
    <col min="15619" max="15619" width="12.09765625" style="29" customWidth="1"/>
    <col min="15620" max="15620" width="10.5" style="29" customWidth="1"/>
    <col min="15621" max="15621" width="13" style="29" customWidth="1"/>
    <col min="15622" max="15622" width="10.3984375" style="29" customWidth="1"/>
    <col min="15623" max="15623" width="11.69921875" style="29" customWidth="1"/>
    <col min="15624" max="15871" width="8.19921875" style="29"/>
    <col min="15872" max="15872" width="8.5" style="29" customWidth="1"/>
    <col min="15873" max="15873" width="12.09765625" style="29" customWidth="1"/>
    <col min="15874" max="15874" width="9.8984375" style="29" customWidth="1"/>
    <col min="15875" max="15875" width="12.09765625" style="29" customWidth="1"/>
    <col min="15876" max="15876" width="10.5" style="29" customWidth="1"/>
    <col min="15877" max="15877" width="13" style="29" customWidth="1"/>
    <col min="15878" max="15878" width="10.3984375" style="29" customWidth="1"/>
    <col min="15879" max="15879" width="11.69921875" style="29" customWidth="1"/>
    <col min="15880" max="16127" width="8.19921875" style="29"/>
    <col min="16128" max="16128" width="8.5" style="29" customWidth="1"/>
    <col min="16129" max="16129" width="12.09765625" style="29" customWidth="1"/>
    <col min="16130" max="16130" width="9.8984375" style="29" customWidth="1"/>
    <col min="16131" max="16131" width="12.09765625" style="29" customWidth="1"/>
    <col min="16132" max="16132" width="10.5" style="29" customWidth="1"/>
    <col min="16133" max="16133" width="13" style="29" customWidth="1"/>
    <col min="16134" max="16134" width="10.3984375" style="29" customWidth="1"/>
    <col min="16135" max="16135" width="11.69921875" style="29" customWidth="1"/>
    <col min="16136" max="16384" width="8.19921875" style="29"/>
  </cols>
  <sheetData>
    <row r="1" spans="1:8" ht="21" thickBot="1">
      <c r="A1" s="135" t="s">
        <v>54</v>
      </c>
      <c r="B1" s="135"/>
      <c r="C1" s="135"/>
      <c r="D1" s="135"/>
      <c r="E1" s="135"/>
      <c r="F1" s="135"/>
      <c r="G1" s="135"/>
    </row>
    <row r="2" spans="1:8" ht="47.4" thickTop="1">
      <c r="A2" s="30" t="s">
        <v>55</v>
      </c>
      <c r="B2" s="31" t="s">
        <v>56</v>
      </c>
      <c r="C2" s="31" t="s">
        <v>57</v>
      </c>
      <c r="D2" s="31" t="s">
        <v>58</v>
      </c>
      <c r="E2" s="32" t="s">
        <v>59</v>
      </c>
      <c r="F2" s="32" t="s">
        <v>60</v>
      </c>
      <c r="G2" s="33" t="s">
        <v>61</v>
      </c>
    </row>
    <row r="3" spans="1:8">
      <c r="A3" s="34" t="s">
        <v>62</v>
      </c>
      <c r="B3" s="35" t="s">
        <v>73</v>
      </c>
      <c r="C3" s="104">
        <f>VLOOKUP(LEFT(A3,2),$B$11:$D$17,IF(RIGHT(A3,1)="1",2,3),0)</f>
        <v>2.5</v>
      </c>
      <c r="D3" s="36">
        <v>70</v>
      </c>
      <c r="E3" s="157">
        <f>IF(RIGHT(A3,1)="1",C3*1%,C3*5%)</f>
        <v>2.5000000000000001E-2</v>
      </c>
      <c r="F3" s="156">
        <f>(C3+E3)*D3</f>
        <v>176.75</v>
      </c>
      <c r="G3" s="158">
        <f>F3-IF(F3&gt;=1000,1%*F3,0)</f>
        <v>176.75</v>
      </c>
    </row>
    <row r="4" spans="1:8">
      <c r="A4" s="34" t="s">
        <v>63</v>
      </c>
      <c r="B4" s="35" t="s">
        <v>75</v>
      </c>
      <c r="C4" s="104">
        <f>VLOOKUP(LEFT(A4,2),$B$11:$D$17,IF(RIGHT(A4,1)="1",2,3),0)</f>
        <v>3</v>
      </c>
      <c r="D4" s="36">
        <v>30</v>
      </c>
      <c r="E4" s="157">
        <f t="shared" ref="E4:E8" si="0">IF(RIGHT(A4,1)="1",C4*1%,C4*5%)</f>
        <v>0.03</v>
      </c>
      <c r="F4" s="156">
        <f t="shared" ref="F4:F8" si="1">(C4+E4)*D4</f>
        <v>90.899999999999991</v>
      </c>
      <c r="G4" s="158">
        <f t="shared" ref="G4:G8" si="2">F4-IF(F4&gt;=1000,1%*F4,0)</f>
        <v>90.899999999999991</v>
      </c>
    </row>
    <row r="5" spans="1:8">
      <c r="A5" s="34" t="s">
        <v>64</v>
      </c>
      <c r="B5" s="35" t="s">
        <v>77</v>
      </c>
      <c r="C5" s="104">
        <f>VLOOKUP(LEFT(A5,2),$B$11:$D$17,IF(RIGHT(A5,1)="1",2,3),0)</f>
        <v>13</v>
      </c>
      <c r="D5" s="36">
        <v>120</v>
      </c>
      <c r="E5" s="157">
        <f t="shared" si="0"/>
        <v>0.13</v>
      </c>
      <c r="F5" s="156">
        <f t="shared" si="1"/>
        <v>1575.6000000000001</v>
      </c>
      <c r="G5" s="158">
        <f t="shared" si="2"/>
        <v>1559.8440000000001</v>
      </c>
    </row>
    <row r="6" spans="1:8">
      <c r="A6" s="34" t="s">
        <v>65</v>
      </c>
      <c r="B6" s="35" t="s">
        <v>79</v>
      </c>
      <c r="C6" s="104">
        <f>VLOOKUP(LEFT(A6,2),$B$11:$D$17,IF(RIGHT(A6,1)="1",2,3),0)</f>
        <v>27</v>
      </c>
      <c r="D6" s="36">
        <v>100</v>
      </c>
      <c r="E6" s="157">
        <f t="shared" si="0"/>
        <v>0.27</v>
      </c>
      <c r="F6" s="156">
        <f t="shared" si="1"/>
        <v>2727</v>
      </c>
      <c r="G6" s="158">
        <f t="shared" si="2"/>
        <v>2699.73</v>
      </c>
    </row>
    <row r="7" spans="1:8">
      <c r="A7" s="34" t="s">
        <v>66</v>
      </c>
      <c r="B7" s="35" t="s">
        <v>71</v>
      </c>
      <c r="C7" s="104">
        <f t="shared" ref="C7" si="3">VLOOKUP(LEFT(A7,2),$B$11:$D$17,IF(RIGHT(A7,1)="1",2,3),0)</f>
        <v>50</v>
      </c>
      <c r="D7" s="36">
        <v>50</v>
      </c>
      <c r="E7" s="157">
        <f t="shared" si="0"/>
        <v>2.5</v>
      </c>
      <c r="F7" s="156">
        <f t="shared" si="1"/>
        <v>2625</v>
      </c>
      <c r="G7" s="158">
        <f t="shared" si="2"/>
        <v>2598.75</v>
      </c>
      <c r="H7" s="37"/>
    </row>
    <row r="8" spans="1:8" ht="16.2" thickBot="1">
      <c r="A8" s="34" t="s">
        <v>67</v>
      </c>
      <c r="B8" s="35" t="s">
        <v>75</v>
      </c>
      <c r="C8" s="104">
        <f>VLOOKUP(LEFT(A8,2),$B$11:$D$17,IF(RIGHT(A8,1)="1",2,3),0)</f>
        <v>3.5</v>
      </c>
      <c r="D8" s="36">
        <v>65</v>
      </c>
      <c r="E8" s="157">
        <f t="shared" si="0"/>
        <v>0.17500000000000002</v>
      </c>
      <c r="F8" s="156">
        <f t="shared" si="1"/>
        <v>238.875</v>
      </c>
      <c r="G8" s="158">
        <f t="shared" si="2"/>
        <v>238.875</v>
      </c>
    </row>
    <row r="9" spans="1:8" ht="36.75" customHeight="1" thickTop="1">
      <c r="A9" s="136" t="s">
        <v>68</v>
      </c>
      <c r="B9" s="136"/>
      <c r="C9" s="136"/>
      <c r="D9" s="136"/>
      <c r="E9" s="136"/>
      <c r="F9" s="136"/>
      <c r="G9" s="136"/>
      <c r="H9" s="40"/>
    </row>
    <row r="10" spans="1:8" ht="20.25" customHeight="1" thickBot="1">
      <c r="A10" s="137" t="s">
        <v>57</v>
      </c>
      <c r="B10" s="137"/>
      <c r="C10" s="137"/>
      <c r="D10" s="137"/>
    </row>
    <row r="11" spans="1:8" ht="16.2" thickTop="1">
      <c r="A11" s="47"/>
      <c r="B11" s="131" t="s">
        <v>55</v>
      </c>
      <c r="C11" s="133" t="s">
        <v>57</v>
      </c>
      <c r="D11" s="134"/>
      <c r="F11" s="138" t="s">
        <v>39</v>
      </c>
      <c r="G11" s="139"/>
    </row>
    <row r="12" spans="1:8">
      <c r="A12" s="47"/>
      <c r="B12" s="132"/>
      <c r="C12" s="41">
        <v>1</v>
      </c>
      <c r="D12" s="42">
        <v>2</v>
      </c>
      <c r="F12" s="140" t="s">
        <v>69</v>
      </c>
      <c r="G12" s="141"/>
    </row>
    <row r="13" spans="1:8">
      <c r="B13" s="34" t="s">
        <v>70</v>
      </c>
      <c r="C13" s="36">
        <v>49</v>
      </c>
      <c r="D13" s="43">
        <v>50</v>
      </c>
      <c r="F13" s="34" t="s">
        <v>70</v>
      </c>
      <c r="G13" s="105">
        <f>SUMIF($A$3:$A$8,F13&amp;"*",$D$3:$D$8)</f>
        <v>50</v>
      </c>
    </row>
    <row r="14" spans="1:8">
      <c r="B14" s="34" t="s">
        <v>72</v>
      </c>
      <c r="C14" s="36">
        <v>2.5</v>
      </c>
      <c r="D14" s="43">
        <v>3</v>
      </c>
      <c r="F14" s="34" t="s">
        <v>72</v>
      </c>
      <c r="G14" s="105">
        <f>SUMIF($A$3:$A$8,F14&amp;"*",$D$3:$D$8)</f>
        <v>70</v>
      </c>
    </row>
    <row r="15" spans="1:8">
      <c r="B15" s="34" t="s">
        <v>74</v>
      </c>
      <c r="C15" s="36">
        <v>3</v>
      </c>
      <c r="D15" s="43">
        <v>3.5</v>
      </c>
      <c r="F15" s="34" t="s">
        <v>74</v>
      </c>
      <c r="G15" s="105">
        <f>SUMIF($A$3:$A$8,F15&amp;"*",$D$3:$D$8)</f>
        <v>95</v>
      </c>
    </row>
    <row r="16" spans="1:8">
      <c r="B16" s="34" t="s">
        <v>76</v>
      </c>
      <c r="C16" s="36">
        <v>13</v>
      </c>
      <c r="D16" s="43">
        <v>15</v>
      </c>
      <c r="F16" s="34" t="s">
        <v>76</v>
      </c>
      <c r="G16" s="105">
        <f>SUMIF($A$3:$A$8,F16&amp;"*",$D$3:$D$8)</f>
        <v>120</v>
      </c>
    </row>
    <row r="17" spans="1:7" ht="16.2" thickBot="1">
      <c r="B17" s="38" t="s">
        <v>78</v>
      </c>
      <c r="C17" s="39">
        <v>27</v>
      </c>
      <c r="D17" s="44">
        <v>30</v>
      </c>
      <c r="F17" s="38" t="s">
        <v>78</v>
      </c>
      <c r="G17" s="106">
        <f>SUMIF($A$3:$A$8,F17&amp;"*",$D$3:$D$8)</f>
        <v>100</v>
      </c>
    </row>
    <row r="18" spans="1:7" ht="16.2" thickTop="1"/>
    <row r="19" spans="1:7">
      <c r="A19" s="45" t="s">
        <v>53</v>
      </c>
    </row>
    <row r="20" spans="1:7">
      <c r="A20" s="29" t="s">
        <v>174</v>
      </c>
    </row>
    <row r="21" spans="1:7" ht="20.25" customHeight="1">
      <c r="A21" s="29" t="s">
        <v>176</v>
      </c>
    </row>
    <row r="22" spans="1:7" ht="21" customHeight="1">
      <c r="A22" s="29" t="s">
        <v>175</v>
      </c>
    </row>
    <row r="23" spans="1:7">
      <c r="A23" s="46" t="s">
        <v>189</v>
      </c>
    </row>
    <row r="24" spans="1:7" ht="21.75" customHeight="1">
      <c r="A24" s="29" t="s">
        <v>177</v>
      </c>
    </row>
    <row r="25" spans="1:7" ht="35.25" customHeight="1">
      <c r="A25" s="130" t="s">
        <v>178</v>
      </c>
      <c r="B25" s="130"/>
      <c r="C25" s="130"/>
      <c r="D25" s="130"/>
      <c r="E25" s="130"/>
      <c r="F25" s="130"/>
      <c r="G25" s="130"/>
    </row>
    <row r="26" spans="1:7" ht="19.5" customHeight="1">
      <c r="A26" s="29" t="s">
        <v>179</v>
      </c>
    </row>
  </sheetData>
  <mergeCells count="8">
    <mergeCell ref="A25:G25"/>
    <mergeCell ref="B11:B12"/>
    <mergeCell ref="C11:D11"/>
    <mergeCell ref="A1:G1"/>
    <mergeCell ref="A9:G9"/>
    <mergeCell ref="A10:D10"/>
    <mergeCell ref="F11:G11"/>
    <mergeCell ref="F12:G12"/>
  </mergeCells>
  <pageMargins left="0.75" right="0.25" top="0.5" bottom="0.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DB1C-F6D5-415A-9D7E-81E72A140C97}">
  <dimension ref="A1:I21"/>
  <sheetViews>
    <sheetView topLeftCell="A4" workbookViewId="0">
      <selection activeCell="E13" sqref="E13"/>
    </sheetView>
  </sheetViews>
  <sheetFormatPr defaultColWidth="8.19921875" defaultRowHeight="15.6"/>
  <cols>
    <col min="1" max="1" width="9.5" style="54" customWidth="1"/>
    <col min="2" max="2" width="12.09765625" style="54" customWidth="1"/>
    <col min="3" max="3" width="10.8984375" style="54" customWidth="1"/>
    <col min="4" max="4" width="12.09765625" style="54" customWidth="1"/>
    <col min="5" max="5" width="10.5" style="54" customWidth="1"/>
    <col min="6" max="7" width="13" style="54" customWidth="1"/>
    <col min="8" max="8" width="10.3984375" style="54" customWidth="1"/>
    <col min="9" max="256" width="8.19921875" style="54"/>
    <col min="257" max="257" width="9.5" style="54" customWidth="1"/>
    <col min="258" max="258" width="12.09765625" style="54" customWidth="1"/>
    <col min="259" max="259" width="10.8984375" style="54" customWidth="1"/>
    <col min="260" max="260" width="12.09765625" style="54" customWidth="1"/>
    <col min="261" max="261" width="10.5" style="54" customWidth="1"/>
    <col min="262" max="263" width="13" style="54" customWidth="1"/>
    <col min="264" max="264" width="10.3984375" style="54" customWidth="1"/>
    <col min="265" max="512" width="8.19921875" style="54"/>
    <col min="513" max="513" width="9.5" style="54" customWidth="1"/>
    <col min="514" max="514" width="12.09765625" style="54" customWidth="1"/>
    <col min="515" max="515" width="10.8984375" style="54" customWidth="1"/>
    <col min="516" max="516" width="12.09765625" style="54" customWidth="1"/>
    <col min="517" max="517" width="10.5" style="54" customWidth="1"/>
    <col min="518" max="519" width="13" style="54" customWidth="1"/>
    <col min="520" max="520" width="10.3984375" style="54" customWidth="1"/>
    <col min="521" max="768" width="8.19921875" style="54"/>
    <col min="769" max="769" width="9.5" style="54" customWidth="1"/>
    <col min="770" max="770" width="12.09765625" style="54" customWidth="1"/>
    <col min="771" max="771" width="10.8984375" style="54" customWidth="1"/>
    <col min="772" max="772" width="12.09765625" style="54" customWidth="1"/>
    <col min="773" max="773" width="10.5" style="54" customWidth="1"/>
    <col min="774" max="775" width="13" style="54" customWidth="1"/>
    <col min="776" max="776" width="10.3984375" style="54" customWidth="1"/>
    <col min="777" max="1024" width="8.19921875" style="54"/>
    <col min="1025" max="1025" width="9.5" style="54" customWidth="1"/>
    <col min="1026" max="1026" width="12.09765625" style="54" customWidth="1"/>
    <col min="1027" max="1027" width="10.8984375" style="54" customWidth="1"/>
    <col min="1028" max="1028" width="12.09765625" style="54" customWidth="1"/>
    <col min="1029" max="1029" width="10.5" style="54" customWidth="1"/>
    <col min="1030" max="1031" width="13" style="54" customWidth="1"/>
    <col min="1032" max="1032" width="10.3984375" style="54" customWidth="1"/>
    <col min="1033" max="1280" width="8.19921875" style="54"/>
    <col min="1281" max="1281" width="9.5" style="54" customWidth="1"/>
    <col min="1282" max="1282" width="12.09765625" style="54" customWidth="1"/>
    <col min="1283" max="1283" width="10.8984375" style="54" customWidth="1"/>
    <col min="1284" max="1284" width="12.09765625" style="54" customWidth="1"/>
    <col min="1285" max="1285" width="10.5" style="54" customWidth="1"/>
    <col min="1286" max="1287" width="13" style="54" customWidth="1"/>
    <col min="1288" max="1288" width="10.3984375" style="54" customWidth="1"/>
    <col min="1289" max="1536" width="8.19921875" style="54"/>
    <col min="1537" max="1537" width="9.5" style="54" customWidth="1"/>
    <col min="1538" max="1538" width="12.09765625" style="54" customWidth="1"/>
    <col min="1539" max="1539" width="10.8984375" style="54" customWidth="1"/>
    <col min="1540" max="1540" width="12.09765625" style="54" customWidth="1"/>
    <col min="1541" max="1541" width="10.5" style="54" customWidth="1"/>
    <col min="1542" max="1543" width="13" style="54" customWidth="1"/>
    <col min="1544" max="1544" width="10.3984375" style="54" customWidth="1"/>
    <col min="1545" max="1792" width="8.19921875" style="54"/>
    <col min="1793" max="1793" width="9.5" style="54" customWidth="1"/>
    <col min="1794" max="1794" width="12.09765625" style="54" customWidth="1"/>
    <col min="1795" max="1795" width="10.8984375" style="54" customWidth="1"/>
    <col min="1796" max="1796" width="12.09765625" style="54" customWidth="1"/>
    <col min="1797" max="1797" width="10.5" style="54" customWidth="1"/>
    <col min="1798" max="1799" width="13" style="54" customWidth="1"/>
    <col min="1800" max="1800" width="10.3984375" style="54" customWidth="1"/>
    <col min="1801" max="2048" width="8.19921875" style="54"/>
    <col min="2049" max="2049" width="9.5" style="54" customWidth="1"/>
    <col min="2050" max="2050" width="12.09765625" style="54" customWidth="1"/>
    <col min="2051" max="2051" width="10.8984375" style="54" customWidth="1"/>
    <col min="2052" max="2052" width="12.09765625" style="54" customWidth="1"/>
    <col min="2053" max="2053" width="10.5" style="54" customWidth="1"/>
    <col min="2054" max="2055" width="13" style="54" customWidth="1"/>
    <col min="2056" max="2056" width="10.3984375" style="54" customWidth="1"/>
    <col min="2057" max="2304" width="8.19921875" style="54"/>
    <col min="2305" max="2305" width="9.5" style="54" customWidth="1"/>
    <col min="2306" max="2306" width="12.09765625" style="54" customWidth="1"/>
    <col min="2307" max="2307" width="10.8984375" style="54" customWidth="1"/>
    <col min="2308" max="2308" width="12.09765625" style="54" customWidth="1"/>
    <col min="2309" max="2309" width="10.5" style="54" customWidth="1"/>
    <col min="2310" max="2311" width="13" style="54" customWidth="1"/>
    <col min="2312" max="2312" width="10.3984375" style="54" customWidth="1"/>
    <col min="2313" max="2560" width="8.19921875" style="54"/>
    <col min="2561" max="2561" width="9.5" style="54" customWidth="1"/>
    <col min="2562" max="2562" width="12.09765625" style="54" customWidth="1"/>
    <col min="2563" max="2563" width="10.8984375" style="54" customWidth="1"/>
    <col min="2564" max="2564" width="12.09765625" style="54" customWidth="1"/>
    <col min="2565" max="2565" width="10.5" style="54" customWidth="1"/>
    <col min="2566" max="2567" width="13" style="54" customWidth="1"/>
    <col min="2568" max="2568" width="10.3984375" style="54" customWidth="1"/>
    <col min="2569" max="2816" width="8.19921875" style="54"/>
    <col min="2817" max="2817" width="9.5" style="54" customWidth="1"/>
    <col min="2818" max="2818" width="12.09765625" style="54" customWidth="1"/>
    <col min="2819" max="2819" width="10.8984375" style="54" customWidth="1"/>
    <col min="2820" max="2820" width="12.09765625" style="54" customWidth="1"/>
    <col min="2821" max="2821" width="10.5" style="54" customWidth="1"/>
    <col min="2822" max="2823" width="13" style="54" customWidth="1"/>
    <col min="2824" max="2824" width="10.3984375" style="54" customWidth="1"/>
    <col min="2825" max="3072" width="8.19921875" style="54"/>
    <col min="3073" max="3073" width="9.5" style="54" customWidth="1"/>
    <col min="3074" max="3074" width="12.09765625" style="54" customWidth="1"/>
    <col min="3075" max="3075" width="10.8984375" style="54" customWidth="1"/>
    <col min="3076" max="3076" width="12.09765625" style="54" customWidth="1"/>
    <col min="3077" max="3077" width="10.5" style="54" customWidth="1"/>
    <col min="3078" max="3079" width="13" style="54" customWidth="1"/>
    <col min="3080" max="3080" width="10.3984375" style="54" customWidth="1"/>
    <col min="3081" max="3328" width="8.19921875" style="54"/>
    <col min="3329" max="3329" width="9.5" style="54" customWidth="1"/>
    <col min="3330" max="3330" width="12.09765625" style="54" customWidth="1"/>
    <col min="3331" max="3331" width="10.8984375" style="54" customWidth="1"/>
    <col min="3332" max="3332" width="12.09765625" style="54" customWidth="1"/>
    <col min="3333" max="3333" width="10.5" style="54" customWidth="1"/>
    <col min="3334" max="3335" width="13" style="54" customWidth="1"/>
    <col min="3336" max="3336" width="10.3984375" style="54" customWidth="1"/>
    <col min="3337" max="3584" width="8.19921875" style="54"/>
    <col min="3585" max="3585" width="9.5" style="54" customWidth="1"/>
    <col min="3586" max="3586" width="12.09765625" style="54" customWidth="1"/>
    <col min="3587" max="3587" width="10.8984375" style="54" customWidth="1"/>
    <col min="3588" max="3588" width="12.09765625" style="54" customWidth="1"/>
    <col min="3589" max="3589" width="10.5" style="54" customWidth="1"/>
    <col min="3590" max="3591" width="13" style="54" customWidth="1"/>
    <col min="3592" max="3592" width="10.3984375" style="54" customWidth="1"/>
    <col min="3593" max="3840" width="8.19921875" style="54"/>
    <col min="3841" max="3841" width="9.5" style="54" customWidth="1"/>
    <col min="3842" max="3842" width="12.09765625" style="54" customWidth="1"/>
    <col min="3843" max="3843" width="10.8984375" style="54" customWidth="1"/>
    <col min="3844" max="3844" width="12.09765625" style="54" customWidth="1"/>
    <col min="3845" max="3845" width="10.5" style="54" customWidth="1"/>
    <col min="3846" max="3847" width="13" style="54" customWidth="1"/>
    <col min="3848" max="3848" width="10.3984375" style="54" customWidth="1"/>
    <col min="3849" max="4096" width="8.19921875" style="54"/>
    <col min="4097" max="4097" width="9.5" style="54" customWidth="1"/>
    <col min="4098" max="4098" width="12.09765625" style="54" customWidth="1"/>
    <col min="4099" max="4099" width="10.8984375" style="54" customWidth="1"/>
    <col min="4100" max="4100" width="12.09765625" style="54" customWidth="1"/>
    <col min="4101" max="4101" width="10.5" style="54" customWidth="1"/>
    <col min="4102" max="4103" width="13" style="54" customWidth="1"/>
    <col min="4104" max="4104" width="10.3984375" style="54" customWidth="1"/>
    <col min="4105" max="4352" width="8.19921875" style="54"/>
    <col min="4353" max="4353" width="9.5" style="54" customWidth="1"/>
    <col min="4354" max="4354" width="12.09765625" style="54" customWidth="1"/>
    <col min="4355" max="4355" width="10.8984375" style="54" customWidth="1"/>
    <col min="4356" max="4356" width="12.09765625" style="54" customWidth="1"/>
    <col min="4357" max="4357" width="10.5" style="54" customWidth="1"/>
    <col min="4358" max="4359" width="13" style="54" customWidth="1"/>
    <col min="4360" max="4360" width="10.3984375" style="54" customWidth="1"/>
    <col min="4361" max="4608" width="8.19921875" style="54"/>
    <col min="4609" max="4609" width="9.5" style="54" customWidth="1"/>
    <col min="4610" max="4610" width="12.09765625" style="54" customWidth="1"/>
    <col min="4611" max="4611" width="10.8984375" style="54" customWidth="1"/>
    <col min="4612" max="4612" width="12.09765625" style="54" customWidth="1"/>
    <col min="4613" max="4613" width="10.5" style="54" customWidth="1"/>
    <col min="4614" max="4615" width="13" style="54" customWidth="1"/>
    <col min="4616" max="4616" width="10.3984375" style="54" customWidth="1"/>
    <col min="4617" max="4864" width="8.19921875" style="54"/>
    <col min="4865" max="4865" width="9.5" style="54" customWidth="1"/>
    <col min="4866" max="4866" width="12.09765625" style="54" customWidth="1"/>
    <col min="4867" max="4867" width="10.8984375" style="54" customWidth="1"/>
    <col min="4868" max="4868" width="12.09765625" style="54" customWidth="1"/>
    <col min="4869" max="4869" width="10.5" style="54" customWidth="1"/>
    <col min="4870" max="4871" width="13" style="54" customWidth="1"/>
    <col min="4872" max="4872" width="10.3984375" style="54" customWidth="1"/>
    <col min="4873" max="5120" width="8.19921875" style="54"/>
    <col min="5121" max="5121" width="9.5" style="54" customWidth="1"/>
    <col min="5122" max="5122" width="12.09765625" style="54" customWidth="1"/>
    <col min="5123" max="5123" width="10.8984375" style="54" customWidth="1"/>
    <col min="5124" max="5124" width="12.09765625" style="54" customWidth="1"/>
    <col min="5125" max="5125" width="10.5" style="54" customWidth="1"/>
    <col min="5126" max="5127" width="13" style="54" customWidth="1"/>
    <col min="5128" max="5128" width="10.3984375" style="54" customWidth="1"/>
    <col min="5129" max="5376" width="8.19921875" style="54"/>
    <col min="5377" max="5377" width="9.5" style="54" customWidth="1"/>
    <col min="5378" max="5378" width="12.09765625" style="54" customWidth="1"/>
    <col min="5379" max="5379" width="10.8984375" style="54" customWidth="1"/>
    <col min="5380" max="5380" width="12.09765625" style="54" customWidth="1"/>
    <col min="5381" max="5381" width="10.5" style="54" customWidth="1"/>
    <col min="5382" max="5383" width="13" style="54" customWidth="1"/>
    <col min="5384" max="5384" width="10.3984375" style="54" customWidth="1"/>
    <col min="5385" max="5632" width="8.19921875" style="54"/>
    <col min="5633" max="5633" width="9.5" style="54" customWidth="1"/>
    <col min="5634" max="5634" width="12.09765625" style="54" customWidth="1"/>
    <col min="5635" max="5635" width="10.8984375" style="54" customWidth="1"/>
    <col min="5636" max="5636" width="12.09765625" style="54" customWidth="1"/>
    <col min="5637" max="5637" width="10.5" style="54" customWidth="1"/>
    <col min="5638" max="5639" width="13" style="54" customWidth="1"/>
    <col min="5640" max="5640" width="10.3984375" style="54" customWidth="1"/>
    <col min="5641" max="5888" width="8.19921875" style="54"/>
    <col min="5889" max="5889" width="9.5" style="54" customWidth="1"/>
    <col min="5890" max="5890" width="12.09765625" style="54" customWidth="1"/>
    <col min="5891" max="5891" width="10.8984375" style="54" customWidth="1"/>
    <col min="5892" max="5892" width="12.09765625" style="54" customWidth="1"/>
    <col min="5893" max="5893" width="10.5" style="54" customWidth="1"/>
    <col min="5894" max="5895" width="13" style="54" customWidth="1"/>
    <col min="5896" max="5896" width="10.3984375" style="54" customWidth="1"/>
    <col min="5897" max="6144" width="8.19921875" style="54"/>
    <col min="6145" max="6145" width="9.5" style="54" customWidth="1"/>
    <col min="6146" max="6146" width="12.09765625" style="54" customWidth="1"/>
    <col min="6147" max="6147" width="10.8984375" style="54" customWidth="1"/>
    <col min="6148" max="6148" width="12.09765625" style="54" customWidth="1"/>
    <col min="6149" max="6149" width="10.5" style="54" customWidth="1"/>
    <col min="6150" max="6151" width="13" style="54" customWidth="1"/>
    <col min="6152" max="6152" width="10.3984375" style="54" customWidth="1"/>
    <col min="6153" max="6400" width="8.19921875" style="54"/>
    <col min="6401" max="6401" width="9.5" style="54" customWidth="1"/>
    <col min="6402" max="6402" width="12.09765625" style="54" customWidth="1"/>
    <col min="6403" max="6403" width="10.8984375" style="54" customWidth="1"/>
    <col min="6404" max="6404" width="12.09765625" style="54" customWidth="1"/>
    <col min="6405" max="6405" width="10.5" style="54" customWidth="1"/>
    <col min="6406" max="6407" width="13" style="54" customWidth="1"/>
    <col min="6408" max="6408" width="10.3984375" style="54" customWidth="1"/>
    <col min="6409" max="6656" width="8.19921875" style="54"/>
    <col min="6657" max="6657" width="9.5" style="54" customWidth="1"/>
    <col min="6658" max="6658" width="12.09765625" style="54" customWidth="1"/>
    <col min="6659" max="6659" width="10.8984375" style="54" customWidth="1"/>
    <col min="6660" max="6660" width="12.09765625" style="54" customWidth="1"/>
    <col min="6661" max="6661" width="10.5" style="54" customWidth="1"/>
    <col min="6662" max="6663" width="13" style="54" customWidth="1"/>
    <col min="6664" max="6664" width="10.3984375" style="54" customWidth="1"/>
    <col min="6665" max="6912" width="8.19921875" style="54"/>
    <col min="6913" max="6913" width="9.5" style="54" customWidth="1"/>
    <col min="6914" max="6914" width="12.09765625" style="54" customWidth="1"/>
    <col min="6915" max="6915" width="10.8984375" style="54" customWidth="1"/>
    <col min="6916" max="6916" width="12.09765625" style="54" customWidth="1"/>
    <col min="6917" max="6917" width="10.5" style="54" customWidth="1"/>
    <col min="6918" max="6919" width="13" style="54" customWidth="1"/>
    <col min="6920" max="6920" width="10.3984375" style="54" customWidth="1"/>
    <col min="6921" max="7168" width="8.19921875" style="54"/>
    <col min="7169" max="7169" width="9.5" style="54" customWidth="1"/>
    <col min="7170" max="7170" width="12.09765625" style="54" customWidth="1"/>
    <col min="7171" max="7171" width="10.8984375" style="54" customWidth="1"/>
    <col min="7172" max="7172" width="12.09765625" style="54" customWidth="1"/>
    <col min="7173" max="7173" width="10.5" style="54" customWidth="1"/>
    <col min="7174" max="7175" width="13" style="54" customWidth="1"/>
    <col min="7176" max="7176" width="10.3984375" style="54" customWidth="1"/>
    <col min="7177" max="7424" width="8.19921875" style="54"/>
    <col min="7425" max="7425" width="9.5" style="54" customWidth="1"/>
    <col min="7426" max="7426" width="12.09765625" style="54" customWidth="1"/>
    <col min="7427" max="7427" width="10.8984375" style="54" customWidth="1"/>
    <col min="7428" max="7428" width="12.09765625" style="54" customWidth="1"/>
    <col min="7429" max="7429" width="10.5" style="54" customWidth="1"/>
    <col min="7430" max="7431" width="13" style="54" customWidth="1"/>
    <col min="7432" max="7432" width="10.3984375" style="54" customWidth="1"/>
    <col min="7433" max="7680" width="8.19921875" style="54"/>
    <col min="7681" max="7681" width="9.5" style="54" customWidth="1"/>
    <col min="7682" max="7682" width="12.09765625" style="54" customWidth="1"/>
    <col min="7683" max="7683" width="10.8984375" style="54" customWidth="1"/>
    <col min="7684" max="7684" width="12.09765625" style="54" customWidth="1"/>
    <col min="7685" max="7685" width="10.5" style="54" customWidth="1"/>
    <col min="7686" max="7687" width="13" style="54" customWidth="1"/>
    <col min="7688" max="7688" width="10.3984375" style="54" customWidth="1"/>
    <col min="7689" max="7936" width="8.19921875" style="54"/>
    <col min="7937" max="7937" width="9.5" style="54" customWidth="1"/>
    <col min="7938" max="7938" width="12.09765625" style="54" customWidth="1"/>
    <col min="7939" max="7939" width="10.8984375" style="54" customWidth="1"/>
    <col min="7940" max="7940" width="12.09765625" style="54" customWidth="1"/>
    <col min="7941" max="7941" width="10.5" style="54" customWidth="1"/>
    <col min="7942" max="7943" width="13" style="54" customWidth="1"/>
    <col min="7944" max="7944" width="10.3984375" style="54" customWidth="1"/>
    <col min="7945" max="8192" width="8.19921875" style="54"/>
    <col min="8193" max="8193" width="9.5" style="54" customWidth="1"/>
    <col min="8194" max="8194" width="12.09765625" style="54" customWidth="1"/>
    <col min="8195" max="8195" width="10.8984375" style="54" customWidth="1"/>
    <col min="8196" max="8196" width="12.09765625" style="54" customWidth="1"/>
    <col min="8197" max="8197" width="10.5" style="54" customWidth="1"/>
    <col min="8198" max="8199" width="13" style="54" customWidth="1"/>
    <col min="8200" max="8200" width="10.3984375" style="54" customWidth="1"/>
    <col min="8201" max="8448" width="8.19921875" style="54"/>
    <col min="8449" max="8449" width="9.5" style="54" customWidth="1"/>
    <col min="8450" max="8450" width="12.09765625" style="54" customWidth="1"/>
    <col min="8451" max="8451" width="10.8984375" style="54" customWidth="1"/>
    <col min="8452" max="8452" width="12.09765625" style="54" customWidth="1"/>
    <col min="8453" max="8453" width="10.5" style="54" customWidth="1"/>
    <col min="8454" max="8455" width="13" style="54" customWidth="1"/>
    <col min="8456" max="8456" width="10.3984375" style="54" customWidth="1"/>
    <col min="8457" max="8704" width="8.19921875" style="54"/>
    <col min="8705" max="8705" width="9.5" style="54" customWidth="1"/>
    <col min="8706" max="8706" width="12.09765625" style="54" customWidth="1"/>
    <col min="8707" max="8707" width="10.8984375" style="54" customWidth="1"/>
    <col min="8708" max="8708" width="12.09765625" style="54" customWidth="1"/>
    <col min="8709" max="8709" width="10.5" style="54" customWidth="1"/>
    <col min="8710" max="8711" width="13" style="54" customWidth="1"/>
    <col min="8712" max="8712" width="10.3984375" style="54" customWidth="1"/>
    <col min="8713" max="8960" width="8.19921875" style="54"/>
    <col min="8961" max="8961" width="9.5" style="54" customWidth="1"/>
    <col min="8962" max="8962" width="12.09765625" style="54" customWidth="1"/>
    <col min="8963" max="8963" width="10.8984375" style="54" customWidth="1"/>
    <col min="8964" max="8964" width="12.09765625" style="54" customWidth="1"/>
    <col min="8965" max="8965" width="10.5" style="54" customWidth="1"/>
    <col min="8966" max="8967" width="13" style="54" customWidth="1"/>
    <col min="8968" max="8968" width="10.3984375" style="54" customWidth="1"/>
    <col min="8969" max="9216" width="8.19921875" style="54"/>
    <col min="9217" max="9217" width="9.5" style="54" customWidth="1"/>
    <col min="9218" max="9218" width="12.09765625" style="54" customWidth="1"/>
    <col min="9219" max="9219" width="10.8984375" style="54" customWidth="1"/>
    <col min="9220" max="9220" width="12.09765625" style="54" customWidth="1"/>
    <col min="9221" max="9221" width="10.5" style="54" customWidth="1"/>
    <col min="9222" max="9223" width="13" style="54" customWidth="1"/>
    <col min="9224" max="9224" width="10.3984375" style="54" customWidth="1"/>
    <col min="9225" max="9472" width="8.19921875" style="54"/>
    <col min="9473" max="9473" width="9.5" style="54" customWidth="1"/>
    <col min="9474" max="9474" width="12.09765625" style="54" customWidth="1"/>
    <col min="9475" max="9475" width="10.8984375" style="54" customWidth="1"/>
    <col min="9476" max="9476" width="12.09765625" style="54" customWidth="1"/>
    <col min="9477" max="9477" width="10.5" style="54" customWidth="1"/>
    <col min="9478" max="9479" width="13" style="54" customWidth="1"/>
    <col min="9480" max="9480" width="10.3984375" style="54" customWidth="1"/>
    <col min="9481" max="9728" width="8.19921875" style="54"/>
    <col min="9729" max="9729" width="9.5" style="54" customWidth="1"/>
    <col min="9730" max="9730" width="12.09765625" style="54" customWidth="1"/>
    <col min="9731" max="9731" width="10.8984375" style="54" customWidth="1"/>
    <col min="9732" max="9732" width="12.09765625" style="54" customWidth="1"/>
    <col min="9733" max="9733" width="10.5" style="54" customWidth="1"/>
    <col min="9734" max="9735" width="13" style="54" customWidth="1"/>
    <col min="9736" max="9736" width="10.3984375" style="54" customWidth="1"/>
    <col min="9737" max="9984" width="8.19921875" style="54"/>
    <col min="9985" max="9985" width="9.5" style="54" customWidth="1"/>
    <col min="9986" max="9986" width="12.09765625" style="54" customWidth="1"/>
    <col min="9987" max="9987" width="10.8984375" style="54" customWidth="1"/>
    <col min="9988" max="9988" width="12.09765625" style="54" customWidth="1"/>
    <col min="9989" max="9989" width="10.5" style="54" customWidth="1"/>
    <col min="9990" max="9991" width="13" style="54" customWidth="1"/>
    <col min="9992" max="9992" width="10.3984375" style="54" customWidth="1"/>
    <col min="9993" max="10240" width="8.19921875" style="54"/>
    <col min="10241" max="10241" width="9.5" style="54" customWidth="1"/>
    <col min="10242" max="10242" width="12.09765625" style="54" customWidth="1"/>
    <col min="10243" max="10243" width="10.8984375" style="54" customWidth="1"/>
    <col min="10244" max="10244" width="12.09765625" style="54" customWidth="1"/>
    <col min="10245" max="10245" width="10.5" style="54" customWidth="1"/>
    <col min="10246" max="10247" width="13" style="54" customWidth="1"/>
    <col min="10248" max="10248" width="10.3984375" style="54" customWidth="1"/>
    <col min="10249" max="10496" width="8.19921875" style="54"/>
    <col min="10497" max="10497" width="9.5" style="54" customWidth="1"/>
    <col min="10498" max="10498" width="12.09765625" style="54" customWidth="1"/>
    <col min="10499" max="10499" width="10.8984375" style="54" customWidth="1"/>
    <col min="10500" max="10500" width="12.09765625" style="54" customWidth="1"/>
    <col min="10501" max="10501" width="10.5" style="54" customWidth="1"/>
    <col min="10502" max="10503" width="13" style="54" customWidth="1"/>
    <col min="10504" max="10504" width="10.3984375" style="54" customWidth="1"/>
    <col min="10505" max="10752" width="8.19921875" style="54"/>
    <col min="10753" max="10753" width="9.5" style="54" customWidth="1"/>
    <col min="10754" max="10754" width="12.09765625" style="54" customWidth="1"/>
    <col min="10755" max="10755" width="10.8984375" style="54" customWidth="1"/>
    <col min="10756" max="10756" width="12.09765625" style="54" customWidth="1"/>
    <col min="10757" max="10757" width="10.5" style="54" customWidth="1"/>
    <col min="10758" max="10759" width="13" style="54" customWidth="1"/>
    <col min="10760" max="10760" width="10.3984375" style="54" customWidth="1"/>
    <col min="10761" max="11008" width="8.19921875" style="54"/>
    <col min="11009" max="11009" width="9.5" style="54" customWidth="1"/>
    <col min="11010" max="11010" width="12.09765625" style="54" customWidth="1"/>
    <col min="11011" max="11011" width="10.8984375" style="54" customWidth="1"/>
    <col min="11012" max="11012" width="12.09765625" style="54" customWidth="1"/>
    <col min="11013" max="11013" width="10.5" style="54" customWidth="1"/>
    <col min="11014" max="11015" width="13" style="54" customWidth="1"/>
    <col min="11016" max="11016" width="10.3984375" style="54" customWidth="1"/>
    <col min="11017" max="11264" width="8.19921875" style="54"/>
    <col min="11265" max="11265" width="9.5" style="54" customWidth="1"/>
    <col min="11266" max="11266" width="12.09765625" style="54" customWidth="1"/>
    <col min="11267" max="11267" width="10.8984375" style="54" customWidth="1"/>
    <col min="11268" max="11268" width="12.09765625" style="54" customWidth="1"/>
    <col min="11269" max="11269" width="10.5" style="54" customWidth="1"/>
    <col min="11270" max="11271" width="13" style="54" customWidth="1"/>
    <col min="11272" max="11272" width="10.3984375" style="54" customWidth="1"/>
    <col min="11273" max="11520" width="8.19921875" style="54"/>
    <col min="11521" max="11521" width="9.5" style="54" customWidth="1"/>
    <col min="11522" max="11522" width="12.09765625" style="54" customWidth="1"/>
    <col min="11523" max="11523" width="10.8984375" style="54" customWidth="1"/>
    <col min="11524" max="11524" width="12.09765625" style="54" customWidth="1"/>
    <col min="11525" max="11525" width="10.5" style="54" customWidth="1"/>
    <col min="11526" max="11527" width="13" style="54" customWidth="1"/>
    <col min="11528" max="11528" width="10.3984375" style="54" customWidth="1"/>
    <col min="11529" max="11776" width="8.19921875" style="54"/>
    <col min="11777" max="11777" width="9.5" style="54" customWidth="1"/>
    <col min="11778" max="11778" width="12.09765625" style="54" customWidth="1"/>
    <col min="11779" max="11779" width="10.8984375" style="54" customWidth="1"/>
    <col min="11780" max="11780" width="12.09765625" style="54" customWidth="1"/>
    <col min="11781" max="11781" width="10.5" style="54" customWidth="1"/>
    <col min="11782" max="11783" width="13" style="54" customWidth="1"/>
    <col min="11784" max="11784" width="10.3984375" style="54" customWidth="1"/>
    <col min="11785" max="12032" width="8.19921875" style="54"/>
    <col min="12033" max="12033" width="9.5" style="54" customWidth="1"/>
    <col min="12034" max="12034" width="12.09765625" style="54" customWidth="1"/>
    <col min="12035" max="12035" width="10.8984375" style="54" customWidth="1"/>
    <col min="12036" max="12036" width="12.09765625" style="54" customWidth="1"/>
    <col min="12037" max="12037" width="10.5" style="54" customWidth="1"/>
    <col min="12038" max="12039" width="13" style="54" customWidth="1"/>
    <col min="12040" max="12040" width="10.3984375" style="54" customWidth="1"/>
    <col min="12041" max="12288" width="8.19921875" style="54"/>
    <col min="12289" max="12289" width="9.5" style="54" customWidth="1"/>
    <col min="12290" max="12290" width="12.09765625" style="54" customWidth="1"/>
    <col min="12291" max="12291" width="10.8984375" style="54" customWidth="1"/>
    <col min="12292" max="12292" width="12.09765625" style="54" customWidth="1"/>
    <col min="12293" max="12293" width="10.5" style="54" customWidth="1"/>
    <col min="12294" max="12295" width="13" style="54" customWidth="1"/>
    <col min="12296" max="12296" width="10.3984375" style="54" customWidth="1"/>
    <col min="12297" max="12544" width="8.19921875" style="54"/>
    <col min="12545" max="12545" width="9.5" style="54" customWidth="1"/>
    <col min="12546" max="12546" width="12.09765625" style="54" customWidth="1"/>
    <col min="12547" max="12547" width="10.8984375" style="54" customWidth="1"/>
    <col min="12548" max="12548" width="12.09765625" style="54" customWidth="1"/>
    <col min="12549" max="12549" width="10.5" style="54" customWidth="1"/>
    <col min="12550" max="12551" width="13" style="54" customWidth="1"/>
    <col min="12552" max="12552" width="10.3984375" style="54" customWidth="1"/>
    <col min="12553" max="12800" width="8.19921875" style="54"/>
    <col min="12801" max="12801" width="9.5" style="54" customWidth="1"/>
    <col min="12802" max="12802" width="12.09765625" style="54" customWidth="1"/>
    <col min="12803" max="12803" width="10.8984375" style="54" customWidth="1"/>
    <col min="12804" max="12804" width="12.09765625" style="54" customWidth="1"/>
    <col min="12805" max="12805" width="10.5" style="54" customWidth="1"/>
    <col min="12806" max="12807" width="13" style="54" customWidth="1"/>
    <col min="12808" max="12808" width="10.3984375" style="54" customWidth="1"/>
    <col min="12809" max="13056" width="8.19921875" style="54"/>
    <col min="13057" max="13057" width="9.5" style="54" customWidth="1"/>
    <col min="13058" max="13058" width="12.09765625" style="54" customWidth="1"/>
    <col min="13059" max="13059" width="10.8984375" style="54" customWidth="1"/>
    <col min="13060" max="13060" width="12.09765625" style="54" customWidth="1"/>
    <col min="13061" max="13061" width="10.5" style="54" customWidth="1"/>
    <col min="13062" max="13063" width="13" style="54" customWidth="1"/>
    <col min="13064" max="13064" width="10.3984375" style="54" customWidth="1"/>
    <col min="13065" max="13312" width="8.19921875" style="54"/>
    <col min="13313" max="13313" width="9.5" style="54" customWidth="1"/>
    <col min="13314" max="13314" width="12.09765625" style="54" customWidth="1"/>
    <col min="13315" max="13315" width="10.8984375" style="54" customWidth="1"/>
    <col min="13316" max="13316" width="12.09765625" style="54" customWidth="1"/>
    <col min="13317" max="13317" width="10.5" style="54" customWidth="1"/>
    <col min="13318" max="13319" width="13" style="54" customWidth="1"/>
    <col min="13320" max="13320" width="10.3984375" style="54" customWidth="1"/>
    <col min="13321" max="13568" width="8.19921875" style="54"/>
    <col min="13569" max="13569" width="9.5" style="54" customWidth="1"/>
    <col min="13570" max="13570" width="12.09765625" style="54" customWidth="1"/>
    <col min="13571" max="13571" width="10.8984375" style="54" customWidth="1"/>
    <col min="13572" max="13572" width="12.09765625" style="54" customWidth="1"/>
    <col min="13573" max="13573" width="10.5" style="54" customWidth="1"/>
    <col min="13574" max="13575" width="13" style="54" customWidth="1"/>
    <col min="13576" max="13576" width="10.3984375" style="54" customWidth="1"/>
    <col min="13577" max="13824" width="8.19921875" style="54"/>
    <col min="13825" max="13825" width="9.5" style="54" customWidth="1"/>
    <col min="13826" max="13826" width="12.09765625" style="54" customWidth="1"/>
    <col min="13827" max="13827" width="10.8984375" style="54" customWidth="1"/>
    <col min="13828" max="13828" width="12.09765625" style="54" customWidth="1"/>
    <col min="13829" max="13829" width="10.5" style="54" customWidth="1"/>
    <col min="13830" max="13831" width="13" style="54" customWidth="1"/>
    <col min="13832" max="13832" width="10.3984375" style="54" customWidth="1"/>
    <col min="13833" max="14080" width="8.19921875" style="54"/>
    <col min="14081" max="14081" width="9.5" style="54" customWidth="1"/>
    <col min="14082" max="14082" width="12.09765625" style="54" customWidth="1"/>
    <col min="14083" max="14083" width="10.8984375" style="54" customWidth="1"/>
    <col min="14084" max="14084" width="12.09765625" style="54" customWidth="1"/>
    <col min="14085" max="14085" width="10.5" style="54" customWidth="1"/>
    <col min="14086" max="14087" width="13" style="54" customWidth="1"/>
    <col min="14088" max="14088" width="10.3984375" style="54" customWidth="1"/>
    <col min="14089" max="14336" width="8.19921875" style="54"/>
    <col min="14337" max="14337" width="9.5" style="54" customWidth="1"/>
    <col min="14338" max="14338" width="12.09765625" style="54" customWidth="1"/>
    <col min="14339" max="14339" width="10.8984375" style="54" customWidth="1"/>
    <col min="14340" max="14340" width="12.09765625" style="54" customWidth="1"/>
    <col min="14341" max="14341" width="10.5" style="54" customWidth="1"/>
    <col min="14342" max="14343" width="13" style="54" customWidth="1"/>
    <col min="14344" max="14344" width="10.3984375" style="54" customWidth="1"/>
    <col min="14345" max="14592" width="8.19921875" style="54"/>
    <col min="14593" max="14593" width="9.5" style="54" customWidth="1"/>
    <col min="14594" max="14594" width="12.09765625" style="54" customWidth="1"/>
    <col min="14595" max="14595" width="10.8984375" style="54" customWidth="1"/>
    <col min="14596" max="14596" width="12.09765625" style="54" customWidth="1"/>
    <col min="14597" max="14597" width="10.5" style="54" customWidth="1"/>
    <col min="14598" max="14599" width="13" style="54" customWidth="1"/>
    <col min="14600" max="14600" width="10.3984375" style="54" customWidth="1"/>
    <col min="14601" max="14848" width="8.19921875" style="54"/>
    <col min="14849" max="14849" width="9.5" style="54" customWidth="1"/>
    <col min="14850" max="14850" width="12.09765625" style="54" customWidth="1"/>
    <col min="14851" max="14851" width="10.8984375" style="54" customWidth="1"/>
    <col min="14852" max="14852" width="12.09765625" style="54" customWidth="1"/>
    <col min="14853" max="14853" width="10.5" style="54" customWidth="1"/>
    <col min="14854" max="14855" width="13" style="54" customWidth="1"/>
    <col min="14856" max="14856" width="10.3984375" style="54" customWidth="1"/>
    <col min="14857" max="15104" width="8.19921875" style="54"/>
    <col min="15105" max="15105" width="9.5" style="54" customWidth="1"/>
    <col min="15106" max="15106" width="12.09765625" style="54" customWidth="1"/>
    <col min="15107" max="15107" width="10.8984375" style="54" customWidth="1"/>
    <col min="15108" max="15108" width="12.09765625" style="54" customWidth="1"/>
    <col min="15109" max="15109" width="10.5" style="54" customWidth="1"/>
    <col min="15110" max="15111" width="13" style="54" customWidth="1"/>
    <col min="15112" max="15112" width="10.3984375" style="54" customWidth="1"/>
    <col min="15113" max="15360" width="8.19921875" style="54"/>
    <col min="15361" max="15361" width="9.5" style="54" customWidth="1"/>
    <col min="15362" max="15362" width="12.09765625" style="54" customWidth="1"/>
    <col min="15363" max="15363" width="10.8984375" style="54" customWidth="1"/>
    <col min="15364" max="15364" width="12.09765625" style="54" customWidth="1"/>
    <col min="15365" max="15365" width="10.5" style="54" customWidth="1"/>
    <col min="15366" max="15367" width="13" style="54" customWidth="1"/>
    <col min="15368" max="15368" width="10.3984375" style="54" customWidth="1"/>
    <col min="15369" max="15616" width="8.19921875" style="54"/>
    <col min="15617" max="15617" width="9.5" style="54" customWidth="1"/>
    <col min="15618" max="15618" width="12.09765625" style="54" customWidth="1"/>
    <col min="15619" max="15619" width="10.8984375" style="54" customWidth="1"/>
    <col min="15620" max="15620" width="12.09765625" style="54" customWidth="1"/>
    <col min="15621" max="15621" width="10.5" style="54" customWidth="1"/>
    <col min="15622" max="15623" width="13" style="54" customWidth="1"/>
    <col min="15624" max="15624" width="10.3984375" style="54" customWidth="1"/>
    <col min="15625" max="15872" width="8.19921875" style="54"/>
    <col min="15873" max="15873" width="9.5" style="54" customWidth="1"/>
    <col min="15874" max="15874" width="12.09765625" style="54" customWidth="1"/>
    <col min="15875" max="15875" width="10.8984375" style="54" customWidth="1"/>
    <col min="15876" max="15876" width="12.09765625" style="54" customWidth="1"/>
    <col min="15877" max="15877" width="10.5" style="54" customWidth="1"/>
    <col min="15878" max="15879" width="13" style="54" customWidth="1"/>
    <col min="15880" max="15880" width="10.3984375" style="54" customWidth="1"/>
    <col min="15881" max="16128" width="8.19921875" style="54"/>
    <col min="16129" max="16129" width="9.5" style="54" customWidth="1"/>
    <col min="16130" max="16130" width="12.09765625" style="54" customWidth="1"/>
    <col min="16131" max="16131" width="10.8984375" style="54" customWidth="1"/>
    <col min="16132" max="16132" width="12.09765625" style="54" customWidth="1"/>
    <col min="16133" max="16133" width="10.5" style="54" customWidth="1"/>
    <col min="16134" max="16135" width="13" style="54" customWidth="1"/>
    <col min="16136" max="16136" width="10.3984375" style="54" customWidth="1"/>
    <col min="16137" max="16384" width="8.19921875" style="54"/>
  </cols>
  <sheetData>
    <row r="1" spans="1:9">
      <c r="A1" s="53"/>
    </row>
    <row r="2" spans="1:9" ht="16.2" thickBot="1">
      <c r="A2" s="143" t="s">
        <v>99</v>
      </c>
      <c r="B2" s="143"/>
      <c r="C2" s="143"/>
      <c r="D2" s="143"/>
      <c r="E2" s="143"/>
      <c r="F2" s="143"/>
      <c r="G2" s="143"/>
      <c r="H2" s="143"/>
    </row>
    <row r="3" spans="1:9" ht="16.2" thickTop="1">
      <c r="A3" s="55" t="s">
        <v>100</v>
      </c>
      <c r="B3" s="56" t="s">
        <v>101</v>
      </c>
      <c r="C3" s="56" t="s">
        <v>102</v>
      </c>
      <c r="D3" s="56" t="s">
        <v>103</v>
      </c>
      <c r="E3" s="57" t="s">
        <v>104</v>
      </c>
      <c r="F3" s="57" t="s">
        <v>105</v>
      </c>
      <c r="G3" s="58" t="s">
        <v>57</v>
      </c>
      <c r="H3" s="59" t="s">
        <v>26</v>
      </c>
    </row>
    <row r="4" spans="1:9">
      <c r="A4" s="60">
        <v>39003</v>
      </c>
      <c r="B4" s="61">
        <v>0.54230324074074077</v>
      </c>
      <c r="C4" s="61">
        <v>0.54370370370370369</v>
      </c>
      <c r="D4" s="159">
        <f>C4-B4</f>
        <v>1.4004629629629228E-3</v>
      </c>
      <c r="E4" s="78">
        <f>HOUR(D4*60)+MINUTE(D4)+SECOND(D4/60)</f>
        <v>6</v>
      </c>
      <c r="F4" s="62" t="s">
        <v>106</v>
      </c>
      <c r="G4" s="79">
        <f>VLOOKUP(F4,$A$11:$B$14,2,0)</f>
        <v>1000</v>
      </c>
      <c r="H4" s="80">
        <f>E4*G4</f>
        <v>6000</v>
      </c>
    </row>
    <row r="5" spans="1:9">
      <c r="A5" s="60">
        <v>39007</v>
      </c>
      <c r="B5" s="61">
        <v>0.84571759259259249</v>
      </c>
      <c r="C5" s="61">
        <v>0.84653935185185192</v>
      </c>
      <c r="D5" s="159">
        <f t="shared" ref="D5:D7" si="0">C5-B5</f>
        <v>8.2175925925942472E-4</v>
      </c>
      <c r="E5" s="78">
        <f t="shared" ref="E5:E7" si="1">HOUR(D5*60)+MINUTE(D5)+SECOND(D5/60)</f>
        <v>3</v>
      </c>
      <c r="F5" s="62" t="s">
        <v>107</v>
      </c>
      <c r="G5" s="79">
        <f t="shared" ref="G5:G7" si="2">VLOOKUP(F5,$A$11:$B$14,2,0)</f>
        <v>1100</v>
      </c>
      <c r="H5" s="80">
        <f t="shared" ref="H5:H7" si="3">E5*G5</f>
        <v>3300</v>
      </c>
    </row>
    <row r="6" spans="1:9">
      <c r="A6" s="63">
        <v>39008</v>
      </c>
      <c r="B6" s="64">
        <v>0.3439814814814815</v>
      </c>
      <c r="C6" s="64">
        <v>0.35289351851851852</v>
      </c>
      <c r="D6" s="159">
        <f t="shared" si="0"/>
        <v>8.9120370370370239E-3</v>
      </c>
      <c r="E6" s="78">
        <f t="shared" si="1"/>
        <v>37</v>
      </c>
      <c r="F6" s="65" t="s">
        <v>106</v>
      </c>
      <c r="G6" s="79">
        <f t="shared" si="2"/>
        <v>1000</v>
      </c>
      <c r="H6" s="80">
        <f t="shared" si="3"/>
        <v>37000</v>
      </c>
    </row>
    <row r="7" spans="1:9" ht="16.2" thickBot="1">
      <c r="A7" s="66">
        <v>39009</v>
      </c>
      <c r="B7" s="67">
        <v>0.59603009259259265</v>
      </c>
      <c r="C7" s="67">
        <v>0.59752314814814811</v>
      </c>
      <c r="D7" s="159">
        <f t="shared" si="0"/>
        <v>1.4930555555554559E-3</v>
      </c>
      <c r="E7" s="78">
        <f t="shared" si="1"/>
        <v>6</v>
      </c>
      <c r="F7" s="68" t="s">
        <v>108</v>
      </c>
      <c r="G7" s="79">
        <f t="shared" si="2"/>
        <v>1100</v>
      </c>
      <c r="H7" s="80">
        <f t="shared" si="3"/>
        <v>6600</v>
      </c>
    </row>
    <row r="8" spans="1:9" ht="17.25" customHeight="1" thickTop="1" thickBot="1">
      <c r="A8" s="144"/>
      <c r="B8" s="144"/>
      <c r="C8" s="144"/>
      <c r="D8" s="144"/>
      <c r="E8" s="144"/>
      <c r="F8" s="144"/>
      <c r="G8" s="144"/>
      <c r="H8" s="144"/>
      <c r="I8" s="69"/>
    </row>
    <row r="9" spans="1:9" ht="20.25" customHeight="1" thickTop="1">
      <c r="A9" s="145" t="s">
        <v>57</v>
      </c>
      <c r="B9" s="146"/>
      <c r="C9" s="53"/>
      <c r="D9" s="147" t="s">
        <v>39</v>
      </c>
      <c r="E9" s="148"/>
    </row>
    <row r="10" spans="1:9" ht="20.25" customHeight="1" thickBot="1">
      <c r="A10" s="70" t="s">
        <v>109</v>
      </c>
      <c r="B10" s="71" t="s">
        <v>87</v>
      </c>
      <c r="C10" s="53"/>
      <c r="D10" s="149" t="s">
        <v>110</v>
      </c>
      <c r="E10" s="150"/>
    </row>
    <row r="11" spans="1:9" ht="20.25" customHeight="1" thickTop="1">
      <c r="A11" s="72" t="s">
        <v>108</v>
      </c>
      <c r="B11" s="73">
        <v>1100</v>
      </c>
      <c r="C11" s="53"/>
      <c r="D11" s="74" t="s">
        <v>111</v>
      </c>
      <c r="E11" s="107"/>
    </row>
    <row r="12" spans="1:9" ht="20.25" customHeight="1">
      <c r="A12" s="62" t="s">
        <v>106</v>
      </c>
      <c r="B12" s="62">
        <v>1000</v>
      </c>
      <c r="C12" s="53"/>
      <c r="D12" s="74" t="s">
        <v>112</v>
      </c>
      <c r="E12" s="107"/>
    </row>
    <row r="13" spans="1:9" ht="20.25" customHeight="1">
      <c r="A13" s="75" t="s">
        <v>107</v>
      </c>
      <c r="B13" s="62">
        <v>1100</v>
      </c>
      <c r="C13" s="53"/>
      <c r="D13" s="74" t="s">
        <v>107</v>
      </c>
      <c r="E13" s="107"/>
    </row>
    <row r="14" spans="1:9" ht="20.25" customHeight="1" thickBot="1">
      <c r="A14" s="62" t="s">
        <v>113</v>
      </c>
      <c r="B14" s="62">
        <v>3250</v>
      </c>
      <c r="C14" s="53"/>
      <c r="D14" s="76" t="s">
        <v>113</v>
      </c>
      <c r="E14" s="108"/>
    </row>
    <row r="15" spans="1:9" ht="16.2" thickTop="1">
      <c r="A15" s="77" t="s">
        <v>53</v>
      </c>
      <c r="E15" s="53"/>
    </row>
    <row r="16" spans="1:9">
      <c r="A16" s="54" t="s">
        <v>174</v>
      </c>
    </row>
    <row r="17" spans="1:8" ht="19.5" customHeight="1">
      <c r="A17" s="54" t="s">
        <v>181</v>
      </c>
    </row>
    <row r="18" spans="1:8" ht="55.2" customHeight="1">
      <c r="A18" s="142" t="s">
        <v>180</v>
      </c>
      <c r="B18" s="142"/>
      <c r="C18" s="142"/>
      <c r="D18" s="142"/>
      <c r="E18" s="142"/>
      <c r="F18" s="142"/>
      <c r="G18" s="142"/>
      <c r="H18" s="142"/>
    </row>
    <row r="19" spans="1:8" ht="20.25" customHeight="1">
      <c r="A19" s="54" t="s">
        <v>182</v>
      </c>
    </row>
    <row r="20" spans="1:8" ht="19.5" customHeight="1">
      <c r="A20" s="54" t="s">
        <v>183</v>
      </c>
    </row>
    <row r="21" spans="1:8" ht="19.5" customHeight="1">
      <c r="A21" s="54" t="s">
        <v>188</v>
      </c>
    </row>
  </sheetData>
  <mergeCells count="6">
    <mergeCell ref="A18:H18"/>
    <mergeCell ref="A2:H2"/>
    <mergeCell ref="A8:H8"/>
    <mergeCell ref="A9:B9"/>
    <mergeCell ref="D9:E9"/>
    <mergeCell ref="D10:E10"/>
  </mergeCells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538B-FABF-40C4-93E1-ACC54998BD7B}">
  <dimension ref="A1:J27"/>
  <sheetViews>
    <sheetView tabSelected="1" workbookViewId="0">
      <selection activeCell="J16" sqref="J16"/>
    </sheetView>
  </sheetViews>
  <sheetFormatPr defaultColWidth="8.19921875" defaultRowHeight="13.2"/>
  <cols>
    <col min="1" max="1" width="8.19921875" style="10"/>
    <col min="2" max="2" width="4.59765625" style="10" customWidth="1"/>
    <col min="3" max="3" width="15.8984375" style="10" customWidth="1"/>
    <col min="4" max="4" width="11.296875" style="10" customWidth="1"/>
    <col min="5" max="5" width="5.5" style="10" customWidth="1"/>
    <col min="6" max="6" width="12.09765625" style="10" customWidth="1"/>
    <col min="7" max="7" width="8.09765625" style="10" customWidth="1"/>
    <col min="8" max="8" width="7.69921875" style="10" customWidth="1"/>
    <col min="9" max="9" width="8.09765625" style="10" customWidth="1"/>
    <col min="10" max="10" width="9.5" style="10" customWidth="1"/>
    <col min="11" max="257" width="8.19921875" style="10"/>
    <col min="258" max="258" width="4.59765625" style="10" customWidth="1"/>
    <col min="259" max="259" width="15.8984375" style="10" customWidth="1"/>
    <col min="260" max="260" width="11.296875" style="10" customWidth="1"/>
    <col min="261" max="261" width="5.5" style="10" customWidth="1"/>
    <col min="262" max="262" width="12.09765625" style="10" customWidth="1"/>
    <col min="263" max="263" width="8.09765625" style="10" customWidth="1"/>
    <col min="264" max="264" width="7.69921875" style="10" customWidth="1"/>
    <col min="265" max="265" width="8.09765625" style="10" customWidth="1"/>
    <col min="266" max="266" width="9.5" style="10" customWidth="1"/>
    <col min="267" max="513" width="8.19921875" style="10"/>
    <col min="514" max="514" width="4.59765625" style="10" customWidth="1"/>
    <col min="515" max="515" width="15.8984375" style="10" customWidth="1"/>
    <col min="516" max="516" width="11.296875" style="10" customWidth="1"/>
    <col min="517" max="517" width="5.5" style="10" customWidth="1"/>
    <col min="518" max="518" width="12.09765625" style="10" customWidth="1"/>
    <col min="519" max="519" width="8.09765625" style="10" customWidth="1"/>
    <col min="520" max="520" width="7.69921875" style="10" customWidth="1"/>
    <col min="521" max="521" width="8.09765625" style="10" customWidth="1"/>
    <col min="522" max="522" width="9.5" style="10" customWidth="1"/>
    <col min="523" max="769" width="8.19921875" style="10"/>
    <col min="770" max="770" width="4.59765625" style="10" customWidth="1"/>
    <col min="771" max="771" width="15.8984375" style="10" customWidth="1"/>
    <col min="772" max="772" width="11.296875" style="10" customWidth="1"/>
    <col min="773" max="773" width="5.5" style="10" customWidth="1"/>
    <col min="774" max="774" width="12.09765625" style="10" customWidth="1"/>
    <col min="775" max="775" width="8.09765625" style="10" customWidth="1"/>
    <col min="776" max="776" width="7.69921875" style="10" customWidth="1"/>
    <col min="777" max="777" width="8.09765625" style="10" customWidth="1"/>
    <col min="778" max="778" width="9.5" style="10" customWidth="1"/>
    <col min="779" max="1025" width="8.19921875" style="10"/>
    <col min="1026" max="1026" width="4.59765625" style="10" customWidth="1"/>
    <col min="1027" max="1027" width="15.8984375" style="10" customWidth="1"/>
    <col min="1028" max="1028" width="11.296875" style="10" customWidth="1"/>
    <col min="1029" max="1029" width="5.5" style="10" customWidth="1"/>
    <col min="1030" max="1030" width="12.09765625" style="10" customWidth="1"/>
    <col min="1031" max="1031" width="8.09765625" style="10" customWidth="1"/>
    <col min="1032" max="1032" width="7.69921875" style="10" customWidth="1"/>
    <col min="1033" max="1033" width="8.09765625" style="10" customWidth="1"/>
    <col min="1034" max="1034" width="9.5" style="10" customWidth="1"/>
    <col min="1035" max="1281" width="8.19921875" style="10"/>
    <col min="1282" max="1282" width="4.59765625" style="10" customWidth="1"/>
    <col min="1283" max="1283" width="15.8984375" style="10" customWidth="1"/>
    <col min="1284" max="1284" width="11.296875" style="10" customWidth="1"/>
    <col min="1285" max="1285" width="5.5" style="10" customWidth="1"/>
    <col min="1286" max="1286" width="12.09765625" style="10" customWidth="1"/>
    <col min="1287" max="1287" width="8.09765625" style="10" customWidth="1"/>
    <col min="1288" max="1288" width="7.69921875" style="10" customWidth="1"/>
    <col min="1289" max="1289" width="8.09765625" style="10" customWidth="1"/>
    <col min="1290" max="1290" width="9.5" style="10" customWidth="1"/>
    <col min="1291" max="1537" width="8.19921875" style="10"/>
    <col min="1538" max="1538" width="4.59765625" style="10" customWidth="1"/>
    <col min="1539" max="1539" width="15.8984375" style="10" customWidth="1"/>
    <col min="1540" max="1540" width="11.296875" style="10" customWidth="1"/>
    <col min="1541" max="1541" width="5.5" style="10" customWidth="1"/>
    <col min="1542" max="1542" width="12.09765625" style="10" customWidth="1"/>
    <col min="1543" max="1543" width="8.09765625" style="10" customWidth="1"/>
    <col min="1544" max="1544" width="7.69921875" style="10" customWidth="1"/>
    <col min="1545" max="1545" width="8.09765625" style="10" customWidth="1"/>
    <col min="1546" max="1546" width="9.5" style="10" customWidth="1"/>
    <col min="1547" max="1793" width="8.19921875" style="10"/>
    <col min="1794" max="1794" width="4.59765625" style="10" customWidth="1"/>
    <col min="1795" max="1795" width="15.8984375" style="10" customWidth="1"/>
    <col min="1796" max="1796" width="11.296875" style="10" customWidth="1"/>
    <col min="1797" max="1797" width="5.5" style="10" customWidth="1"/>
    <col min="1798" max="1798" width="12.09765625" style="10" customWidth="1"/>
    <col min="1799" max="1799" width="8.09765625" style="10" customWidth="1"/>
    <col min="1800" max="1800" width="7.69921875" style="10" customWidth="1"/>
    <col min="1801" max="1801" width="8.09765625" style="10" customWidth="1"/>
    <col min="1802" max="1802" width="9.5" style="10" customWidth="1"/>
    <col min="1803" max="2049" width="8.19921875" style="10"/>
    <col min="2050" max="2050" width="4.59765625" style="10" customWidth="1"/>
    <col min="2051" max="2051" width="15.8984375" style="10" customWidth="1"/>
    <col min="2052" max="2052" width="11.296875" style="10" customWidth="1"/>
    <col min="2053" max="2053" width="5.5" style="10" customWidth="1"/>
    <col min="2054" max="2054" width="12.09765625" style="10" customWidth="1"/>
    <col min="2055" max="2055" width="8.09765625" style="10" customWidth="1"/>
    <col min="2056" max="2056" width="7.69921875" style="10" customWidth="1"/>
    <col min="2057" max="2057" width="8.09765625" style="10" customWidth="1"/>
    <col min="2058" max="2058" width="9.5" style="10" customWidth="1"/>
    <col min="2059" max="2305" width="8.19921875" style="10"/>
    <col min="2306" max="2306" width="4.59765625" style="10" customWidth="1"/>
    <col min="2307" max="2307" width="15.8984375" style="10" customWidth="1"/>
    <col min="2308" max="2308" width="11.296875" style="10" customWidth="1"/>
    <col min="2309" max="2309" width="5.5" style="10" customWidth="1"/>
    <col min="2310" max="2310" width="12.09765625" style="10" customWidth="1"/>
    <col min="2311" max="2311" width="8.09765625" style="10" customWidth="1"/>
    <col min="2312" max="2312" width="7.69921875" style="10" customWidth="1"/>
    <col min="2313" max="2313" width="8.09765625" style="10" customWidth="1"/>
    <col min="2314" max="2314" width="9.5" style="10" customWidth="1"/>
    <col min="2315" max="2561" width="8.19921875" style="10"/>
    <col min="2562" max="2562" width="4.59765625" style="10" customWidth="1"/>
    <col min="2563" max="2563" width="15.8984375" style="10" customWidth="1"/>
    <col min="2564" max="2564" width="11.296875" style="10" customWidth="1"/>
    <col min="2565" max="2565" width="5.5" style="10" customWidth="1"/>
    <col min="2566" max="2566" width="12.09765625" style="10" customWidth="1"/>
    <col min="2567" max="2567" width="8.09765625" style="10" customWidth="1"/>
    <col min="2568" max="2568" width="7.69921875" style="10" customWidth="1"/>
    <col min="2569" max="2569" width="8.09765625" style="10" customWidth="1"/>
    <col min="2570" max="2570" width="9.5" style="10" customWidth="1"/>
    <col min="2571" max="2817" width="8.19921875" style="10"/>
    <col min="2818" max="2818" width="4.59765625" style="10" customWidth="1"/>
    <col min="2819" max="2819" width="15.8984375" style="10" customWidth="1"/>
    <col min="2820" max="2820" width="11.296875" style="10" customWidth="1"/>
    <col min="2821" max="2821" width="5.5" style="10" customWidth="1"/>
    <col min="2822" max="2822" width="12.09765625" style="10" customWidth="1"/>
    <col min="2823" max="2823" width="8.09765625" style="10" customWidth="1"/>
    <col min="2824" max="2824" width="7.69921875" style="10" customWidth="1"/>
    <col min="2825" max="2825" width="8.09765625" style="10" customWidth="1"/>
    <col min="2826" max="2826" width="9.5" style="10" customWidth="1"/>
    <col min="2827" max="3073" width="8.19921875" style="10"/>
    <col min="3074" max="3074" width="4.59765625" style="10" customWidth="1"/>
    <col min="3075" max="3075" width="15.8984375" style="10" customWidth="1"/>
    <col min="3076" max="3076" width="11.296875" style="10" customWidth="1"/>
    <col min="3077" max="3077" width="5.5" style="10" customWidth="1"/>
    <col min="3078" max="3078" width="12.09765625" style="10" customWidth="1"/>
    <col min="3079" max="3079" width="8.09765625" style="10" customWidth="1"/>
    <col min="3080" max="3080" width="7.69921875" style="10" customWidth="1"/>
    <col min="3081" max="3081" width="8.09765625" style="10" customWidth="1"/>
    <col min="3082" max="3082" width="9.5" style="10" customWidth="1"/>
    <col min="3083" max="3329" width="8.19921875" style="10"/>
    <col min="3330" max="3330" width="4.59765625" style="10" customWidth="1"/>
    <col min="3331" max="3331" width="15.8984375" style="10" customWidth="1"/>
    <col min="3332" max="3332" width="11.296875" style="10" customWidth="1"/>
    <col min="3333" max="3333" width="5.5" style="10" customWidth="1"/>
    <col min="3334" max="3334" width="12.09765625" style="10" customWidth="1"/>
    <col min="3335" max="3335" width="8.09765625" style="10" customWidth="1"/>
    <col min="3336" max="3336" width="7.69921875" style="10" customWidth="1"/>
    <col min="3337" max="3337" width="8.09765625" style="10" customWidth="1"/>
    <col min="3338" max="3338" width="9.5" style="10" customWidth="1"/>
    <col min="3339" max="3585" width="8.19921875" style="10"/>
    <col min="3586" max="3586" width="4.59765625" style="10" customWidth="1"/>
    <col min="3587" max="3587" width="15.8984375" style="10" customWidth="1"/>
    <col min="3588" max="3588" width="11.296875" style="10" customWidth="1"/>
    <col min="3589" max="3589" width="5.5" style="10" customWidth="1"/>
    <col min="3590" max="3590" width="12.09765625" style="10" customWidth="1"/>
    <col min="3591" max="3591" width="8.09765625" style="10" customWidth="1"/>
    <col min="3592" max="3592" width="7.69921875" style="10" customWidth="1"/>
    <col min="3593" max="3593" width="8.09765625" style="10" customWidth="1"/>
    <col min="3594" max="3594" width="9.5" style="10" customWidth="1"/>
    <col min="3595" max="3841" width="8.19921875" style="10"/>
    <col min="3842" max="3842" width="4.59765625" style="10" customWidth="1"/>
    <col min="3843" max="3843" width="15.8984375" style="10" customWidth="1"/>
    <col min="3844" max="3844" width="11.296875" style="10" customWidth="1"/>
    <col min="3845" max="3845" width="5.5" style="10" customWidth="1"/>
    <col min="3846" max="3846" width="12.09765625" style="10" customWidth="1"/>
    <col min="3847" max="3847" width="8.09765625" style="10" customWidth="1"/>
    <col min="3848" max="3848" width="7.69921875" style="10" customWidth="1"/>
    <col min="3849" max="3849" width="8.09765625" style="10" customWidth="1"/>
    <col min="3850" max="3850" width="9.5" style="10" customWidth="1"/>
    <col min="3851" max="4097" width="8.19921875" style="10"/>
    <col min="4098" max="4098" width="4.59765625" style="10" customWidth="1"/>
    <col min="4099" max="4099" width="15.8984375" style="10" customWidth="1"/>
    <col min="4100" max="4100" width="11.296875" style="10" customWidth="1"/>
    <col min="4101" max="4101" width="5.5" style="10" customWidth="1"/>
    <col min="4102" max="4102" width="12.09765625" style="10" customWidth="1"/>
    <col min="4103" max="4103" width="8.09765625" style="10" customWidth="1"/>
    <col min="4104" max="4104" width="7.69921875" style="10" customWidth="1"/>
    <col min="4105" max="4105" width="8.09765625" style="10" customWidth="1"/>
    <col min="4106" max="4106" width="9.5" style="10" customWidth="1"/>
    <col min="4107" max="4353" width="8.19921875" style="10"/>
    <col min="4354" max="4354" width="4.59765625" style="10" customWidth="1"/>
    <col min="4355" max="4355" width="15.8984375" style="10" customWidth="1"/>
    <col min="4356" max="4356" width="11.296875" style="10" customWidth="1"/>
    <col min="4357" max="4357" width="5.5" style="10" customWidth="1"/>
    <col min="4358" max="4358" width="12.09765625" style="10" customWidth="1"/>
    <col min="4359" max="4359" width="8.09765625" style="10" customWidth="1"/>
    <col min="4360" max="4360" width="7.69921875" style="10" customWidth="1"/>
    <col min="4361" max="4361" width="8.09765625" style="10" customWidth="1"/>
    <col min="4362" max="4362" width="9.5" style="10" customWidth="1"/>
    <col min="4363" max="4609" width="8.19921875" style="10"/>
    <col min="4610" max="4610" width="4.59765625" style="10" customWidth="1"/>
    <col min="4611" max="4611" width="15.8984375" style="10" customWidth="1"/>
    <col min="4612" max="4612" width="11.296875" style="10" customWidth="1"/>
    <col min="4613" max="4613" width="5.5" style="10" customWidth="1"/>
    <col min="4614" max="4614" width="12.09765625" style="10" customWidth="1"/>
    <col min="4615" max="4615" width="8.09765625" style="10" customWidth="1"/>
    <col min="4616" max="4616" width="7.69921875" style="10" customWidth="1"/>
    <col min="4617" max="4617" width="8.09765625" style="10" customWidth="1"/>
    <col min="4618" max="4618" width="9.5" style="10" customWidth="1"/>
    <col min="4619" max="4865" width="8.19921875" style="10"/>
    <col min="4866" max="4866" width="4.59765625" style="10" customWidth="1"/>
    <col min="4867" max="4867" width="15.8984375" style="10" customWidth="1"/>
    <col min="4868" max="4868" width="11.296875" style="10" customWidth="1"/>
    <col min="4869" max="4869" width="5.5" style="10" customWidth="1"/>
    <col min="4870" max="4870" width="12.09765625" style="10" customWidth="1"/>
    <col min="4871" max="4871" width="8.09765625" style="10" customWidth="1"/>
    <col min="4872" max="4872" width="7.69921875" style="10" customWidth="1"/>
    <col min="4873" max="4873" width="8.09765625" style="10" customWidth="1"/>
    <col min="4874" max="4874" width="9.5" style="10" customWidth="1"/>
    <col min="4875" max="5121" width="8.19921875" style="10"/>
    <col min="5122" max="5122" width="4.59765625" style="10" customWidth="1"/>
    <col min="5123" max="5123" width="15.8984375" style="10" customWidth="1"/>
    <col min="5124" max="5124" width="11.296875" style="10" customWidth="1"/>
    <col min="5125" max="5125" width="5.5" style="10" customWidth="1"/>
    <col min="5126" max="5126" width="12.09765625" style="10" customWidth="1"/>
    <col min="5127" max="5127" width="8.09765625" style="10" customWidth="1"/>
    <col min="5128" max="5128" width="7.69921875" style="10" customWidth="1"/>
    <col min="5129" max="5129" width="8.09765625" style="10" customWidth="1"/>
    <col min="5130" max="5130" width="9.5" style="10" customWidth="1"/>
    <col min="5131" max="5377" width="8.19921875" style="10"/>
    <col min="5378" max="5378" width="4.59765625" style="10" customWidth="1"/>
    <col min="5379" max="5379" width="15.8984375" style="10" customWidth="1"/>
    <col min="5380" max="5380" width="11.296875" style="10" customWidth="1"/>
    <col min="5381" max="5381" width="5.5" style="10" customWidth="1"/>
    <col min="5382" max="5382" width="12.09765625" style="10" customWidth="1"/>
    <col min="5383" max="5383" width="8.09765625" style="10" customWidth="1"/>
    <col min="5384" max="5384" width="7.69921875" style="10" customWidth="1"/>
    <col min="5385" max="5385" width="8.09765625" style="10" customWidth="1"/>
    <col min="5386" max="5386" width="9.5" style="10" customWidth="1"/>
    <col min="5387" max="5633" width="8.19921875" style="10"/>
    <col min="5634" max="5634" width="4.59765625" style="10" customWidth="1"/>
    <col min="5635" max="5635" width="15.8984375" style="10" customWidth="1"/>
    <col min="5636" max="5636" width="11.296875" style="10" customWidth="1"/>
    <col min="5637" max="5637" width="5.5" style="10" customWidth="1"/>
    <col min="5638" max="5638" width="12.09765625" style="10" customWidth="1"/>
    <col min="5639" max="5639" width="8.09765625" style="10" customWidth="1"/>
    <col min="5640" max="5640" width="7.69921875" style="10" customWidth="1"/>
    <col min="5641" max="5641" width="8.09765625" style="10" customWidth="1"/>
    <col min="5642" max="5642" width="9.5" style="10" customWidth="1"/>
    <col min="5643" max="5889" width="8.19921875" style="10"/>
    <col min="5890" max="5890" width="4.59765625" style="10" customWidth="1"/>
    <col min="5891" max="5891" width="15.8984375" style="10" customWidth="1"/>
    <col min="5892" max="5892" width="11.296875" style="10" customWidth="1"/>
    <col min="5893" max="5893" width="5.5" style="10" customWidth="1"/>
    <col min="5894" max="5894" width="12.09765625" style="10" customWidth="1"/>
    <col min="5895" max="5895" width="8.09765625" style="10" customWidth="1"/>
    <col min="5896" max="5896" width="7.69921875" style="10" customWidth="1"/>
    <col min="5897" max="5897" width="8.09765625" style="10" customWidth="1"/>
    <col min="5898" max="5898" width="9.5" style="10" customWidth="1"/>
    <col min="5899" max="6145" width="8.19921875" style="10"/>
    <col min="6146" max="6146" width="4.59765625" style="10" customWidth="1"/>
    <col min="6147" max="6147" width="15.8984375" style="10" customWidth="1"/>
    <col min="6148" max="6148" width="11.296875" style="10" customWidth="1"/>
    <col min="6149" max="6149" width="5.5" style="10" customWidth="1"/>
    <col min="6150" max="6150" width="12.09765625" style="10" customWidth="1"/>
    <col min="6151" max="6151" width="8.09765625" style="10" customWidth="1"/>
    <col min="6152" max="6152" width="7.69921875" style="10" customWidth="1"/>
    <col min="6153" max="6153" width="8.09765625" style="10" customWidth="1"/>
    <col min="6154" max="6154" width="9.5" style="10" customWidth="1"/>
    <col min="6155" max="6401" width="8.19921875" style="10"/>
    <col min="6402" max="6402" width="4.59765625" style="10" customWidth="1"/>
    <col min="6403" max="6403" width="15.8984375" style="10" customWidth="1"/>
    <col min="6404" max="6404" width="11.296875" style="10" customWidth="1"/>
    <col min="6405" max="6405" width="5.5" style="10" customWidth="1"/>
    <col min="6406" max="6406" width="12.09765625" style="10" customWidth="1"/>
    <col min="6407" max="6407" width="8.09765625" style="10" customWidth="1"/>
    <col min="6408" max="6408" width="7.69921875" style="10" customWidth="1"/>
    <col min="6409" max="6409" width="8.09765625" style="10" customWidth="1"/>
    <col min="6410" max="6410" width="9.5" style="10" customWidth="1"/>
    <col min="6411" max="6657" width="8.19921875" style="10"/>
    <col min="6658" max="6658" width="4.59765625" style="10" customWidth="1"/>
    <col min="6659" max="6659" width="15.8984375" style="10" customWidth="1"/>
    <col min="6660" max="6660" width="11.296875" style="10" customWidth="1"/>
    <col min="6661" max="6661" width="5.5" style="10" customWidth="1"/>
    <col min="6662" max="6662" width="12.09765625" style="10" customWidth="1"/>
    <col min="6663" max="6663" width="8.09765625" style="10" customWidth="1"/>
    <col min="6664" max="6664" width="7.69921875" style="10" customWidth="1"/>
    <col min="6665" max="6665" width="8.09765625" style="10" customWidth="1"/>
    <col min="6666" max="6666" width="9.5" style="10" customWidth="1"/>
    <col min="6667" max="6913" width="8.19921875" style="10"/>
    <col min="6914" max="6914" width="4.59765625" style="10" customWidth="1"/>
    <col min="6915" max="6915" width="15.8984375" style="10" customWidth="1"/>
    <col min="6916" max="6916" width="11.296875" style="10" customWidth="1"/>
    <col min="6917" max="6917" width="5.5" style="10" customWidth="1"/>
    <col min="6918" max="6918" width="12.09765625" style="10" customWidth="1"/>
    <col min="6919" max="6919" width="8.09765625" style="10" customWidth="1"/>
    <col min="6920" max="6920" width="7.69921875" style="10" customWidth="1"/>
    <col min="6921" max="6921" width="8.09765625" style="10" customWidth="1"/>
    <col min="6922" max="6922" width="9.5" style="10" customWidth="1"/>
    <col min="6923" max="7169" width="8.19921875" style="10"/>
    <col min="7170" max="7170" width="4.59765625" style="10" customWidth="1"/>
    <col min="7171" max="7171" width="15.8984375" style="10" customWidth="1"/>
    <col min="7172" max="7172" width="11.296875" style="10" customWidth="1"/>
    <col min="7173" max="7173" width="5.5" style="10" customWidth="1"/>
    <col min="7174" max="7174" width="12.09765625" style="10" customWidth="1"/>
    <col min="7175" max="7175" width="8.09765625" style="10" customWidth="1"/>
    <col min="7176" max="7176" width="7.69921875" style="10" customWidth="1"/>
    <col min="7177" max="7177" width="8.09765625" style="10" customWidth="1"/>
    <col min="7178" max="7178" width="9.5" style="10" customWidth="1"/>
    <col min="7179" max="7425" width="8.19921875" style="10"/>
    <col min="7426" max="7426" width="4.59765625" style="10" customWidth="1"/>
    <col min="7427" max="7427" width="15.8984375" style="10" customWidth="1"/>
    <col min="7428" max="7428" width="11.296875" style="10" customWidth="1"/>
    <col min="7429" max="7429" width="5.5" style="10" customWidth="1"/>
    <col min="7430" max="7430" width="12.09765625" style="10" customWidth="1"/>
    <col min="7431" max="7431" width="8.09765625" style="10" customWidth="1"/>
    <col min="7432" max="7432" width="7.69921875" style="10" customWidth="1"/>
    <col min="7433" max="7433" width="8.09765625" style="10" customWidth="1"/>
    <col min="7434" max="7434" width="9.5" style="10" customWidth="1"/>
    <col min="7435" max="7681" width="8.19921875" style="10"/>
    <col min="7682" max="7682" width="4.59765625" style="10" customWidth="1"/>
    <col min="7683" max="7683" width="15.8984375" style="10" customWidth="1"/>
    <col min="7684" max="7684" width="11.296875" style="10" customWidth="1"/>
    <col min="7685" max="7685" width="5.5" style="10" customWidth="1"/>
    <col min="7686" max="7686" width="12.09765625" style="10" customWidth="1"/>
    <col min="7687" max="7687" width="8.09765625" style="10" customWidth="1"/>
    <col min="7688" max="7688" width="7.69921875" style="10" customWidth="1"/>
    <col min="7689" max="7689" width="8.09765625" style="10" customWidth="1"/>
    <col min="7690" max="7690" width="9.5" style="10" customWidth="1"/>
    <col min="7691" max="7937" width="8.19921875" style="10"/>
    <col min="7938" max="7938" width="4.59765625" style="10" customWidth="1"/>
    <col min="7939" max="7939" width="15.8984375" style="10" customWidth="1"/>
    <col min="7940" max="7940" width="11.296875" style="10" customWidth="1"/>
    <col min="7941" max="7941" width="5.5" style="10" customWidth="1"/>
    <col min="7942" max="7942" width="12.09765625" style="10" customWidth="1"/>
    <col min="7943" max="7943" width="8.09765625" style="10" customWidth="1"/>
    <col min="7944" max="7944" width="7.69921875" style="10" customWidth="1"/>
    <col min="7945" max="7945" width="8.09765625" style="10" customWidth="1"/>
    <col min="7946" max="7946" width="9.5" style="10" customWidth="1"/>
    <col min="7947" max="8193" width="8.19921875" style="10"/>
    <col min="8194" max="8194" width="4.59765625" style="10" customWidth="1"/>
    <col min="8195" max="8195" width="15.8984375" style="10" customWidth="1"/>
    <col min="8196" max="8196" width="11.296875" style="10" customWidth="1"/>
    <col min="8197" max="8197" width="5.5" style="10" customWidth="1"/>
    <col min="8198" max="8198" width="12.09765625" style="10" customWidth="1"/>
    <col min="8199" max="8199" width="8.09765625" style="10" customWidth="1"/>
    <col min="8200" max="8200" width="7.69921875" style="10" customWidth="1"/>
    <col min="8201" max="8201" width="8.09765625" style="10" customWidth="1"/>
    <col min="8202" max="8202" width="9.5" style="10" customWidth="1"/>
    <col min="8203" max="8449" width="8.19921875" style="10"/>
    <col min="8450" max="8450" width="4.59765625" style="10" customWidth="1"/>
    <col min="8451" max="8451" width="15.8984375" style="10" customWidth="1"/>
    <col min="8452" max="8452" width="11.296875" style="10" customWidth="1"/>
    <col min="8453" max="8453" width="5.5" style="10" customWidth="1"/>
    <col min="8454" max="8454" width="12.09765625" style="10" customWidth="1"/>
    <col min="8455" max="8455" width="8.09765625" style="10" customWidth="1"/>
    <col min="8456" max="8456" width="7.69921875" style="10" customWidth="1"/>
    <col min="8457" max="8457" width="8.09765625" style="10" customWidth="1"/>
    <col min="8458" max="8458" width="9.5" style="10" customWidth="1"/>
    <col min="8459" max="8705" width="8.19921875" style="10"/>
    <col min="8706" max="8706" width="4.59765625" style="10" customWidth="1"/>
    <col min="8707" max="8707" width="15.8984375" style="10" customWidth="1"/>
    <col min="8708" max="8708" width="11.296875" style="10" customWidth="1"/>
    <col min="8709" max="8709" width="5.5" style="10" customWidth="1"/>
    <col min="8710" max="8710" width="12.09765625" style="10" customWidth="1"/>
    <col min="8711" max="8711" width="8.09765625" style="10" customWidth="1"/>
    <col min="8712" max="8712" width="7.69921875" style="10" customWidth="1"/>
    <col min="8713" max="8713" width="8.09765625" style="10" customWidth="1"/>
    <col min="8714" max="8714" width="9.5" style="10" customWidth="1"/>
    <col min="8715" max="8961" width="8.19921875" style="10"/>
    <col min="8962" max="8962" width="4.59765625" style="10" customWidth="1"/>
    <col min="8963" max="8963" width="15.8984375" style="10" customWidth="1"/>
    <col min="8964" max="8964" width="11.296875" style="10" customWidth="1"/>
    <col min="8965" max="8965" width="5.5" style="10" customWidth="1"/>
    <col min="8966" max="8966" width="12.09765625" style="10" customWidth="1"/>
    <col min="8967" max="8967" width="8.09765625" style="10" customWidth="1"/>
    <col min="8968" max="8968" width="7.69921875" style="10" customWidth="1"/>
    <col min="8969" max="8969" width="8.09765625" style="10" customWidth="1"/>
    <col min="8970" max="8970" width="9.5" style="10" customWidth="1"/>
    <col min="8971" max="9217" width="8.19921875" style="10"/>
    <col min="9218" max="9218" width="4.59765625" style="10" customWidth="1"/>
    <col min="9219" max="9219" width="15.8984375" style="10" customWidth="1"/>
    <col min="9220" max="9220" width="11.296875" style="10" customWidth="1"/>
    <col min="9221" max="9221" width="5.5" style="10" customWidth="1"/>
    <col min="9222" max="9222" width="12.09765625" style="10" customWidth="1"/>
    <col min="9223" max="9223" width="8.09765625" style="10" customWidth="1"/>
    <col min="9224" max="9224" width="7.69921875" style="10" customWidth="1"/>
    <col min="9225" max="9225" width="8.09765625" style="10" customWidth="1"/>
    <col min="9226" max="9226" width="9.5" style="10" customWidth="1"/>
    <col min="9227" max="9473" width="8.19921875" style="10"/>
    <col min="9474" max="9474" width="4.59765625" style="10" customWidth="1"/>
    <col min="9475" max="9475" width="15.8984375" style="10" customWidth="1"/>
    <col min="9476" max="9476" width="11.296875" style="10" customWidth="1"/>
    <col min="9477" max="9477" width="5.5" style="10" customWidth="1"/>
    <col min="9478" max="9478" width="12.09765625" style="10" customWidth="1"/>
    <col min="9479" max="9479" width="8.09765625" style="10" customWidth="1"/>
    <col min="9480" max="9480" width="7.69921875" style="10" customWidth="1"/>
    <col min="9481" max="9481" width="8.09765625" style="10" customWidth="1"/>
    <col min="9482" max="9482" width="9.5" style="10" customWidth="1"/>
    <col min="9483" max="9729" width="8.19921875" style="10"/>
    <col min="9730" max="9730" width="4.59765625" style="10" customWidth="1"/>
    <col min="9731" max="9731" width="15.8984375" style="10" customWidth="1"/>
    <col min="9732" max="9732" width="11.296875" style="10" customWidth="1"/>
    <col min="9733" max="9733" width="5.5" style="10" customWidth="1"/>
    <col min="9734" max="9734" width="12.09765625" style="10" customWidth="1"/>
    <col min="9735" max="9735" width="8.09765625" style="10" customWidth="1"/>
    <col min="9736" max="9736" width="7.69921875" style="10" customWidth="1"/>
    <col min="9737" max="9737" width="8.09765625" style="10" customWidth="1"/>
    <col min="9738" max="9738" width="9.5" style="10" customWidth="1"/>
    <col min="9739" max="9985" width="8.19921875" style="10"/>
    <col min="9986" max="9986" width="4.59765625" style="10" customWidth="1"/>
    <col min="9987" max="9987" width="15.8984375" style="10" customWidth="1"/>
    <col min="9988" max="9988" width="11.296875" style="10" customWidth="1"/>
    <col min="9989" max="9989" width="5.5" style="10" customWidth="1"/>
    <col min="9990" max="9990" width="12.09765625" style="10" customWidth="1"/>
    <col min="9991" max="9991" width="8.09765625" style="10" customWidth="1"/>
    <col min="9992" max="9992" width="7.69921875" style="10" customWidth="1"/>
    <col min="9993" max="9993" width="8.09765625" style="10" customWidth="1"/>
    <col min="9994" max="9994" width="9.5" style="10" customWidth="1"/>
    <col min="9995" max="10241" width="8.19921875" style="10"/>
    <col min="10242" max="10242" width="4.59765625" style="10" customWidth="1"/>
    <col min="10243" max="10243" width="15.8984375" style="10" customWidth="1"/>
    <col min="10244" max="10244" width="11.296875" style="10" customWidth="1"/>
    <col min="10245" max="10245" width="5.5" style="10" customWidth="1"/>
    <col min="10246" max="10246" width="12.09765625" style="10" customWidth="1"/>
    <col min="10247" max="10247" width="8.09765625" style="10" customWidth="1"/>
    <col min="10248" max="10248" width="7.69921875" style="10" customWidth="1"/>
    <col min="10249" max="10249" width="8.09765625" style="10" customWidth="1"/>
    <col min="10250" max="10250" width="9.5" style="10" customWidth="1"/>
    <col min="10251" max="10497" width="8.19921875" style="10"/>
    <col min="10498" max="10498" width="4.59765625" style="10" customWidth="1"/>
    <col min="10499" max="10499" width="15.8984375" style="10" customWidth="1"/>
    <col min="10500" max="10500" width="11.296875" style="10" customWidth="1"/>
    <col min="10501" max="10501" width="5.5" style="10" customWidth="1"/>
    <col min="10502" max="10502" width="12.09765625" style="10" customWidth="1"/>
    <col min="10503" max="10503" width="8.09765625" style="10" customWidth="1"/>
    <col min="10504" max="10504" width="7.69921875" style="10" customWidth="1"/>
    <col min="10505" max="10505" width="8.09765625" style="10" customWidth="1"/>
    <col min="10506" max="10506" width="9.5" style="10" customWidth="1"/>
    <col min="10507" max="10753" width="8.19921875" style="10"/>
    <col min="10754" max="10754" width="4.59765625" style="10" customWidth="1"/>
    <col min="10755" max="10755" width="15.8984375" style="10" customWidth="1"/>
    <col min="10756" max="10756" width="11.296875" style="10" customWidth="1"/>
    <col min="10757" max="10757" width="5.5" style="10" customWidth="1"/>
    <col min="10758" max="10758" width="12.09765625" style="10" customWidth="1"/>
    <col min="10759" max="10759" width="8.09765625" style="10" customWidth="1"/>
    <col min="10760" max="10760" width="7.69921875" style="10" customWidth="1"/>
    <col min="10761" max="10761" width="8.09765625" style="10" customWidth="1"/>
    <col min="10762" max="10762" width="9.5" style="10" customWidth="1"/>
    <col min="10763" max="11009" width="8.19921875" style="10"/>
    <col min="11010" max="11010" width="4.59765625" style="10" customWidth="1"/>
    <col min="11011" max="11011" width="15.8984375" style="10" customWidth="1"/>
    <col min="11012" max="11012" width="11.296875" style="10" customWidth="1"/>
    <col min="11013" max="11013" width="5.5" style="10" customWidth="1"/>
    <col min="11014" max="11014" width="12.09765625" style="10" customWidth="1"/>
    <col min="11015" max="11015" width="8.09765625" style="10" customWidth="1"/>
    <col min="11016" max="11016" width="7.69921875" style="10" customWidth="1"/>
    <col min="11017" max="11017" width="8.09765625" style="10" customWidth="1"/>
    <col min="11018" max="11018" width="9.5" style="10" customWidth="1"/>
    <col min="11019" max="11265" width="8.19921875" style="10"/>
    <col min="11266" max="11266" width="4.59765625" style="10" customWidth="1"/>
    <col min="11267" max="11267" width="15.8984375" style="10" customWidth="1"/>
    <col min="11268" max="11268" width="11.296875" style="10" customWidth="1"/>
    <col min="11269" max="11269" width="5.5" style="10" customWidth="1"/>
    <col min="11270" max="11270" width="12.09765625" style="10" customWidth="1"/>
    <col min="11271" max="11271" width="8.09765625" style="10" customWidth="1"/>
    <col min="11272" max="11272" width="7.69921875" style="10" customWidth="1"/>
    <col min="11273" max="11273" width="8.09765625" style="10" customWidth="1"/>
    <col min="11274" max="11274" width="9.5" style="10" customWidth="1"/>
    <col min="11275" max="11521" width="8.19921875" style="10"/>
    <col min="11522" max="11522" width="4.59765625" style="10" customWidth="1"/>
    <col min="11523" max="11523" width="15.8984375" style="10" customWidth="1"/>
    <col min="11524" max="11524" width="11.296875" style="10" customWidth="1"/>
    <col min="11525" max="11525" width="5.5" style="10" customWidth="1"/>
    <col min="11526" max="11526" width="12.09765625" style="10" customWidth="1"/>
    <col min="11527" max="11527" width="8.09765625" style="10" customWidth="1"/>
    <col min="11528" max="11528" width="7.69921875" style="10" customWidth="1"/>
    <col min="11529" max="11529" width="8.09765625" style="10" customWidth="1"/>
    <col min="11530" max="11530" width="9.5" style="10" customWidth="1"/>
    <col min="11531" max="11777" width="8.19921875" style="10"/>
    <col min="11778" max="11778" width="4.59765625" style="10" customWidth="1"/>
    <col min="11779" max="11779" width="15.8984375" style="10" customWidth="1"/>
    <col min="11780" max="11780" width="11.296875" style="10" customWidth="1"/>
    <col min="11781" max="11781" width="5.5" style="10" customWidth="1"/>
    <col min="11782" max="11782" width="12.09765625" style="10" customWidth="1"/>
    <col min="11783" max="11783" width="8.09765625" style="10" customWidth="1"/>
    <col min="11784" max="11784" width="7.69921875" style="10" customWidth="1"/>
    <col min="11785" max="11785" width="8.09765625" style="10" customWidth="1"/>
    <col min="11786" max="11786" width="9.5" style="10" customWidth="1"/>
    <col min="11787" max="12033" width="8.19921875" style="10"/>
    <col min="12034" max="12034" width="4.59765625" style="10" customWidth="1"/>
    <col min="12035" max="12035" width="15.8984375" style="10" customWidth="1"/>
    <col min="12036" max="12036" width="11.296875" style="10" customWidth="1"/>
    <col min="12037" max="12037" width="5.5" style="10" customWidth="1"/>
    <col min="12038" max="12038" width="12.09765625" style="10" customWidth="1"/>
    <col min="12039" max="12039" width="8.09765625" style="10" customWidth="1"/>
    <col min="12040" max="12040" width="7.69921875" style="10" customWidth="1"/>
    <col min="12041" max="12041" width="8.09765625" style="10" customWidth="1"/>
    <col min="12042" max="12042" width="9.5" style="10" customWidth="1"/>
    <col min="12043" max="12289" width="8.19921875" style="10"/>
    <col min="12290" max="12290" width="4.59765625" style="10" customWidth="1"/>
    <col min="12291" max="12291" width="15.8984375" style="10" customWidth="1"/>
    <col min="12292" max="12292" width="11.296875" style="10" customWidth="1"/>
    <col min="12293" max="12293" width="5.5" style="10" customWidth="1"/>
    <col min="12294" max="12294" width="12.09765625" style="10" customWidth="1"/>
    <col min="12295" max="12295" width="8.09765625" style="10" customWidth="1"/>
    <col min="12296" max="12296" width="7.69921875" style="10" customWidth="1"/>
    <col min="12297" max="12297" width="8.09765625" style="10" customWidth="1"/>
    <col min="12298" max="12298" width="9.5" style="10" customWidth="1"/>
    <col min="12299" max="12545" width="8.19921875" style="10"/>
    <col min="12546" max="12546" width="4.59765625" style="10" customWidth="1"/>
    <col min="12547" max="12547" width="15.8984375" style="10" customWidth="1"/>
    <col min="12548" max="12548" width="11.296875" style="10" customWidth="1"/>
    <col min="12549" max="12549" width="5.5" style="10" customWidth="1"/>
    <col min="12550" max="12550" width="12.09765625" style="10" customWidth="1"/>
    <col min="12551" max="12551" width="8.09765625" style="10" customWidth="1"/>
    <col min="12552" max="12552" width="7.69921875" style="10" customWidth="1"/>
    <col min="12553" max="12553" width="8.09765625" style="10" customWidth="1"/>
    <col min="12554" max="12554" width="9.5" style="10" customWidth="1"/>
    <col min="12555" max="12801" width="8.19921875" style="10"/>
    <col min="12802" max="12802" width="4.59765625" style="10" customWidth="1"/>
    <col min="12803" max="12803" width="15.8984375" style="10" customWidth="1"/>
    <col min="12804" max="12804" width="11.296875" style="10" customWidth="1"/>
    <col min="12805" max="12805" width="5.5" style="10" customWidth="1"/>
    <col min="12806" max="12806" width="12.09765625" style="10" customWidth="1"/>
    <col min="12807" max="12807" width="8.09765625" style="10" customWidth="1"/>
    <col min="12808" max="12808" width="7.69921875" style="10" customWidth="1"/>
    <col min="12809" max="12809" width="8.09765625" style="10" customWidth="1"/>
    <col min="12810" max="12810" width="9.5" style="10" customWidth="1"/>
    <col min="12811" max="13057" width="8.19921875" style="10"/>
    <col min="13058" max="13058" width="4.59765625" style="10" customWidth="1"/>
    <col min="13059" max="13059" width="15.8984375" style="10" customWidth="1"/>
    <col min="13060" max="13060" width="11.296875" style="10" customWidth="1"/>
    <col min="13061" max="13061" width="5.5" style="10" customWidth="1"/>
    <col min="13062" max="13062" width="12.09765625" style="10" customWidth="1"/>
    <col min="13063" max="13063" width="8.09765625" style="10" customWidth="1"/>
    <col min="13064" max="13064" width="7.69921875" style="10" customWidth="1"/>
    <col min="13065" max="13065" width="8.09765625" style="10" customWidth="1"/>
    <col min="13066" max="13066" width="9.5" style="10" customWidth="1"/>
    <col min="13067" max="13313" width="8.19921875" style="10"/>
    <col min="13314" max="13314" width="4.59765625" style="10" customWidth="1"/>
    <col min="13315" max="13315" width="15.8984375" style="10" customWidth="1"/>
    <col min="13316" max="13316" width="11.296875" style="10" customWidth="1"/>
    <col min="13317" max="13317" width="5.5" style="10" customWidth="1"/>
    <col min="13318" max="13318" width="12.09765625" style="10" customWidth="1"/>
    <col min="13319" max="13319" width="8.09765625" style="10" customWidth="1"/>
    <col min="13320" max="13320" width="7.69921875" style="10" customWidth="1"/>
    <col min="13321" max="13321" width="8.09765625" style="10" customWidth="1"/>
    <col min="13322" max="13322" width="9.5" style="10" customWidth="1"/>
    <col min="13323" max="13569" width="8.19921875" style="10"/>
    <col min="13570" max="13570" width="4.59765625" style="10" customWidth="1"/>
    <col min="13571" max="13571" width="15.8984375" style="10" customWidth="1"/>
    <col min="13572" max="13572" width="11.296875" style="10" customWidth="1"/>
    <col min="13573" max="13573" width="5.5" style="10" customWidth="1"/>
    <col min="13574" max="13574" width="12.09765625" style="10" customWidth="1"/>
    <col min="13575" max="13575" width="8.09765625" style="10" customWidth="1"/>
    <col min="13576" max="13576" width="7.69921875" style="10" customWidth="1"/>
    <col min="13577" max="13577" width="8.09765625" style="10" customWidth="1"/>
    <col min="13578" max="13578" width="9.5" style="10" customWidth="1"/>
    <col min="13579" max="13825" width="8.19921875" style="10"/>
    <col min="13826" max="13826" width="4.59765625" style="10" customWidth="1"/>
    <col min="13827" max="13827" width="15.8984375" style="10" customWidth="1"/>
    <col min="13828" max="13828" width="11.296875" style="10" customWidth="1"/>
    <col min="13829" max="13829" width="5.5" style="10" customWidth="1"/>
    <col min="13830" max="13830" width="12.09765625" style="10" customWidth="1"/>
    <col min="13831" max="13831" width="8.09765625" style="10" customWidth="1"/>
    <col min="13832" max="13832" width="7.69921875" style="10" customWidth="1"/>
    <col min="13833" max="13833" width="8.09765625" style="10" customWidth="1"/>
    <col min="13834" max="13834" width="9.5" style="10" customWidth="1"/>
    <col min="13835" max="14081" width="8.19921875" style="10"/>
    <col min="14082" max="14082" width="4.59765625" style="10" customWidth="1"/>
    <col min="14083" max="14083" width="15.8984375" style="10" customWidth="1"/>
    <col min="14084" max="14084" width="11.296875" style="10" customWidth="1"/>
    <col min="14085" max="14085" width="5.5" style="10" customWidth="1"/>
    <col min="14086" max="14086" width="12.09765625" style="10" customWidth="1"/>
    <col min="14087" max="14087" width="8.09765625" style="10" customWidth="1"/>
    <col min="14088" max="14088" width="7.69921875" style="10" customWidth="1"/>
    <col min="14089" max="14089" width="8.09765625" style="10" customWidth="1"/>
    <col min="14090" max="14090" width="9.5" style="10" customWidth="1"/>
    <col min="14091" max="14337" width="8.19921875" style="10"/>
    <col min="14338" max="14338" width="4.59765625" style="10" customWidth="1"/>
    <col min="14339" max="14339" width="15.8984375" style="10" customWidth="1"/>
    <col min="14340" max="14340" width="11.296875" style="10" customWidth="1"/>
    <col min="14341" max="14341" width="5.5" style="10" customWidth="1"/>
    <col min="14342" max="14342" width="12.09765625" style="10" customWidth="1"/>
    <col min="14343" max="14343" width="8.09765625" style="10" customWidth="1"/>
    <col min="14344" max="14344" width="7.69921875" style="10" customWidth="1"/>
    <col min="14345" max="14345" width="8.09765625" style="10" customWidth="1"/>
    <col min="14346" max="14346" width="9.5" style="10" customWidth="1"/>
    <col min="14347" max="14593" width="8.19921875" style="10"/>
    <col min="14594" max="14594" width="4.59765625" style="10" customWidth="1"/>
    <col min="14595" max="14595" width="15.8984375" style="10" customWidth="1"/>
    <col min="14596" max="14596" width="11.296875" style="10" customWidth="1"/>
    <col min="14597" max="14597" width="5.5" style="10" customWidth="1"/>
    <col min="14598" max="14598" width="12.09765625" style="10" customWidth="1"/>
    <col min="14599" max="14599" width="8.09765625" style="10" customWidth="1"/>
    <col min="14600" max="14600" width="7.69921875" style="10" customWidth="1"/>
    <col min="14601" max="14601" width="8.09765625" style="10" customWidth="1"/>
    <col min="14602" max="14602" width="9.5" style="10" customWidth="1"/>
    <col min="14603" max="14849" width="8.19921875" style="10"/>
    <col min="14850" max="14850" width="4.59765625" style="10" customWidth="1"/>
    <col min="14851" max="14851" width="15.8984375" style="10" customWidth="1"/>
    <col min="14852" max="14852" width="11.296875" style="10" customWidth="1"/>
    <col min="14853" max="14853" width="5.5" style="10" customWidth="1"/>
    <col min="14854" max="14854" width="12.09765625" style="10" customWidth="1"/>
    <col min="14855" max="14855" width="8.09765625" style="10" customWidth="1"/>
    <col min="14856" max="14856" width="7.69921875" style="10" customWidth="1"/>
    <col min="14857" max="14857" width="8.09765625" style="10" customWidth="1"/>
    <col min="14858" max="14858" width="9.5" style="10" customWidth="1"/>
    <col min="14859" max="15105" width="8.19921875" style="10"/>
    <col min="15106" max="15106" width="4.59765625" style="10" customWidth="1"/>
    <col min="15107" max="15107" width="15.8984375" style="10" customWidth="1"/>
    <col min="15108" max="15108" width="11.296875" style="10" customWidth="1"/>
    <col min="15109" max="15109" width="5.5" style="10" customWidth="1"/>
    <col min="15110" max="15110" width="12.09765625" style="10" customWidth="1"/>
    <col min="15111" max="15111" width="8.09765625" style="10" customWidth="1"/>
    <col min="15112" max="15112" width="7.69921875" style="10" customWidth="1"/>
    <col min="15113" max="15113" width="8.09765625" style="10" customWidth="1"/>
    <col min="15114" max="15114" width="9.5" style="10" customWidth="1"/>
    <col min="15115" max="15361" width="8.19921875" style="10"/>
    <col min="15362" max="15362" width="4.59765625" style="10" customWidth="1"/>
    <col min="15363" max="15363" width="15.8984375" style="10" customWidth="1"/>
    <col min="15364" max="15364" width="11.296875" style="10" customWidth="1"/>
    <col min="15365" max="15365" width="5.5" style="10" customWidth="1"/>
    <col min="15366" max="15366" width="12.09765625" style="10" customWidth="1"/>
    <col min="15367" max="15367" width="8.09765625" style="10" customWidth="1"/>
    <col min="15368" max="15368" width="7.69921875" style="10" customWidth="1"/>
    <col min="15369" max="15369" width="8.09765625" style="10" customWidth="1"/>
    <col min="15370" max="15370" width="9.5" style="10" customWidth="1"/>
    <col min="15371" max="15617" width="8.19921875" style="10"/>
    <col min="15618" max="15618" width="4.59765625" style="10" customWidth="1"/>
    <col min="15619" max="15619" width="15.8984375" style="10" customWidth="1"/>
    <col min="15620" max="15620" width="11.296875" style="10" customWidth="1"/>
    <col min="15621" max="15621" width="5.5" style="10" customWidth="1"/>
    <col min="15622" max="15622" width="12.09765625" style="10" customWidth="1"/>
    <col min="15623" max="15623" width="8.09765625" style="10" customWidth="1"/>
    <col min="15624" max="15624" width="7.69921875" style="10" customWidth="1"/>
    <col min="15625" max="15625" width="8.09765625" style="10" customWidth="1"/>
    <col min="15626" max="15626" width="9.5" style="10" customWidth="1"/>
    <col min="15627" max="15873" width="8.19921875" style="10"/>
    <col min="15874" max="15874" width="4.59765625" style="10" customWidth="1"/>
    <col min="15875" max="15875" width="15.8984375" style="10" customWidth="1"/>
    <col min="15876" max="15876" width="11.296875" style="10" customWidth="1"/>
    <col min="15877" max="15877" width="5.5" style="10" customWidth="1"/>
    <col min="15878" max="15878" width="12.09765625" style="10" customWidth="1"/>
    <col min="15879" max="15879" width="8.09765625" style="10" customWidth="1"/>
    <col min="15880" max="15880" width="7.69921875" style="10" customWidth="1"/>
    <col min="15881" max="15881" width="8.09765625" style="10" customWidth="1"/>
    <col min="15882" max="15882" width="9.5" style="10" customWidth="1"/>
    <col min="15883" max="16129" width="8.19921875" style="10"/>
    <col min="16130" max="16130" width="4.59765625" style="10" customWidth="1"/>
    <col min="16131" max="16131" width="15.8984375" style="10" customWidth="1"/>
    <col min="16132" max="16132" width="11.296875" style="10" customWidth="1"/>
    <col min="16133" max="16133" width="5.5" style="10" customWidth="1"/>
    <col min="16134" max="16134" width="12.09765625" style="10" customWidth="1"/>
    <col min="16135" max="16135" width="8.09765625" style="10" customWidth="1"/>
    <col min="16136" max="16136" width="7.69921875" style="10" customWidth="1"/>
    <col min="16137" max="16137" width="8.09765625" style="10" customWidth="1"/>
    <col min="16138" max="16138" width="9.5" style="10" customWidth="1"/>
    <col min="16139" max="16384" width="8.19921875" style="10"/>
  </cols>
  <sheetData>
    <row r="1" spans="1:10" ht="6.6" customHeight="1"/>
    <row r="2" spans="1:10" ht="24.6" customHeight="1">
      <c r="A2" s="90"/>
      <c r="B2" s="153" t="s">
        <v>151</v>
      </c>
      <c r="C2" s="153"/>
      <c r="D2" s="153"/>
      <c r="E2" s="153"/>
      <c r="F2" s="153"/>
      <c r="G2" s="153"/>
      <c r="H2" s="153"/>
      <c r="I2" s="153"/>
      <c r="J2" s="153"/>
    </row>
    <row r="3" spans="1:10" s="96" customFormat="1" ht="46.8">
      <c r="A3" s="91"/>
      <c r="B3" s="92" t="s">
        <v>0</v>
      </c>
      <c r="C3" s="93" t="s">
        <v>128</v>
      </c>
      <c r="D3" s="94" t="s">
        <v>129</v>
      </c>
      <c r="E3" s="94" t="s">
        <v>130</v>
      </c>
      <c r="F3" s="95" t="s">
        <v>131</v>
      </c>
      <c r="G3" s="95" t="s">
        <v>132</v>
      </c>
      <c r="H3" s="95" t="s">
        <v>133</v>
      </c>
      <c r="I3" s="95" t="s">
        <v>134</v>
      </c>
      <c r="J3" s="95" t="s">
        <v>135</v>
      </c>
    </row>
    <row r="4" spans="1:10" ht="15.6">
      <c r="A4" s="90"/>
      <c r="B4" s="97">
        <v>1</v>
      </c>
      <c r="C4" s="98" t="s">
        <v>136</v>
      </c>
      <c r="D4" s="99">
        <v>50000</v>
      </c>
      <c r="E4" s="98">
        <v>26</v>
      </c>
      <c r="F4" s="160">
        <f t="shared" ref="F4:F9" si="0">D4*E4</f>
        <v>1300000</v>
      </c>
      <c r="G4" s="97" t="s">
        <v>137</v>
      </c>
      <c r="H4" s="160">
        <f>IF(E4&gt;=25,F4*20%,IF(E4&gt;=22,F4*10%,0))</f>
        <v>260000</v>
      </c>
      <c r="I4" s="160">
        <f>VLOOKUP(G4,$C$13:$D$16,2)</f>
        <v>250000</v>
      </c>
      <c r="J4" s="160">
        <f>F4+H4+I4</f>
        <v>1810000</v>
      </c>
    </row>
    <row r="5" spans="1:10" ht="15.6">
      <c r="A5" s="90"/>
      <c r="B5" s="97">
        <v>2</v>
      </c>
      <c r="C5" s="98" t="s">
        <v>138</v>
      </c>
      <c r="D5" s="99">
        <v>45000</v>
      </c>
      <c r="E5" s="98">
        <v>23</v>
      </c>
      <c r="F5" s="160">
        <f t="shared" si="0"/>
        <v>1035000</v>
      </c>
      <c r="G5" s="97" t="s">
        <v>139</v>
      </c>
      <c r="H5" s="160">
        <f t="shared" ref="H5:H9" si="1">IF(E5&gt;=25,F5*20%,IF(E5&gt;=22,F5*10%,0))</f>
        <v>103500</v>
      </c>
      <c r="I5" s="160">
        <f t="shared" ref="I5:I9" si="2">VLOOKUP(G5,$C$13:$D$16,2)</f>
        <v>200000</v>
      </c>
      <c r="J5" s="160">
        <f t="shared" ref="J5:J9" si="3">F5+H5+I5</f>
        <v>1338500</v>
      </c>
    </row>
    <row r="6" spans="1:10" ht="15.6">
      <c r="A6" s="90"/>
      <c r="B6" s="97">
        <v>3</v>
      </c>
      <c r="C6" s="98" t="s">
        <v>140</v>
      </c>
      <c r="D6" s="99">
        <v>37000</v>
      </c>
      <c r="E6" s="98">
        <v>26</v>
      </c>
      <c r="F6" s="160">
        <f t="shared" si="0"/>
        <v>962000</v>
      </c>
      <c r="G6" s="97" t="s">
        <v>141</v>
      </c>
      <c r="H6" s="160">
        <f t="shared" si="1"/>
        <v>192400</v>
      </c>
      <c r="I6" s="160">
        <f t="shared" si="2"/>
        <v>180000</v>
      </c>
      <c r="J6" s="160">
        <f t="shared" si="3"/>
        <v>1334400</v>
      </c>
    </row>
    <row r="7" spans="1:10" ht="15.6">
      <c r="A7" s="90"/>
      <c r="B7" s="97">
        <v>4</v>
      </c>
      <c r="C7" s="98" t="s">
        <v>142</v>
      </c>
      <c r="D7" s="99">
        <v>45000</v>
      </c>
      <c r="E7" s="98">
        <v>22</v>
      </c>
      <c r="F7" s="160">
        <f t="shared" si="0"/>
        <v>990000</v>
      </c>
      <c r="G7" s="97" t="s">
        <v>143</v>
      </c>
      <c r="H7" s="160">
        <f t="shared" si="1"/>
        <v>99000</v>
      </c>
      <c r="I7" s="160">
        <f t="shared" si="2"/>
        <v>250000</v>
      </c>
      <c r="J7" s="160">
        <f t="shared" si="3"/>
        <v>1339000</v>
      </c>
    </row>
    <row r="8" spans="1:10" ht="10.8" customHeight="1">
      <c r="A8" s="90"/>
      <c r="B8" s="97">
        <v>5</v>
      </c>
      <c r="C8" s="98" t="s">
        <v>144</v>
      </c>
      <c r="D8" s="99">
        <v>40000</v>
      </c>
      <c r="E8" s="98">
        <v>20</v>
      </c>
      <c r="F8" s="160">
        <f t="shared" si="0"/>
        <v>800000</v>
      </c>
      <c r="G8" s="97" t="s">
        <v>143</v>
      </c>
      <c r="H8" s="160">
        <f t="shared" si="1"/>
        <v>0</v>
      </c>
      <c r="I8" s="160">
        <f t="shared" si="2"/>
        <v>250000</v>
      </c>
      <c r="J8" s="160">
        <f t="shared" si="3"/>
        <v>1050000</v>
      </c>
    </row>
    <row r="9" spans="1:10" ht="15.6">
      <c r="A9" s="90"/>
      <c r="B9" s="97">
        <v>6</v>
      </c>
      <c r="C9" s="98" t="s">
        <v>145</v>
      </c>
      <c r="D9" s="99">
        <v>37000</v>
      </c>
      <c r="E9" s="98">
        <v>18</v>
      </c>
      <c r="F9" s="160">
        <f t="shared" si="0"/>
        <v>666000</v>
      </c>
      <c r="G9" s="97" t="s">
        <v>143</v>
      </c>
      <c r="H9" s="160">
        <f t="shared" si="1"/>
        <v>0</v>
      </c>
      <c r="I9" s="160">
        <f t="shared" si="2"/>
        <v>250000</v>
      </c>
      <c r="J9" s="160">
        <f t="shared" si="3"/>
        <v>916000</v>
      </c>
    </row>
    <row r="10" spans="1:10" ht="15.6">
      <c r="A10" s="90"/>
      <c r="B10" s="90"/>
      <c r="C10" s="90"/>
      <c r="D10" s="90"/>
      <c r="E10" s="90"/>
      <c r="F10" s="90"/>
      <c r="G10" s="90"/>
      <c r="H10" s="90"/>
      <c r="I10" s="90"/>
      <c r="J10" s="90"/>
    </row>
    <row r="11" spans="1:10" ht="15.6">
      <c r="A11" s="90"/>
      <c r="B11" s="90"/>
      <c r="C11" s="152" t="s">
        <v>150</v>
      </c>
      <c r="D11" s="152"/>
      <c r="E11" s="90"/>
      <c r="F11" s="90"/>
      <c r="G11" s="90"/>
      <c r="H11" s="90"/>
      <c r="I11" s="90"/>
      <c r="J11" s="90"/>
    </row>
    <row r="12" spans="1:10" ht="31.2">
      <c r="A12" s="90"/>
      <c r="B12" s="90"/>
      <c r="C12" s="95" t="s">
        <v>132</v>
      </c>
      <c r="D12" s="95" t="s">
        <v>134</v>
      </c>
      <c r="E12" s="90"/>
      <c r="F12" s="90"/>
      <c r="G12" s="90"/>
      <c r="H12" s="90"/>
      <c r="I12" s="90"/>
      <c r="J12" s="90"/>
    </row>
    <row r="13" spans="1:10" ht="15.75" customHeight="1">
      <c r="A13" s="90"/>
      <c r="B13" s="90"/>
      <c r="C13" s="97" t="s">
        <v>137</v>
      </c>
      <c r="D13" s="100">
        <v>250000</v>
      </c>
      <c r="E13" s="90"/>
    </row>
    <row r="14" spans="1:10" ht="15.75" customHeight="1">
      <c r="A14" s="90"/>
      <c r="B14" s="90"/>
      <c r="C14" s="97" t="s">
        <v>139</v>
      </c>
      <c r="D14" s="100">
        <v>200000</v>
      </c>
      <c r="E14" s="90"/>
    </row>
    <row r="15" spans="1:10" ht="15.75" customHeight="1">
      <c r="A15" s="90"/>
      <c r="B15" s="90"/>
      <c r="C15" s="97" t="s">
        <v>141</v>
      </c>
      <c r="D15" s="100">
        <v>180000</v>
      </c>
      <c r="E15" s="90"/>
      <c r="F15" s="154" t="s">
        <v>146</v>
      </c>
      <c r="G15" s="154"/>
      <c r="H15" s="154"/>
      <c r="I15" s="154"/>
      <c r="J15" s="109">
        <f>COUNTIF(E4:$E$9,"&gt;22")</f>
        <v>3</v>
      </c>
    </row>
    <row r="16" spans="1:10" ht="15.75" customHeight="1">
      <c r="A16" s="90"/>
      <c r="B16" s="90"/>
      <c r="C16" s="97" t="s">
        <v>143</v>
      </c>
      <c r="D16" s="100">
        <v>150000</v>
      </c>
      <c r="E16" s="90"/>
      <c r="F16" s="154" t="s">
        <v>147</v>
      </c>
      <c r="G16" s="154"/>
      <c r="H16" s="154"/>
      <c r="I16" s="154"/>
      <c r="J16" s="109">
        <f>COUNTIF($F4:F$9,"&gt;1000000")</f>
        <v>2</v>
      </c>
    </row>
    <row r="17" spans="1:10" ht="15.75" customHeight="1">
      <c r="A17" s="90"/>
      <c r="B17" s="90"/>
      <c r="C17" s="91"/>
      <c r="D17" s="102"/>
      <c r="E17" s="90"/>
      <c r="F17" s="90"/>
      <c r="G17" s="90"/>
      <c r="H17" s="90"/>
      <c r="I17" s="90"/>
      <c r="J17" s="90"/>
    </row>
    <row r="18" spans="1:10" ht="15.75" customHeight="1">
      <c r="A18" s="155" t="s">
        <v>48</v>
      </c>
      <c r="B18" s="155"/>
      <c r="C18" s="90"/>
      <c r="D18" s="90"/>
      <c r="E18" s="90"/>
      <c r="F18" s="90"/>
      <c r="G18" s="90"/>
      <c r="H18" s="90"/>
      <c r="I18" s="90"/>
      <c r="J18" s="90"/>
    </row>
    <row r="19" spans="1:10" s="54" customFormat="1" ht="15.6">
      <c r="A19" s="54" t="s">
        <v>184</v>
      </c>
    </row>
    <row r="20" spans="1:10" ht="15.75" customHeight="1">
      <c r="A20" s="11" t="s">
        <v>185</v>
      </c>
      <c r="B20" s="11"/>
      <c r="C20" s="11"/>
      <c r="D20" s="11"/>
      <c r="E20" s="11"/>
      <c r="F20" s="11"/>
      <c r="G20" s="90"/>
      <c r="H20" s="90"/>
      <c r="I20" s="90"/>
      <c r="J20" s="90"/>
    </row>
    <row r="21" spans="1:10" ht="15.75" customHeight="1">
      <c r="A21" s="151" t="s">
        <v>186</v>
      </c>
      <c r="B21" s="151"/>
      <c r="C21" s="151"/>
      <c r="D21" s="151"/>
      <c r="E21" s="151"/>
      <c r="F21" s="151"/>
      <c r="G21" s="151"/>
      <c r="H21" s="151"/>
      <c r="I21" s="151"/>
      <c r="J21" s="90"/>
    </row>
    <row r="22" spans="1:10" ht="15.75" customHeight="1">
      <c r="A22" s="90"/>
      <c r="B22" s="151" t="s">
        <v>148</v>
      </c>
      <c r="C22" s="151"/>
      <c r="D22" s="151"/>
      <c r="E22" s="151"/>
      <c r="F22" s="151"/>
      <c r="G22" s="151"/>
      <c r="H22" s="90"/>
      <c r="I22" s="90"/>
      <c r="J22" s="90"/>
    </row>
    <row r="23" spans="1:10" ht="15.75" customHeight="1">
      <c r="A23" s="90"/>
      <c r="B23" s="151" t="s">
        <v>149</v>
      </c>
      <c r="C23" s="151"/>
      <c r="D23" s="151"/>
      <c r="E23" s="151"/>
      <c r="F23" s="151"/>
      <c r="G23" s="151"/>
      <c r="H23" s="90"/>
      <c r="I23" s="90"/>
      <c r="J23" s="90"/>
    </row>
    <row r="24" spans="1:10" ht="15.75" customHeight="1">
      <c r="A24" s="90"/>
      <c r="B24" s="151" t="s">
        <v>194</v>
      </c>
      <c r="C24" s="151"/>
      <c r="D24" s="151"/>
      <c r="E24" s="151"/>
      <c r="F24" s="151"/>
      <c r="G24" s="90"/>
      <c r="H24" s="90"/>
      <c r="I24" s="90"/>
      <c r="J24" s="90"/>
    </row>
    <row r="25" spans="1:10" ht="15.75" customHeight="1">
      <c r="A25" s="151" t="s">
        <v>187</v>
      </c>
      <c r="B25" s="151"/>
      <c r="C25" s="151"/>
      <c r="D25" s="151"/>
      <c r="E25" s="151"/>
      <c r="F25" s="151"/>
      <c r="G25" s="151"/>
      <c r="H25" s="151"/>
      <c r="I25" s="151"/>
      <c r="J25" s="151"/>
    </row>
    <row r="26" spans="1:10" ht="15.75" customHeight="1">
      <c r="A26" s="151" t="s">
        <v>192</v>
      </c>
      <c r="B26" s="151"/>
      <c r="C26" s="151"/>
      <c r="D26" s="151"/>
      <c r="E26" s="151"/>
      <c r="F26" s="151"/>
      <c r="G26" s="151"/>
      <c r="H26" s="151"/>
      <c r="I26" s="151"/>
      <c r="J26" s="151"/>
    </row>
    <row r="27" spans="1:10" ht="15.75" customHeight="1">
      <c r="A27" s="11" t="s">
        <v>193</v>
      </c>
      <c r="B27" s="101"/>
      <c r="C27" s="101"/>
      <c r="D27" s="101"/>
      <c r="E27" s="101"/>
      <c r="F27" s="101"/>
      <c r="G27" s="101"/>
      <c r="H27" s="101"/>
      <c r="I27" s="101"/>
      <c r="J27" s="101"/>
    </row>
  </sheetData>
  <mergeCells count="11">
    <mergeCell ref="A25:J25"/>
    <mergeCell ref="A26:J26"/>
    <mergeCell ref="C11:D11"/>
    <mergeCell ref="B2:J2"/>
    <mergeCell ref="B22:G22"/>
    <mergeCell ref="B23:G23"/>
    <mergeCell ref="B24:F24"/>
    <mergeCell ref="F15:I15"/>
    <mergeCell ref="F16:I16"/>
    <mergeCell ref="A18:B18"/>
    <mergeCell ref="A21:I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914E-51ED-43ED-A3BC-C1DFFFCC1B2A}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Bài 1</vt:lpstr>
      <vt:lpstr>Bài 2</vt:lpstr>
      <vt:lpstr>Bài 3</vt:lpstr>
      <vt:lpstr>Bài 4</vt:lpstr>
      <vt:lpstr>Bài 5</vt:lpstr>
      <vt:lpstr>Bài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Administratordfdsf</dc:creator>
  <cp:lastModifiedBy>Thanh Bình</cp:lastModifiedBy>
  <dcterms:created xsi:type="dcterms:W3CDTF">2025-05-22T07:56:39Z</dcterms:created>
  <dcterms:modified xsi:type="dcterms:W3CDTF">2025-07-16T08:29:59Z</dcterms:modified>
</cp:coreProperties>
</file>