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Desktop\Laboral\Autoevaluación pregrado\Deserción\est_descriptiva\"/>
    </mc:Choice>
  </mc:AlternateContent>
  <xr:revisionPtr revIDLastSave="0" documentId="13_ncr:1_{B5D58E4E-89AA-4AF9-8226-25685F37EA04}" xr6:coauthVersionLast="45" xr6:coauthVersionMax="45" xr10:uidLastSave="{00000000-0000-0000-0000-000000000000}"/>
  <bookViews>
    <workbookView xWindow="-120" yWindow="-120" windowWidth="20730" windowHeight="11160" activeTab="7" xr2:uid="{8F47E717-70B0-4C1B-83D6-7720912A1503}"/>
  </bookViews>
  <sheets>
    <sheet name="Tablas" sheetId="13" r:id="rId1"/>
    <sheet name="Género" sheetId="1" r:id="rId2"/>
    <sheet name="Edad" sheetId="12" r:id="rId3"/>
    <sheet name="Puntajes" sheetId="3" r:id="rId4"/>
    <sheet name="Notas" sheetId="8" r:id="rId5"/>
    <sheet name="Ing_Bruto" sheetId="2" r:id="rId6"/>
    <sheet name="Beca" sheetId="11" r:id="rId7"/>
    <sheet name="Dependencia" sheetId="4" r:id="rId8"/>
    <sheet name="PSU_Coleg" sheetId="5" r:id="rId9"/>
    <sheet name="Carrera" sheetId="6" r:id="rId10"/>
    <sheet name="Cupos_Ingreso" sheetId="7" r:id="rId11"/>
    <sheet name="Tutoría_Rede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1" l="1"/>
  <c r="C5" i="11"/>
  <c r="E5" i="11" s="1"/>
  <c r="D6" i="11"/>
  <c r="C6" i="11"/>
  <c r="E6" i="10"/>
  <c r="D6" i="10"/>
  <c r="C6" i="10"/>
  <c r="D5" i="10"/>
  <c r="E5" i="10" s="1"/>
  <c r="C5" i="10"/>
  <c r="J8" i="7"/>
  <c r="J9" i="7"/>
  <c r="J10" i="7"/>
  <c r="J11" i="7"/>
  <c r="J7" i="7"/>
  <c r="I11" i="7"/>
  <c r="I10" i="7"/>
  <c r="I9" i="7"/>
  <c r="I8" i="7"/>
  <c r="I7" i="7"/>
  <c r="H10" i="7"/>
  <c r="H9" i="7"/>
  <c r="H8" i="7"/>
  <c r="H7" i="7"/>
  <c r="J7" i="6"/>
  <c r="J8" i="6"/>
  <c r="J6" i="6"/>
  <c r="I7" i="6"/>
  <c r="I8" i="6"/>
  <c r="I6" i="6"/>
  <c r="H7" i="6"/>
  <c r="H8" i="6"/>
  <c r="H6" i="6"/>
  <c r="I6" i="4"/>
  <c r="I7" i="4"/>
  <c r="I5" i="4"/>
  <c r="H6" i="4"/>
  <c r="H7" i="4"/>
  <c r="H5" i="4"/>
  <c r="G6" i="4"/>
  <c r="G7" i="4"/>
  <c r="G5" i="4"/>
  <c r="J6" i="2"/>
  <c r="J7" i="2"/>
  <c r="J8" i="2"/>
  <c r="J5" i="2"/>
  <c r="I6" i="2"/>
  <c r="I7" i="2"/>
  <c r="I8" i="2"/>
  <c r="I5" i="2"/>
  <c r="H6" i="2"/>
  <c r="H7" i="2"/>
  <c r="H8" i="2"/>
  <c r="H5" i="2"/>
  <c r="I5" i="1"/>
  <c r="I4" i="1"/>
  <c r="H5" i="1"/>
  <c r="G5" i="1"/>
  <c r="H4" i="1"/>
  <c r="G4" i="1"/>
  <c r="E6" i="11" l="1"/>
</calcChain>
</file>

<file path=xl/sharedStrings.xml><?xml version="1.0" encoding="utf-8"?>
<sst xmlns="http://schemas.openxmlformats.org/spreadsheetml/2006/main" count="265" uniqueCount="90">
  <si>
    <t>Des_1a</t>
  </si>
  <si>
    <t>Sexo</t>
  </si>
  <si>
    <t>Total</t>
  </si>
  <si>
    <t>FEMENINO</t>
  </si>
  <si>
    <t>MASCULINO</t>
  </si>
  <si>
    <t>Des_2a</t>
  </si>
  <si>
    <t>Género</t>
  </si>
  <si>
    <t>No Deserta</t>
  </si>
  <si>
    <t>Femenino</t>
  </si>
  <si>
    <t>Masculino</t>
  </si>
  <si>
    <t>Tramos_Ing</t>
  </si>
  <si>
    <t>Tramo 1</t>
  </si>
  <si>
    <t>Tramo 2</t>
  </si>
  <si>
    <t>Tramo 3</t>
  </si>
  <si>
    <t>Tramo 4</t>
  </si>
  <si>
    <t>Tramos de ingreso</t>
  </si>
  <si>
    <t>PSU Matemáticas</t>
  </si>
  <si>
    <t>Ranking</t>
  </si>
  <si>
    <t>Dep_Col</t>
  </si>
  <si>
    <t>Particular</t>
  </si>
  <si>
    <t>Subvencionado</t>
  </si>
  <si>
    <t>Municipal</t>
  </si>
  <si>
    <t>PSU Matemáticas Colegio</t>
  </si>
  <si>
    <t>lumn</t>
  </si>
  <si>
    <t>o</t>
  </si>
  <si>
    <t>CA</t>
  </si>
  <si>
    <t>IC</t>
  </si>
  <si>
    <t>IICG</t>
  </si>
  <si>
    <t>po_Alumn</t>
  </si>
  <si>
    <t>Carrera</t>
  </si>
  <si>
    <t>Tipo_Ingreso</t>
  </si>
  <si>
    <t>BACHILLERATO</t>
  </si>
  <si>
    <t>BEA 5% SUPERIOR</t>
  </si>
  <si>
    <t>CONVENIO EXTRANJERO</t>
  </si>
  <si>
    <t>CONVENIO ISLA DE PA..</t>
  </si>
  <si>
    <t>CUPO EQUIDAD</t>
  </si>
  <si>
    <t>DEPORTIVO</t>
  </si>
  <si>
    <t>ESCUELA DE TALENTOS</t>
  </si>
  <si>
    <t>ESPECIAL</t>
  </si>
  <si>
    <t>OTRO</t>
  </si>
  <si>
    <t>PACE</t>
  </si>
  <si>
    <t>PSU</t>
  </si>
  <si>
    <t>REVALIDACIÓN DE TÍT..</t>
  </si>
  <si>
    <t>TRANSFERENCIA</t>
  </si>
  <si>
    <t>Cupos de ingreso</t>
  </si>
  <si>
    <t>BEA</t>
  </si>
  <si>
    <t>SIPEE</t>
  </si>
  <si>
    <t>Deportivo</t>
  </si>
  <si>
    <t>Otro</t>
  </si>
  <si>
    <t>Notas</t>
  </si>
  <si>
    <t>Economía</t>
  </si>
  <si>
    <t>Matemáticas</t>
  </si>
  <si>
    <t>Tutoría y Redes</t>
  </si>
  <si>
    <t>Tutoría</t>
  </si>
  <si>
    <t>Redes</t>
  </si>
  <si>
    <t>Tutoria</t>
  </si>
  <si>
    <t>No Asiste a PAA</t>
  </si>
  <si>
    <t>Asiste a PAA</t>
  </si>
  <si>
    <t>Becas</t>
  </si>
  <si>
    <t>Recibe beca</t>
  </si>
  <si>
    <t>No recibe beca</t>
  </si>
  <si>
    <t>recibe_bec</t>
  </si>
  <si>
    <t>a</t>
  </si>
  <si>
    <t>Porcentaje promedio de cobertura que recibe</t>
  </si>
  <si>
    <t>Edad</t>
  </si>
  <si>
    <t>Tabla 1: Variables individuales</t>
  </si>
  <si>
    <t>Tabla 2: Desempeño académico</t>
  </si>
  <si>
    <t>PSU Mate</t>
  </si>
  <si>
    <t>Aprueba Eco</t>
  </si>
  <si>
    <t>Aprueba Mate</t>
  </si>
  <si>
    <t>Tabla 3: Variables socioeconómicas</t>
  </si>
  <si>
    <t>Dependencia</t>
  </si>
  <si>
    <t>Tabla 4: Integración</t>
  </si>
  <si>
    <t>PSU Mate Colegio</t>
  </si>
  <si>
    <t>Tipos de ingreso</t>
  </si>
  <si>
    <t>Edad promedio</t>
  </si>
  <si>
    <t>1er año</t>
  </si>
  <si>
    <t>Posterior</t>
  </si>
  <si>
    <t>Puntajes</t>
  </si>
  <si>
    <t>Notas de primer año</t>
  </si>
  <si>
    <t>Promedio Matemáticas</t>
  </si>
  <si>
    <t>Promedio Economía</t>
  </si>
  <si>
    <t>Tabla 3: Socioeconómicas</t>
  </si>
  <si>
    <t xml:space="preserve">Ingreso Bruto Familiar </t>
  </si>
  <si>
    <t xml:space="preserve">Dependencia </t>
  </si>
  <si>
    <t>Desempeño Institución secundaria</t>
  </si>
  <si>
    <t>Puntaje PSU Matemáticas institución</t>
  </si>
  <si>
    <t>Tabla 4: Carrera y Tipo de ingreso</t>
  </si>
  <si>
    <t>Compañero/as de colegio</t>
  </si>
  <si>
    <t>Tabla 5: Carrera y Tipo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</si>
</sst>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NumberFormat="1" applyFont="1" applyAlignment="1">
      <alignment horizontal="center" wrapText="1"/>
    </xf>
    <xf numFmtId="9" fontId="0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wrapText="1"/>
    </xf>
    <xf numFmtId="2" fontId="0" fillId="0" borderId="0" xfId="1" applyNumberFormat="1" applyFont="1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0" xfId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4" xfId="1" applyNumberFormat="1" applyFont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 wrapText="1"/>
    </xf>
    <xf numFmtId="164" fontId="0" fillId="0" borderId="13" xfId="1" applyNumberFormat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2" fontId="0" fillId="0" borderId="0" xfId="1" applyNumberFormat="1" applyFont="1" applyBorder="1" applyAlignment="1">
      <alignment horizontal="center" wrapText="1"/>
    </xf>
    <xf numFmtId="2" fontId="0" fillId="0" borderId="6" xfId="1" applyNumberFormat="1" applyFont="1" applyBorder="1" applyAlignment="1">
      <alignment horizontal="center" wrapText="1"/>
    </xf>
    <xf numFmtId="2" fontId="0" fillId="0" borderId="8" xfId="1" applyNumberFormat="1" applyFont="1" applyBorder="1" applyAlignment="1">
      <alignment horizontal="center" wrapText="1"/>
    </xf>
    <xf numFmtId="2" fontId="0" fillId="0" borderId="9" xfId="1" applyNumberFormat="1" applyFont="1" applyBorder="1" applyAlignment="1">
      <alignment horizont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8558-EDEB-4243-A726-8CDB33D4BD0E}">
  <dimension ref="A1:AB47"/>
  <sheetViews>
    <sheetView topLeftCell="Q31" workbookViewId="0">
      <selection activeCell="Y37" sqref="Y37"/>
    </sheetView>
  </sheetViews>
  <sheetFormatPr baseColWidth="10" defaultRowHeight="15" x14ac:dyDescent="0.25"/>
  <cols>
    <col min="10" max="10" width="19.140625" bestFit="1" customWidth="1"/>
    <col min="11" max="11" width="29.140625" bestFit="1" customWidth="1"/>
    <col min="15" max="15" width="20.5703125" bestFit="1" customWidth="1"/>
    <col min="16" max="16" width="42.140625" bestFit="1" customWidth="1"/>
    <col min="20" max="20" width="16.28515625" bestFit="1" customWidth="1"/>
    <col min="25" max="25" width="23.85546875" bestFit="1" customWidth="1"/>
  </cols>
  <sheetData>
    <row r="1" spans="1:14" x14ac:dyDescent="0.25">
      <c r="A1" t="s">
        <v>65</v>
      </c>
    </row>
    <row r="2" spans="1:14" x14ac:dyDescent="0.25">
      <c r="A2" t="s">
        <v>64</v>
      </c>
      <c r="F2" t="s">
        <v>65</v>
      </c>
    </row>
    <row r="3" spans="1:14" x14ac:dyDescent="0.25">
      <c r="A3" t="s">
        <v>6</v>
      </c>
      <c r="E3" s="5"/>
      <c r="F3" s="5"/>
      <c r="G3" s="15" t="s">
        <v>76</v>
      </c>
      <c r="H3" s="16" t="s">
        <v>77</v>
      </c>
      <c r="I3" s="17" t="s">
        <v>7</v>
      </c>
    </row>
    <row r="4" spans="1:14" x14ac:dyDescent="0.25">
      <c r="E4" s="67" t="s">
        <v>6</v>
      </c>
      <c r="F4" s="17" t="s">
        <v>8</v>
      </c>
      <c r="G4" s="29">
        <v>9.7402597402597407E-2</v>
      </c>
      <c r="H4" s="30">
        <v>0.10957792207792208</v>
      </c>
      <c r="I4" s="31">
        <v>0.79301948051948057</v>
      </c>
    </row>
    <row r="5" spans="1:14" x14ac:dyDescent="0.25">
      <c r="A5" t="s">
        <v>66</v>
      </c>
      <c r="E5" s="68"/>
      <c r="F5" s="21" t="s">
        <v>9</v>
      </c>
      <c r="G5" s="32">
        <v>0.10615133369624388</v>
      </c>
      <c r="H5" s="33">
        <v>0.130647795318454</v>
      </c>
      <c r="I5" s="34">
        <v>0.7632008709853022</v>
      </c>
    </row>
    <row r="6" spans="1:14" ht="30" x14ac:dyDescent="0.25">
      <c r="A6" t="s">
        <v>67</v>
      </c>
      <c r="E6" s="24" t="s">
        <v>64</v>
      </c>
      <c r="F6" s="25" t="s">
        <v>75</v>
      </c>
      <c r="G6" s="26">
        <v>19.067</v>
      </c>
      <c r="H6" s="27">
        <v>19.295000000000002</v>
      </c>
      <c r="I6" s="28">
        <v>19.204999999999998</v>
      </c>
    </row>
    <row r="7" spans="1:14" x14ac:dyDescent="0.25">
      <c r="A7" t="s">
        <v>17</v>
      </c>
    </row>
    <row r="8" spans="1:14" x14ac:dyDescent="0.25">
      <c r="A8" t="s">
        <v>68</v>
      </c>
    </row>
    <row r="9" spans="1:14" x14ac:dyDescent="0.25">
      <c r="A9" t="s">
        <v>69</v>
      </c>
      <c r="J9" s="2"/>
      <c r="K9" s="2" t="s">
        <v>66</v>
      </c>
      <c r="L9" s="2"/>
      <c r="M9" s="2"/>
      <c r="N9" s="2"/>
    </row>
    <row r="10" spans="1:14" x14ac:dyDescent="0.25">
      <c r="J10" s="2"/>
      <c r="K10" s="2"/>
      <c r="L10" s="43" t="s">
        <v>76</v>
      </c>
      <c r="M10" s="44" t="s">
        <v>77</v>
      </c>
      <c r="N10" s="25" t="s">
        <v>7</v>
      </c>
    </row>
    <row r="11" spans="1:14" x14ac:dyDescent="0.25">
      <c r="A11" t="s">
        <v>70</v>
      </c>
      <c r="J11" s="72" t="s">
        <v>78</v>
      </c>
      <c r="K11" s="45" t="s">
        <v>16</v>
      </c>
      <c r="L11" s="35">
        <v>695.5</v>
      </c>
      <c r="M11" s="35">
        <v>688.3</v>
      </c>
      <c r="N11" s="36">
        <v>708.7</v>
      </c>
    </row>
    <row r="12" spans="1:14" x14ac:dyDescent="0.25">
      <c r="A12" t="s">
        <v>15</v>
      </c>
      <c r="J12" s="71"/>
      <c r="K12" s="46" t="s">
        <v>17</v>
      </c>
      <c r="L12" s="41">
        <v>729.6</v>
      </c>
      <c r="M12" s="41">
        <v>716.3</v>
      </c>
      <c r="N12" s="42">
        <v>728.8</v>
      </c>
    </row>
    <row r="13" spans="1:14" x14ac:dyDescent="0.25">
      <c r="A13" t="s">
        <v>58</v>
      </c>
      <c r="J13" s="70" t="s">
        <v>79</v>
      </c>
      <c r="K13" s="47" t="s">
        <v>80</v>
      </c>
      <c r="L13" s="37">
        <v>3.44</v>
      </c>
      <c r="M13" s="37">
        <v>3.78</v>
      </c>
      <c r="N13" s="38">
        <v>4.32</v>
      </c>
    </row>
    <row r="14" spans="1:14" x14ac:dyDescent="0.25">
      <c r="A14" t="s">
        <v>71</v>
      </c>
      <c r="J14" s="71"/>
      <c r="K14" s="46" t="s">
        <v>81</v>
      </c>
      <c r="L14" s="39">
        <v>3.72</v>
      </c>
      <c r="M14" s="39">
        <v>4.13</v>
      </c>
      <c r="N14" s="40">
        <v>4.72</v>
      </c>
    </row>
    <row r="15" spans="1:14" x14ac:dyDescent="0.25">
      <c r="A15" t="s">
        <v>73</v>
      </c>
    </row>
    <row r="17" spans="1:24" x14ac:dyDescent="0.25">
      <c r="A17" t="s">
        <v>87</v>
      </c>
      <c r="O17" s="5"/>
      <c r="P17" s="5" t="s">
        <v>82</v>
      </c>
      <c r="Q17" s="5"/>
      <c r="R17" s="5"/>
      <c r="S17" s="5"/>
    </row>
    <row r="18" spans="1:24" x14ac:dyDescent="0.25">
      <c r="A18" t="s">
        <v>74</v>
      </c>
      <c r="O18" s="5"/>
      <c r="P18" s="5"/>
      <c r="Q18" s="43" t="s">
        <v>76</v>
      </c>
      <c r="R18" s="44" t="s">
        <v>77</v>
      </c>
      <c r="S18" s="25" t="s">
        <v>7</v>
      </c>
    </row>
    <row r="19" spans="1:24" x14ac:dyDescent="0.25">
      <c r="O19" s="67" t="s">
        <v>83</v>
      </c>
      <c r="P19" s="17" t="s">
        <v>11</v>
      </c>
      <c r="Q19" s="29">
        <v>0.14180206794682423</v>
      </c>
      <c r="R19" s="30">
        <v>0.16986706056129985</v>
      </c>
      <c r="S19" s="31">
        <v>0.68833087149187588</v>
      </c>
    </row>
    <row r="20" spans="1:24" x14ac:dyDescent="0.25">
      <c r="A20" t="s">
        <v>72</v>
      </c>
      <c r="O20" s="68"/>
      <c r="P20" s="21" t="s">
        <v>12</v>
      </c>
      <c r="Q20" s="18">
        <v>9.5238095238095233E-2</v>
      </c>
      <c r="R20" s="19">
        <v>0.16578483245149911</v>
      </c>
      <c r="S20" s="20">
        <v>0.73897707231040566</v>
      </c>
    </row>
    <row r="21" spans="1:24" x14ac:dyDescent="0.25">
      <c r="A21" t="s">
        <v>53</v>
      </c>
      <c r="O21" s="68"/>
      <c r="P21" s="21" t="s">
        <v>13</v>
      </c>
      <c r="Q21" s="18">
        <v>9.5115681233933158E-2</v>
      </c>
      <c r="R21" s="19">
        <v>0.15424164524421594</v>
      </c>
      <c r="S21" s="20">
        <v>0.75064267352185099</v>
      </c>
    </row>
    <row r="22" spans="1:24" x14ac:dyDescent="0.25">
      <c r="A22" t="s">
        <v>54</v>
      </c>
      <c r="O22" s="69"/>
      <c r="P22" s="22" t="s">
        <v>14</v>
      </c>
      <c r="Q22" s="32">
        <v>9.1609589041095896E-2</v>
      </c>
      <c r="R22" s="33">
        <v>7.2773972602739725E-2</v>
      </c>
      <c r="S22" s="34">
        <v>0.83561643835616428</v>
      </c>
    </row>
    <row r="23" spans="1:24" x14ac:dyDescent="0.25">
      <c r="O23" s="67" t="s">
        <v>58</v>
      </c>
      <c r="P23" s="17" t="s">
        <v>60</v>
      </c>
      <c r="Q23" s="29">
        <v>0.10810810810810811</v>
      </c>
      <c r="R23" s="30">
        <v>8.9446589446589453E-2</v>
      </c>
      <c r="S23" s="31">
        <v>0.80244530244530243</v>
      </c>
    </row>
    <row r="24" spans="1:24" x14ac:dyDescent="0.25">
      <c r="O24" s="68"/>
      <c r="P24" s="21" t="s">
        <v>59</v>
      </c>
      <c r="Q24" s="18">
        <v>9.7029702970297033E-2</v>
      </c>
      <c r="R24" s="19">
        <v>0.15577557755775578</v>
      </c>
      <c r="S24" s="20">
        <v>0.74719471947194727</v>
      </c>
    </row>
    <row r="25" spans="1:24" x14ac:dyDescent="0.25">
      <c r="O25" s="69"/>
      <c r="P25" s="22" t="s">
        <v>63</v>
      </c>
      <c r="Q25" s="32">
        <v>0.42880000000000001</v>
      </c>
      <c r="R25" s="33">
        <v>0.55930000000000002</v>
      </c>
      <c r="S25" s="34">
        <v>0.42</v>
      </c>
    </row>
    <row r="26" spans="1:24" x14ac:dyDescent="0.25">
      <c r="O26" s="67" t="s">
        <v>84</v>
      </c>
      <c r="P26" s="17" t="s">
        <v>19</v>
      </c>
      <c r="Q26" s="29">
        <v>8.9530685920577613E-2</v>
      </c>
      <c r="R26" s="30">
        <v>8.1588447653429597E-2</v>
      </c>
      <c r="S26" s="31">
        <v>0.82888086642599279</v>
      </c>
    </row>
    <row r="27" spans="1:24" x14ac:dyDescent="0.25">
      <c r="O27" s="68"/>
      <c r="P27" s="21" t="s">
        <v>20</v>
      </c>
      <c r="Q27" s="18">
        <v>0.11219512195121951</v>
      </c>
      <c r="R27" s="19">
        <v>0.17682926829268292</v>
      </c>
      <c r="S27" s="20">
        <v>0.71097560975609753</v>
      </c>
    </row>
    <row r="28" spans="1:24" x14ac:dyDescent="0.25">
      <c r="O28" s="69"/>
      <c r="P28" s="22" t="s">
        <v>21</v>
      </c>
      <c r="Q28" s="32">
        <v>0.12421383647798742</v>
      </c>
      <c r="R28" s="33">
        <v>0.14937106918238993</v>
      </c>
      <c r="S28" s="34">
        <v>0.72641509433962259</v>
      </c>
    </row>
    <row r="29" spans="1:24" ht="30" x14ac:dyDescent="0.25">
      <c r="O29" s="23" t="s">
        <v>85</v>
      </c>
      <c r="P29" s="22" t="s">
        <v>86</v>
      </c>
      <c r="Q29" s="48">
        <v>594.9</v>
      </c>
      <c r="R29" s="49">
        <v>579.79999999999995</v>
      </c>
      <c r="S29" s="50">
        <v>614.70000000000005</v>
      </c>
    </row>
    <row r="32" spans="1:24" x14ac:dyDescent="0.25">
      <c r="T32" s="2"/>
      <c r="U32" s="2" t="s">
        <v>87</v>
      </c>
      <c r="V32" s="2"/>
      <c r="W32" s="2"/>
      <c r="X32" s="2"/>
    </row>
    <row r="33" spans="20:28" x14ac:dyDescent="0.25">
      <c r="T33" s="2"/>
      <c r="U33" s="2"/>
      <c r="V33" s="43" t="s">
        <v>76</v>
      </c>
      <c r="W33" s="44" t="s">
        <v>77</v>
      </c>
      <c r="X33" s="25" t="s">
        <v>7</v>
      </c>
    </row>
    <row r="34" spans="20:28" x14ac:dyDescent="0.25">
      <c r="T34" s="72" t="s">
        <v>29</v>
      </c>
      <c r="U34" s="51" t="s">
        <v>25</v>
      </c>
      <c r="V34" s="57">
        <v>0.1791907514450867</v>
      </c>
      <c r="W34" s="58">
        <v>0.27456647398843931</v>
      </c>
      <c r="X34" s="51">
        <v>0.54624277456647397</v>
      </c>
    </row>
    <row r="35" spans="20:28" x14ac:dyDescent="0.25">
      <c r="T35" s="70"/>
      <c r="U35" s="52" t="s">
        <v>26</v>
      </c>
      <c r="V35" s="59">
        <v>7.8782020299661679E-2</v>
      </c>
      <c r="W35" s="60">
        <v>7.4432092798453364E-2</v>
      </c>
      <c r="X35" s="52">
        <v>0.84678588690188494</v>
      </c>
    </row>
    <row r="36" spans="20:28" x14ac:dyDescent="0.25">
      <c r="T36" s="71"/>
      <c r="U36" s="53" t="s">
        <v>27</v>
      </c>
      <c r="V36" s="61">
        <v>0.13761467889908258</v>
      </c>
      <c r="W36" s="62">
        <v>0.19266055045871561</v>
      </c>
      <c r="X36" s="53">
        <v>0.66972477064220182</v>
      </c>
    </row>
    <row r="37" spans="20:28" x14ac:dyDescent="0.25">
      <c r="T37" s="70" t="s">
        <v>44</v>
      </c>
      <c r="U37" s="54" t="s">
        <v>41</v>
      </c>
      <c r="V37" s="59">
        <v>0.11201368106028217</v>
      </c>
      <c r="W37" s="60">
        <v>0.12441214194100043</v>
      </c>
      <c r="X37" s="52">
        <v>0.76357417699871732</v>
      </c>
    </row>
    <row r="38" spans="20:28" x14ac:dyDescent="0.25">
      <c r="T38" s="70"/>
      <c r="U38" s="55" t="s">
        <v>45</v>
      </c>
      <c r="V38" s="59">
        <v>9.8684210526315791E-2</v>
      </c>
      <c r="W38" s="60">
        <v>0.21710526315789475</v>
      </c>
      <c r="X38" s="52">
        <v>0.68421052631578938</v>
      </c>
    </row>
    <row r="39" spans="20:28" x14ac:dyDescent="0.25">
      <c r="T39" s="70"/>
      <c r="U39" s="55" t="s">
        <v>46</v>
      </c>
      <c r="V39" s="59">
        <v>0.12592592592592591</v>
      </c>
      <c r="W39" s="60">
        <v>8.8888888888888892E-2</v>
      </c>
      <c r="X39" s="52">
        <v>0.78518518518518521</v>
      </c>
    </row>
    <row r="40" spans="20:28" x14ac:dyDescent="0.25">
      <c r="T40" s="70"/>
      <c r="U40" s="55" t="s">
        <v>47</v>
      </c>
      <c r="V40" s="59">
        <v>2.8301886792452831E-2</v>
      </c>
      <c r="W40" s="60">
        <v>4.716981132075472E-2</v>
      </c>
      <c r="X40" s="52">
        <v>0.92452830188679247</v>
      </c>
    </row>
    <row r="41" spans="20:28" x14ac:dyDescent="0.25">
      <c r="T41" s="71"/>
      <c r="U41" s="56" t="s">
        <v>48</v>
      </c>
      <c r="V41" s="61">
        <v>5.2999999999999999E-2</v>
      </c>
      <c r="W41" s="62">
        <v>0.10089020771513353</v>
      </c>
      <c r="X41" s="53">
        <v>0.84610979228486638</v>
      </c>
    </row>
    <row r="43" spans="20:28" x14ac:dyDescent="0.25">
      <c r="Y43" s="2"/>
      <c r="Z43" s="2" t="s">
        <v>89</v>
      </c>
      <c r="AA43" s="2"/>
      <c r="AB43" s="2"/>
    </row>
    <row r="44" spans="20:28" x14ac:dyDescent="0.25">
      <c r="Y44" s="2"/>
      <c r="Z44" s="43" t="s">
        <v>76</v>
      </c>
      <c r="AA44" s="44" t="s">
        <v>77</v>
      </c>
      <c r="AB44" s="25" t="s">
        <v>7</v>
      </c>
    </row>
    <row r="45" spans="20:28" x14ac:dyDescent="0.25">
      <c r="X45" s="72" t="s">
        <v>53</v>
      </c>
      <c r="Y45" s="45" t="s">
        <v>57</v>
      </c>
      <c r="Z45" s="57">
        <v>7.478890229191798E-2</v>
      </c>
      <c r="AA45" s="58">
        <v>0.15319662243667068</v>
      </c>
      <c r="AB45" s="51">
        <v>0.77201447527141143</v>
      </c>
    </row>
    <row r="46" spans="20:28" x14ac:dyDescent="0.25">
      <c r="X46" s="71"/>
      <c r="Y46" s="46" t="s">
        <v>56</v>
      </c>
      <c r="Z46" s="61">
        <v>0.11294642857142857</v>
      </c>
      <c r="AA46" s="62">
        <v>0.11071428571428571</v>
      </c>
      <c r="AB46" s="53">
        <v>0.77633928571428568</v>
      </c>
    </row>
    <row r="47" spans="20:28" x14ac:dyDescent="0.25">
      <c r="X47" s="46" t="s">
        <v>54</v>
      </c>
      <c r="Y47" s="63" t="s">
        <v>88</v>
      </c>
      <c r="Z47" s="64">
        <v>3.597</v>
      </c>
      <c r="AA47" s="65">
        <v>2.3940000000000001</v>
      </c>
      <c r="AB47" s="66">
        <v>4.0410000000000004</v>
      </c>
    </row>
  </sheetData>
  <mergeCells count="9">
    <mergeCell ref="E4:E5"/>
    <mergeCell ref="J11:J12"/>
    <mergeCell ref="J13:J14"/>
    <mergeCell ref="O19:O22"/>
    <mergeCell ref="O23:O25"/>
    <mergeCell ref="O26:O28"/>
    <mergeCell ref="T37:T41"/>
    <mergeCell ref="T34:T36"/>
    <mergeCell ref="X45:X46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CAEB-DC31-4BEE-8432-8E829ABACC02}">
  <dimension ref="A2:XFD21"/>
  <sheetViews>
    <sheetView workbookViewId="0">
      <selection activeCell="G6" sqref="G6:J8"/>
    </sheetView>
  </sheetViews>
  <sheetFormatPr baseColWidth="10" defaultRowHeight="15" x14ac:dyDescent="0.25"/>
  <sheetData>
    <row r="2" spans="1:10 16384:16384" x14ac:dyDescent="0.25">
      <c r="A2" t="s">
        <v>23</v>
      </c>
      <c r="C2" t="s">
        <v>0</v>
      </c>
    </row>
    <row r="3" spans="1:10 16384:16384" x14ac:dyDescent="0.25">
      <c r="B3" t="s">
        <v>24</v>
      </c>
      <c r="C3">
        <v>0</v>
      </c>
      <c r="D3">
        <v>1</v>
      </c>
      <c r="E3" t="s">
        <v>2</v>
      </c>
    </row>
    <row r="4" spans="1:10 16384:16384" x14ac:dyDescent="0.25">
      <c r="G4" s="7"/>
      <c r="H4" s="74" t="s">
        <v>29</v>
      </c>
      <c r="I4" s="74"/>
      <c r="J4" s="74"/>
    </row>
    <row r="5" spans="1:10 16384:16384" x14ac:dyDescent="0.25">
      <c r="B5" t="s">
        <v>25</v>
      </c>
      <c r="C5">
        <v>284</v>
      </c>
      <c r="D5">
        <v>62</v>
      </c>
      <c r="E5">
        <v>346</v>
      </c>
      <c r="G5" s="7"/>
      <c r="H5" s="7" t="s">
        <v>0</v>
      </c>
      <c r="I5" s="7" t="s">
        <v>5</v>
      </c>
      <c r="J5" s="7" t="s">
        <v>7</v>
      </c>
    </row>
    <row r="6" spans="1:10 16384:16384" x14ac:dyDescent="0.25">
      <c r="B6" t="s">
        <v>26</v>
      </c>
      <c r="C6" s="1">
        <v>1906</v>
      </c>
      <c r="D6">
        <v>163</v>
      </c>
      <c r="E6" s="1">
        <v>2069</v>
      </c>
      <c r="G6" s="7" t="s">
        <v>25</v>
      </c>
      <c r="H6" s="8">
        <f>D5/E5</f>
        <v>0.1791907514450867</v>
      </c>
      <c r="I6" s="8">
        <f>D17/E17</f>
        <v>0.27456647398843931</v>
      </c>
      <c r="J6" s="8">
        <f>1-H6-I6</f>
        <v>0.54624277456647397</v>
      </c>
    </row>
    <row r="7" spans="1:10 16384:16384" x14ac:dyDescent="0.25">
      <c r="B7" t="s">
        <v>27</v>
      </c>
      <c r="C7">
        <v>564</v>
      </c>
      <c r="D7">
        <v>90</v>
      </c>
      <c r="E7">
        <v>654</v>
      </c>
      <c r="G7" s="7" t="s">
        <v>26</v>
      </c>
      <c r="H7" s="8">
        <f t="shared" ref="H7:H8" si="0">D6/E6</f>
        <v>7.8782020299661679E-2</v>
      </c>
      <c r="I7" s="8">
        <f t="shared" ref="I7:I8" si="1">D18/E18</f>
        <v>7.4432092798453364E-2</v>
      </c>
      <c r="J7" s="8">
        <f t="shared" ref="J7:J8" si="2">1-H7-I7</f>
        <v>0.84678588690188494</v>
      </c>
    </row>
    <row r="8" spans="1:10 16384:16384" x14ac:dyDescent="0.25">
      <c r="G8" s="7" t="s">
        <v>27</v>
      </c>
      <c r="H8" s="8">
        <f t="shared" si="0"/>
        <v>0.13761467889908258</v>
      </c>
      <c r="I8" s="8">
        <f t="shared" si="1"/>
        <v>0.19266055045871561</v>
      </c>
      <c r="J8" s="8">
        <f t="shared" si="2"/>
        <v>0.66972477064220182</v>
      </c>
    </row>
    <row r="9" spans="1:10 16384:16384" x14ac:dyDescent="0.25">
      <c r="B9" t="s">
        <v>2</v>
      </c>
      <c r="C9" s="1">
        <v>2754</v>
      </c>
      <c r="D9">
        <v>315</v>
      </c>
      <c r="E9" s="1">
        <v>3069</v>
      </c>
      <c r="H9" s="3"/>
      <c r="I9" s="3"/>
      <c r="J9" s="3"/>
    </row>
    <row r="14" spans="1:10 16384:16384" x14ac:dyDescent="0.25">
      <c r="A14" t="s">
        <v>28</v>
      </c>
      <c r="C14" t="s">
        <v>5</v>
      </c>
      <c r="XFD14" t="s">
        <v>5</v>
      </c>
    </row>
    <row r="15" spans="1:10 16384:16384" x14ac:dyDescent="0.25">
      <c r="B15" t="s">
        <v>24</v>
      </c>
      <c r="C15">
        <v>0</v>
      </c>
      <c r="D15">
        <v>1</v>
      </c>
      <c r="E15" t="s">
        <v>2</v>
      </c>
    </row>
    <row r="17" spans="2:5" x14ac:dyDescent="0.25">
      <c r="B17" t="s">
        <v>25</v>
      </c>
      <c r="C17">
        <v>251</v>
      </c>
      <c r="D17">
        <v>95</v>
      </c>
      <c r="E17">
        <v>346</v>
      </c>
    </row>
    <row r="18" spans="2:5" x14ac:dyDescent="0.25">
      <c r="B18" t="s">
        <v>26</v>
      </c>
      <c r="C18" s="1">
        <v>1915</v>
      </c>
      <c r="D18">
        <v>154</v>
      </c>
      <c r="E18" s="1">
        <v>2069</v>
      </c>
    </row>
    <row r="19" spans="2:5" x14ac:dyDescent="0.25">
      <c r="B19" t="s">
        <v>27</v>
      </c>
      <c r="C19">
        <v>528</v>
      </c>
      <c r="D19">
        <v>126</v>
      </c>
      <c r="E19">
        <v>654</v>
      </c>
    </row>
    <row r="21" spans="2:5" x14ac:dyDescent="0.25">
      <c r="B21" t="s">
        <v>2</v>
      </c>
      <c r="C21" s="1">
        <v>2694</v>
      </c>
      <c r="D21">
        <v>375</v>
      </c>
      <c r="E21" s="1">
        <v>3069</v>
      </c>
    </row>
  </sheetData>
  <mergeCells count="1">
    <mergeCell ref="H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D017-FEAF-474A-B6BE-B78480ED444C}">
  <dimension ref="A3:J41"/>
  <sheetViews>
    <sheetView topLeftCell="A2" workbookViewId="0">
      <selection activeCell="G7" sqref="G7:J11"/>
    </sheetView>
  </sheetViews>
  <sheetFormatPr baseColWidth="10" defaultRowHeight="15" x14ac:dyDescent="0.25"/>
  <cols>
    <col min="1" max="1" width="22.7109375" bestFit="1" customWidth="1"/>
  </cols>
  <sheetData>
    <row r="3" spans="1:10" x14ac:dyDescent="0.25">
      <c r="A3" t="s">
        <v>0</v>
      </c>
    </row>
    <row r="4" spans="1:10" x14ac:dyDescent="0.25">
      <c r="A4" t="s">
        <v>30</v>
      </c>
      <c r="B4">
        <v>0</v>
      </c>
      <c r="C4">
        <v>1</v>
      </c>
      <c r="D4" t="s">
        <v>2</v>
      </c>
    </row>
    <row r="5" spans="1:10" x14ac:dyDescent="0.25">
      <c r="G5" s="7"/>
      <c r="H5" s="74" t="s">
        <v>44</v>
      </c>
      <c r="I5" s="74"/>
      <c r="J5" s="74"/>
    </row>
    <row r="6" spans="1:10" x14ac:dyDescent="0.25">
      <c r="A6" t="s">
        <v>31</v>
      </c>
      <c r="B6">
        <v>69</v>
      </c>
      <c r="C6">
        <v>2</v>
      </c>
      <c r="D6">
        <v>71</v>
      </c>
      <c r="G6" s="7"/>
      <c r="H6" s="7" t="s">
        <v>0</v>
      </c>
      <c r="I6" s="7" t="s">
        <v>5</v>
      </c>
      <c r="J6" s="7" t="s">
        <v>7</v>
      </c>
    </row>
    <row r="7" spans="1:10" x14ac:dyDescent="0.25">
      <c r="A7" t="s">
        <v>32</v>
      </c>
      <c r="B7">
        <v>137</v>
      </c>
      <c r="C7">
        <v>15</v>
      </c>
      <c r="D7">
        <v>152</v>
      </c>
      <c r="G7" s="7" t="s">
        <v>41</v>
      </c>
      <c r="H7" s="9">
        <f>C16/D16</f>
        <v>0.11201368106028217</v>
      </c>
      <c r="I7" s="9">
        <f>C37/D37</f>
        <v>0.12441214194100043</v>
      </c>
      <c r="J7" s="9">
        <f>1-H7-I7</f>
        <v>0.76357417699871732</v>
      </c>
    </row>
    <row r="8" spans="1:10" x14ac:dyDescent="0.25">
      <c r="A8" t="s">
        <v>33</v>
      </c>
      <c r="B8">
        <v>34</v>
      </c>
      <c r="C8">
        <v>12</v>
      </c>
      <c r="D8">
        <v>46</v>
      </c>
      <c r="G8" s="7" t="s">
        <v>45</v>
      </c>
      <c r="H8" s="9">
        <f>C7/D7</f>
        <v>9.8684210526315791E-2</v>
      </c>
      <c r="I8" s="9">
        <f>C28/D28</f>
        <v>0.21710526315789475</v>
      </c>
      <c r="J8" s="9">
        <f t="shared" ref="J8:J11" si="0">1-H8-I8</f>
        <v>0.68421052631578938</v>
      </c>
    </row>
    <row r="9" spans="1:10" x14ac:dyDescent="0.25">
      <c r="A9" t="s">
        <v>34</v>
      </c>
      <c r="B9">
        <v>1</v>
      </c>
      <c r="C9">
        <v>0</v>
      </c>
      <c r="D9">
        <v>1</v>
      </c>
      <c r="G9" s="7" t="s">
        <v>46</v>
      </c>
      <c r="H9" s="9">
        <f>C10/D10</f>
        <v>0.12592592592592591</v>
      </c>
      <c r="I9" s="9">
        <f>C31/D31</f>
        <v>8.8888888888888892E-2</v>
      </c>
      <c r="J9" s="9">
        <f t="shared" si="0"/>
        <v>0.78518518518518521</v>
      </c>
    </row>
    <row r="10" spans="1:10" x14ac:dyDescent="0.25">
      <c r="A10" t="s">
        <v>35</v>
      </c>
      <c r="B10">
        <v>118</v>
      </c>
      <c r="C10">
        <v>17</v>
      </c>
      <c r="D10">
        <v>135</v>
      </c>
      <c r="G10" s="7" t="s">
        <v>47</v>
      </c>
      <c r="H10" s="10">
        <f>C11/D11</f>
        <v>2.8301886792452831E-2</v>
      </c>
      <c r="I10" s="10">
        <f>C32/D32</f>
        <v>4.716981132075472E-2</v>
      </c>
      <c r="J10" s="9">
        <f t="shared" si="0"/>
        <v>0.92452830188679247</v>
      </c>
    </row>
    <row r="11" spans="1:10" x14ac:dyDescent="0.25">
      <c r="A11" t="s">
        <v>36</v>
      </c>
      <c r="B11">
        <v>103</v>
      </c>
      <c r="C11">
        <v>3</v>
      </c>
      <c r="D11">
        <v>106</v>
      </c>
      <c r="G11" s="7" t="s">
        <v>48</v>
      </c>
      <c r="H11" s="10">
        <v>5.2999999999999999E-2</v>
      </c>
      <c r="I11" s="10">
        <f>34/337</f>
        <v>0.10089020771513353</v>
      </c>
      <c r="J11" s="9">
        <f t="shared" si="0"/>
        <v>0.84610979228486638</v>
      </c>
    </row>
    <row r="12" spans="1:10" x14ac:dyDescent="0.25">
      <c r="A12" t="s">
        <v>37</v>
      </c>
      <c r="B12">
        <v>11</v>
      </c>
      <c r="C12">
        <v>1</v>
      </c>
      <c r="D12">
        <v>12</v>
      </c>
    </row>
    <row r="13" spans="1:10" x14ac:dyDescent="0.25">
      <c r="A13" t="s">
        <v>38</v>
      </c>
      <c r="B13">
        <v>9</v>
      </c>
      <c r="C13">
        <v>0</v>
      </c>
      <c r="D13">
        <v>9</v>
      </c>
    </row>
    <row r="14" spans="1:10" x14ac:dyDescent="0.25">
      <c r="A14" t="s">
        <v>39</v>
      </c>
      <c r="B14">
        <v>2</v>
      </c>
      <c r="C14">
        <v>0</v>
      </c>
      <c r="D14">
        <v>2</v>
      </c>
    </row>
    <row r="15" spans="1:10" x14ac:dyDescent="0.25">
      <c r="A15" t="s">
        <v>40</v>
      </c>
      <c r="B15">
        <v>4</v>
      </c>
      <c r="C15">
        <v>2</v>
      </c>
      <c r="D15">
        <v>6</v>
      </c>
    </row>
    <row r="16" spans="1:10" x14ac:dyDescent="0.25">
      <c r="A16" t="s">
        <v>41</v>
      </c>
      <c r="B16" s="1">
        <v>2077</v>
      </c>
      <c r="C16">
        <v>262</v>
      </c>
      <c r="D16" s="1">
        <v>2339</v>
      </c>
    </row>
    <row r="17" spans="1:4" x14ac:dyDescent="0.25">
      <c r="A17" t="s">
        <v>42</v>
      </c>
      <c r="B17">
        <v>20</v>
      </c>
      <c r="C17">
        <v>0</v>
      </c>
      <c r="D17">
        <v>20</v>
      </c>
    </row>
    <row r="18" spans="1:4" x14ac:dyDescent="0.25">
      <c r="A18" t="s">
        <v>43</v>
      </c>
      <c r="B18">
        <v>169</v>
      </c>
      <c r="C18">
        <v>1</v>
      </c>
      <c r="D18">
        <v>170</v>
      </c>
    </row>
    <row r="20" spans="1:4" x14ac:dyDescent="0.25">
      <c r="A20" t="s">
        <v>2</v>
      </c>
      <c r="B20" s="1">
        <v>2754</v>
      </c>
      <c r="C20">
        <v>315</v>
      </c>
      <c r="D20" s="1">
        <v>3069</v>
      </c>
    </row>
    <row r="24" spans="1:4" x14ac:dyDescent="0.25">
      <c r="B24" t="s">
        <v>5</v>
      </c>
    </row>
    <row r="25" spans="1:4" x14ac:dyDescent="0.25">
      <c r="A25" t="s">
        <v>30</v>
      </c>
      <c r="B25">
        <v>0</v>
      </c>
      <c r="C25">
        <v>1</v>
      </c>
      <c r="D25" t="s">
        <v>2</v>
      </c>
    </row>
    <row r="27" spans="1:4" x14ac:dyDescent="0.25">
      <c r="A27" t="s">
        <v>31</v>
      </c>
      <c r="B27">
        <v>63</v>
      </c>
      <c r="C27">
        <v>8</v>
      </c>
      <c r="D27">
        <v>71</v>
      </c>
    </row>
    <row r="28" spans="1:4" x14ac:dyDescent="0.25">
      <c r="A28" t="s">
        <v>32</v>
      </c>
      <c r="B28">
        <v>119</v>
      </c>
      <c r="C28">
        <v>33</v>
      </c>
      <c r="D28">
        <v>152</v>
      </c>
    </row>
    <row r="29" spans="1:4" x14ac:dyDescent="0.25">
      <c r="A29" t="s">
        <v>33</v>
      </c>
      <c r="B29">
        <v>36</v>
      </c>
      <c r="C29">
        <v>10</v>
      </c>
      <c r="D29">
        <v>46</v>
      </c>
    </row>
    <row r="30" spans="1:4" x14ac:dyDescent="0.25">
      <c r="A30" t="s">
        <v>34</v>
      </c>
      <c r="B30">
        <v>1</v>
      </c>
      <c r="C30">
        <v>0</v>
      </c>
      <c r="D30">
        <v>1</v>
      </c>
    </row>
    <row r="31" spans="1:4" x14ac:dyDescent="0.25">
      <c r="A31" t="s">
        <v>35</v>
      </c>
      <c r="B31">
        <v>123</v>
      </c>
      <c r="C31">
        <v>12</v>
      </c>
      <c r="D31">
        <v>135</v>
      </c>
    </row>
    <row r="32" spans="1:4" x14ac:dyDescent="0.25">
      <c r="A32" t="s">
        <v>36</v>
      </c>
      <c r="B32">
        <v>101</v>
      </c>
      <c r="C32">
        <v>5</v>
      </c>
      <c r="D32">
        <v>106</v>
      </c>
    </row>
    <row r="33" spans="1:4" x14ac:dyDescent="0.25">
      <c r="A33" t="s">
        <v>37</v>
      </c>
      <c r="B33">
        <v>8</v>
      </c>
      <c r="C33">
        <v>4</v>
      </c>
      <c r="D33">
        <v>12</v>
      </c>
    </row>
    <row r="34" spans="1:4" x14ac:dyDescent="0.25">
      <c r="A34" t="s">
        <v>38</v>
      </c>
      <c r="B34">
        <v>5</v>
      </c>
      <c r="C34">
        <v>4</v>
      </c>
      <c r="D34">
        <v>9</v>
      </c>
    </row>
    <row r="35" spans="1:4" x14ac:dyDescent="0.25">
      <c r="A35" t="s">
        <v>39</v>
      </c>
      <c r="B35">
        <v>2</v>
      </c>
      <c r="C35">
        <v>0</v>
      </c>
      <c r="D35">
        <v>2</v>
      </c>
    </row>
    <row r="36" spans="1:4" x14ac:dyDescent="0.25">
      <c r="A36" t="s">
        <v>40</v>
      </c>
      <c r="B36">
        <v>6</v>
      </c>
      <c r="C36">
        <v>0</v>
      </c>
      <c r="D36">
        <v>6</v>
      </c>
    </row>
    <row r="37" spans="1:4" x14ac:dyDescent="0.25">
      <c r="A37" t="s">
        <v>41</v>
      </c>
      <c r="B37" s="1">
        <v>2048</v>
      </c>
      <c r="C37">
        <v>291</v>
      </c>
      <c r="D37" s="1">
        <v>2339</v>
      </c>
    </row>
    <row r="38" spans="1:4" x14ac:dyDescent="0.25">
      <c r="A38" t="s">
        <v>42</v>
      </c>
      <c r="B38">
        <v>20</v>
      </c>
      <c r="C38">
        <v>0</v>
      </c>
      <c r="D38">
        <v>20</v>
      </c>
    </row>
    <row r="39" spans="1:4" x14ac:dyDescent="0.25">
      <c r="A39" t="s">
        <v>43</v>
      </c>
      <c r="B39">
        <v>162</v>
      </c>
      <c r="C39">
        <v>8</v>
      </c>
      <c r="D39">
        <v>170</v>
      </c>
    </row>
    <row r="41" spans="1:4" x14ac:dyDescent="0.25">
      <c r="A41" t="s">
        <v>2</v>
      </c>
      <c r="B41" s="1">
        <v>2694</v>
      </c>
      <c r="C41">
        <v>375</v>
      </c>
      <c r="D41" s="1">
        <v>3069</v>
      </c>
    </row>
  </sheetData>
  <mergeCells count="1">
    <mergeCell ref="H5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2C10-B966-4CCB-8BC6-9871A4651568}">
  <dimension ref="A3:I18"/>
  <sheetViews>
    <sheetView topLeftCell="B1" workbookViewId="0">
      <selection activeCell="B5" sqref="B5:E7"/>
    </sheetView>
  </sheetViews>
  <sheetFormatPr baseColWidth="10" defaultRowHeight="15" x14ac:dyDescent="0.25"/>
  <cols>
    <col min="2" max="2" width="18.42578125" customWidth="1"/>
  </cols>
  <sheetData>
    <row r="3" spans="1:9" x14ac:dyDescent="0.25">
      <c r="B3" s="7"/>
      <c r="C3" s="74" t="s">
        <v>52</v>
      </c>
      <c r="D3" s="74"/>
      <c r="E3" s="74"/>
    </row>
    <row r="4" spans="1:9" x14ac:dyDescent="0.25">
      <c r="B4" s="7"/>
      <c r="C4" s="7" t="s">
        <v>0</v>
      </c>
      <c r="D4" s="7" t="s">
        <v>5</v>
      </c>
      <c r="E4" s="7" t="s">
        <v>7</v>
      </c>
    </row>
    <row r="5" spans="1:9" ht="15" customHeight="1" x14ac:dyDescent="0.25">
      <c r="B5" s="7" t="s">
        <v>57</v>
      </c>
      <c r="C5" s="13">
        <f>C16/D16</f>
        <v>7.478890229191798E-2</v>
      </c>
      <c r="D5" s="13">
        <f>H16/I16</f>
        <v>0.15319662243667068</v>
      </c>
      <c r="E5" s="13">
        <f>1-C5-D5</f>
        <v>0.77201447527141143</v>
      </c>
    </row>
    <row r="6" spans="1:9" ht="15" customHeight="1" x14ac:dyDescent="0.25">
      <c r="B6" s="7" t="s">
        <v>56</v>
      </c>
      <c r="C6" s="13">
        <f>C15/D15</f>
        <v>0.11294642857142857</v>
      </c>
      <c r="D6" s="13">
        <f>H15/I15</f>
        <v>0.11071428571428571</v>
      </c>
      <c r="E6" s="13">
        <f>1-C6-D6</f>
        <v>0.77633928571428568</v>
      </c>
    </row>
    <row r="7" spans="1:9" x14ac:dyDescent="0.25">
      <c r="B7" s="7" t="s">
        <v>54</v>
      </c>
      <c r="C7" s="11">
        <v>3.597</v>
      </c>
      <c r="D7" s="11">
        <v>2.3940000000000001</v>
      </c>
      <c r="E7" s="11">
        <v>4.0410000000000004</v>
      </c>
    </row>
    <row r="8" spans="1:9" x14ac:dyDescent="0.25">
      <c r="B8" s="7"/>
      <c r="C8" s="8"/>
      <c r="D8" s="8"/>
      <c r="E8" s="8"/>
    </row>
    <row r="12" spans="1:9" x14ac:dyDescent="0.25">
      <c r="B12" t="s">
        <v>0</v>
      </c>
      <c r="G12" t="s">
        <v>5</v>
      </c>
    </row>
    <row r="13" spans="1:9" x14ac:dyDescent="0.25">
      <c r="A13" t="s">
        <v>55</v>
      </c>
      <c r="B13">
        <v>0</v>
      </c>
      <c r="C13">
        <v>1</v>
      </c>
      <c r="D13" t="s">
        <v>2</v>
      </c>
      <c r="F13" t="s">
        <v>55</v>
      </c>
      <c r="G13">
        <v>0</v>
      </c>
      <c r="H13">
        <v>1</v>
      </c>
      <c r="I13" t="s">
        <v>2</v>
      </c>
    </row>
    <row r="15" spans="1:9" x14ac:dyDescent="0.25">
      <c r="A15">
        <v>0</v>
      </c>
      <c r="B15">
        <v>1.9870000000000001</v>
      </c>
      <c r="C15">
        <v>253</v>
      </c>
      <c r="D15">
        <v>2240</v>
      </c>
      <c r="F15">
        <v>0</v>
      </c>
      <c r="G15">
        <v>1.992</v>
      </c>
      <c r="H15">
        <v>248</v>
      </c>
      <c r="I15">
        <v>2240</v>
      </c>
    </row>
    <row r="16" spans="1:9" x14ac:dyDescent="0.25">
      <c r="A16">
        <v>1</v>
      </c>
      <c r="B16">
        <v>767</v>
      </c>
      <c r="C16">
        <v>62</v>
      </c>
      <c r="D16">
        <v>829</v>
      </c>
      <c r="F16">
        <v>1</v>
      </c>
      <c r="G16">
        <v>702</v>
      </c>
      <c r="H16">
        <v>127</v>
      </c>
      <c r="I16">
        <v>829</v>
      </c>
    </row>
    <row r="18" spans="1:9" x14ac:dyDescent="0.25">
      <c r="A18" t="s">
        <v>2</v>
      </c>
      <c r="B18">
        <v>2.754</v>
      </c>
      <c r="C18">
        <v>315</v>
      </c>
      <c r="D18">
        <v>3.069</v>
      </c>
      <c r="F18" t="s">
        <v>2</v>
      </c>
      <c r="G18">
        <v>2.694</v>
      </c>
      <c r="H18">
        <v>375</v>
      </c>
      <c r="I18">
        <v>3.069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6B9D-5365-4DFF-A5E7-30AAC359B875}">
  <dimension ref="A2:I16"/>
  <sheetViews>
    <sheetView workbookViewId="0">
      <selection activeCell="F2" sqref="F2:I5"/>
    </sheetView>
  </sheetViews>
  <sheetFormatPr baseColWidth="10" defaultRowHeight="15" x14ac:dyDescent="0.25"/>
  <sheetData>
    <row r="2" spans="1:9" x14ac:dyDescent="0.25">
      <c r="B2" t="s">
        <v>0</v>
      </c>
      <c r="F2" s="2"/>
      <c r="G2" s="73" t="s">
        <v>6</v>
      </c>
      <c r="H2" s="73"/>
      <c r="I2" s="73"/>
    </row>
    <row r="3" spans="1:9" x14ac:dyDescent="0.25">
      <c r="A3" t="s">
        <v>1</v>
      </c>
      <c r="B3">
        <v>0</v>
      </c>
      <c r="C3">
        <v>1</v>
      </c>
      <c r="D3" t="s">
        <v>2</v>
      </c>
      <c r="F3" s="2"/>
      <c r="G3" s="2" t="s">
        <v>0</v>
      </c>
      <c r="H3" s="2" t="s">
        <v>5</v>
      </c>
      <c r="I3" s="2" t="s">
        <v>7</v>
      </c>
    </row>
    <row r="4" spans="1:9" x14ac:dyDescent="0.25">
      <c r="F4" s="2" t="s">
        <v>8</v>
      </c>
      <c r="G4" s="3">
        <f>C5/D5</f>
        <v>9.7402597402597407E-2</v>
      </c>
      <c r="H4" s="3">
        <f>C13/D13</f>
        <v>0.10957792207792208</v>
      </c>
      <c r="I4" s="3">
        <f>1-G4-H4</f>
        <v>0.79301948051948057</v>
      </c>
    </row>
    <row r="5" spans="1:9" x14ac:dyDescent="0.25">
      <c r="A5" t="s">
        <v>3</v>
      </c>
      <c r="B5" s="1">
        <v>1112</v>
      </c>
      <c r="C5">
        <v>120</v>
      </c>
      <c r="D5" s="1">
        <v>1232</v>
      </c>
      <c r="F5" s="2" t="s">
        <v>9</v>
      </c>
      <c r="G5" s="3">
        <f>C6/D6</f>
        <v>0.10615133369624388</v>
      </c>
      <c r="H5" s="3">
        <f>C14/D14</f>
        <v>0.130647795318454</v>
      </c>
      <c r="I5" s="3">
        <f>1-G5-H5</f>
        <v>0.7632008709853022</v>
      </c>
    </row>
    <row r="6" spans="1:9" x14ac:dyDescent="0.25">
      <c r="A6" t="s">
        <v>4</v>
      </c>
      <c r="B6" s="1">
        <v>1642</v>
      </c>
      <c r="C6">
        <v>195</v>
      </c>
      <c r="D6" s="1">
        <v>1837</v>
      </c>
    </row>
    <row r="8" spans="1:9" x14ac:dyDescent="0.25">
      <c r="A8" t="s">
        <v>2</v>
      </c>
      <c r="B8" s="1">
        <v>2754</v>
      </c>
      <c r="C8">
        <v>315</v>
      </c>
      <c r="D8" s="1">
        <v>3069</v>
      </c>
    </row>
    <row r="10" spans="1:9" x14ac:dyDescent="0.25">
      <c r="B10" t="s">
        <v>5</v>
      </c>
    </row>
    <row r="11" spans="1:9" x14ac:dyDescent="0.25">
      <c r="A11" t="s">
        <v>1</v>
      </c>
      <c r="B11">
        <v>0</v>
      </c>
      <c r="C11">
        <v>1</v>
      </c>
      <c r="D11" t="s">
        <v>2</v>
      </c>
    </row>
    <row r="13" spans="1:9" x14ac:dyDescent="0.25">
      <c r="A13" t="s">
        <v>3</v>
      </c>
      <c r="B13" s="1">
        <v>1097</v>
      </c>
      <c r="C13">
        <v>135</v>
      </c>
      <c r="D13" s="1">
        <v>1232</v>
      </c>
    </row>
    <row r="14" spans="1:9" x14ac:dyDescent="0.25">
      <c r="A14" t="s">
        <v>4</v>
      </c>
      <c r="B14" s="1">
        <v>1597</v>
      </c>
      <c r="C14">
        <v>240</v>
      </c>
      <c r="D14" s="1">
        <v>1837</v>
      </c>
    </row>
    <row r="16" spans="1:9" x14ac:dyDescent="0.25">
      <c r="A16" t="s">
        <v>2</v>
      </c>
      <c r="B16" s="1">
        <v>2694</v>
      </c>
      <c r="C16">
        <v>375</v>
      </c>
      <c r="D16" s="1">
        <v>3069</v>
      </c>
    </row>
  </sheetData>
  <mergeCells count="1"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11C0-B426-41F6-A937-9B9519CEC86E}">
  <dimension ref="B3:E6"/>
  <sheetViews>
    <sheetView workbookViewId="0">
      <selection activeCell="B5" sqref="B5:E5"/>
    </sheetView>
  </sheetViews>
  <sheetFormatPr baseColWidth="10" defaultRowHeight="15" x14ac:dyDescent="0.25"/>
  <sheetData>
    <row r="3" spans="2:5" x14ac:dyDescent="0.25">
      <c r="B3" s="7"/>
      <c r="C3" s="74" t="s">
        <v>64</v>
      </c>
      <c r="D3" s="74"/>
      <c r="E3" s="74"/>
    </row>
    <row r="4" spans="2:5" x14ac:dyDescent="0.25">
      <c r="B4" s="7"/>
      <c r="C4" s="7" t="s">
        <v>0</v>
      </c>
      <c r="D4" s="7" t="s">
        <v>5</v>
      </c>
      <c r="E4" s="7" t="s">
        <v>7</v>
      </c>
    </row>
    <row r="5" spans="2:5" x14ac:dyDescent="0.25">
      <c r="B5" s="7" t="s">
        <v>64</v>
      </c>
      <c r="C5" s="12">
        <v>19.067</v>
      </c>
      <c r="D5" s="12">
        <v>19.295000000000002</v>
      </c>
      <c r="E5" s="12">
        <v>19.204999999999998</v>
      </c>
    </row>
    <row r="6" spans="2:5" x14ac:dyDescent="0.25">
      <c r="B6" s="7"/>
      <c r="C6" s="12"/>
      <c r="D6" s="12"/>
      <c r="E6" s="12"/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1E16-28F8-4B39-9C52-A761F381B507}">
  <dimension ref="B2:H4"/>
  <sheetViews>
    <sheetView workbookViewId="0">
      <selection activeCell="F4" sqref="F4:H4"/>
    </sheetView>
  </sheetViews>
  <sheetFormatPr baseColWidth="10" defaultRowHeight="15" x14ac:dyDescent="0.25"/>
  <sheetData>
    <row r="2" spans="2:8" x14ac:dyDescent="0.25">
      <c r="B2" s="75" t="s">
        <v>16</v>
      </c>
      <c r="C2" s="75"/>
      <c r="D2" s="75"/>
      <c r="E2" s="5"/>
      <c r="F2" s="75" t="s">
        <v>17</v>
      </c>
      <c r="G2" s="75"/>
      <c r="H2" s="75"/>
    </row>
    <row r="3" spans="2:8" x14ac:dyDescent="0.25">
      <c r="B3" s="5" t="s">
        <v>0</v>
      </c>
      <c r="C3" s="5" t="s">
        <v>5</v>
      </c>
      <c r="D3" s="5" t="s">
        <v>7</v>
      </c>
      <c r="E3" s="5"/>
      <c r="F3" s="5" t="s">
        <v>0</v>
      </c>
      <c r="G3" s="5" t="s">
        <v>5</v>
      </c>
      <c r="H3" s="5" t="s">
        <v>7</v>
      </c>
    </row>
    <row r="4" spans="2:8" x14ac:dyDescent="0.25">
      <c r="B4" s="6">
        <v>695.5</v>
      </c>
      <c r="C4" s="6">
        <v>688.3</v>
      </c>
      <c r="D4" s="6">
        <v>708.7</v>
      </c>
      <c r="E4" s="5"/>
      <c r="F4" s="6">
        <v>729.6</v>
      </c>
      <c r="G4" s="6">
        <v>716.3</v>
      </c>
      <c r="H4" s="6">
        <v>728.8</v>
      </c>
    </row>
  </sheetData>
  <mergeCells count="2">
    <mergeCell ref="B2:D2"/>
    <mergeCell ref="F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1ADB-5083-43B4-9A20-51AE4913B44A}">
  <dimension ref="B3:E6"/>
  <sheetViews>
    <sheetView topLeftCell="A2" workbookViewId="0">
      <selection activeCell="C5" sqref="C5:E5"/>
    </sheetView>
  </sheetViews>
  <sheetFormatPr baseColWidth="10" defaultRowHeight="15" x14ac:dyDescent="0.25"/>
  <cols>
    <col min="2" max="2" width="12.5703125" customWidth="1"/>
  </cols>
  <sheetData>
    <row r="3" spans="2:5" x14ac:dyDescent="0.25">
      <c r="B3" s="7"/>
      <c r="C3" s="74" t="s">
        <v>49</v>
      </c>
      <c r="D3" s="74"/>
      <c r="E3" s="74"/>
    </row>
    <row r="4" spans="2:5" x14ac:dyDescent="0.25">
      <c r="B4" s="7"/>
      <c r="C4" s="7" t="s">
        <v>0</v>
      </c>
      <c r="D4" s="7" t="s">
        <v>5</v>
      </c>
      <c r="E4" s="7" t="s">
        <v>7</v>
      </c>
    </row>
    <row r="5" spans="2:5" x14ac:dyDescent="0.25">
      <c r="B5" s="7" t="s">
        <v>50</v>
      </c>
      <c r="C5" s="12">
        <v>3.72</v>
      </c>
      <c r="D5" s="12">
        <v>4.13</v>
      </c>
      <c r="E5" s="12">
        <v>4.72</v>
      </c>
    </row>
    <row r="6" spans="2:5" ht="15" customHeight="1" x14ac:dyDescent="0.25">
      <c r="B6" s="7" t="s">
        <v>51</v>
      </c>
      <c r="C6" s="12">
        <v>3.44</v>
      </c>
      <c r="D6" s="12">
        <v>3.78</v>
      </c>
      <c r="E6" s="12">
        <v>4.32</v>
      </c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8793-138E-4A9D-BDD8-601FA44972D0}">
  <dimension ref="A2:J22"/>
  <sheetViews>
    <sheetView workbookViewId="0">
      <selection activeCell="H10" sqref="H10"/>
    </sheetView>
  </sheetViews>
  <sheetFormatPr baseColWidth="10" defaultRowHeight="15" x14ac:dyDescent="0.25"/>
  <sheetData>
    <row r="2" spans="1:10" x14ac:dyDescent="0.25">
      <c r="B2" t="s">
        <v>0</v>
      </c>
    </row>
    <row r="3" spans="1:10" x14ac:dyDescent="0.25">
      <c r="A3" t="s">
        <v>10</v>
      </c>
      <c r="B3">
        <v>0</v>
      </c>
      <c r="C3">
        <v>1</v>
      </c>
      <c r="D3" t="s">
        <v>2</v>
      </c>
      <c r="G3" s="2"/>
      <c r="H3" s="73" t="s">
        <v>15</v>
      </c>
      <c r="I3" s="73"/>
      <c r="J3" s="73"/>
    </row>
    <row r="4" spans="1:10" x14ac:dyDescent="0.25">
      <c r="G4" s="2"/>
      <c r="H4" s="2" t="s">
        <v>0</v>
      </c>
      <c r="I4" s="2" t="s">
        <v>5</v>
      </c>
      <c r="J4" s="2" t="s">
        <v>7</v>
      </c>
    </row>
    <row r="5" spans="1:10" x14ac:dyDescent="0.25">
      <c r="A5" t="s">
        <v>11</v>
      </c>
      <c r="B5">
        <v>581</v>
      </c>
      <c r="C5">
        <v>96</v>
      </c>
      <c r="D5">
        <v>677</v>
      </c>
      <c r="G5" t="s">
        <v>11</v>
      </c>
      <c r="H5" s="3">
        <f>C5/D5</f>
        <v>0.14180206794682423</v>
      </c>
      <c r="I5" s="3">
        <f>C17/D17</f>
        <v>0.16986706056129985</v>
      </c>
      <c r="J5" s="3">
        <f>1-H5-I5</f>
        <v>0.68833087149187588</v>
      </c>
    </row>
    <row r="6" spans="1:10" x14ac:dyDescent="0.25">
      <c r="A6" t="s">
        <v>12</v>
      </c>
      <c r="B6">
        <v>513</v>
      </c>
      <c r="C6">
        <v>54</v>
      </c>
      <c r="D6">
        <v>567</v>
      </c>
      <c r="G6" t="s">
        <v>12</v>
      </c>
      <c r="H6" s="3">
        <f t="shared" ref="H6:H8" si="0">C6/D6</f>
        <v>9.5238095238095233E-2</v>
      </c>
      <c r="I6" s="3">
        <f t="shared" ref="I6:I8" si="1">C18/D18</f>
        <v>0.16578483245149911</v>
      </c>
      <c r="J6" s="3">
        <f t="shared" ref="J6:J8" si="2">1-H6-I6</f>
        <v>0.73897707231040566</v>
      </c>
    </row>
    <row r="7" spans="1:10" x14ac:dyDescent="0.25">
      <c r="A7" t="s">
        <v>13</v>
      </c>
      <c r="B7">
        <v>352</v>
      </c>
      <c r="C7">
        <v>37</v>
      </c>
      <c r="D7">
        <v>389</v>
      </c>
      <c r="G7" t="s">
        <v>13</v>
      </c>
      <c r="H7" s="3">
        <f t="shared" si="0"/>
        <v>9.5115681233933158E-2</v>
      </c>
      <c r="I7" s="3">
        <f t="shared" si="1"/>
        <v>0.15424164524421594</v>
      </c>
      <c r="J7" s="3">
        <f t="shared" si="2"/>
        <v>0.75064267352185099</v>
      </c>
    </row>
    <row r="8" spans="1:10" x14ac:dyDescent="0.25">
      <c r="A8" t="s">
        <v>14</v>
      </c>
      <c r="B8" s="1">
        <v>1061</v>
      </c>
      <c r="C8">
        <v>107</v>
      </c>
      <c r="D8" s="1">
        <v>1168</v>
      </c>
      <c r="G8" t="s">
        <v>14</v>
      </c>
      <c r="H8" s="3">
        <f t="shared" si="0"/>
        <v>9.1609589041095896E-2</v>
      </c>
      <c r="I8" s="3">
        <f t="shared" si="1"/>
        <v>7.2773972602739725E-2</v>
      </c>
      <c r="J8" s="3">
        <f t="shared" si="2"/>
        <v>0.83561643835616428</v>
      </c>
    </row>
    <row r="10" spans="1:10" x14ac:dyDescent="0.25">
      <c r="A10" t="s">
        <v>2</v>
      </c>
      <c r="B10" s="1">
        <v>2507</v>
      </c>
      <c r="C10">
        <v>294</v>
      </c>
      <c r="D10" s="1">
        <v>2801</v>
      </c>
    </row>
    <row r="14" spans="1:10" x14ac:dyDescent="0.25">
      <c r="B14" t="s">
        <v>5</v>
      </c>
    </row>
    <row r="15" spans="1:10" x14ac:dyDescent="0.25">
      <c r="A15" t="s">
        <v>10</v>
      </c>
      <c r="B15">
        <v>0</v>
      </c>
      <c r="C15">
        <v>1</v>
      </c>
      <c r="D15" t="s">
        <v>2</v>
      </c>
    </row>
    <row r="17" spans="1:4" x14ac:dyDescent="0.25">
      <c r="A17" t="s">
        <v>11</v>
      </c>
      <c r="B17">
        <v>562</v>
      </c>
      <c r="C17">
        <v>115</v>
      </c>
      <c r="D17">
        <v>677</v>
      </c>
    </row>
    <row r="18" spans="1:4" x14ac:dyDescent="0.25">
      <c r="A18" t="s">
        <v>12</v>
      </c>
      <c r="B18">
        <v>473</v>
      </c>
      <c r="C18">
        <v>94</v>
      </c>
      <c r="D18">
        <v>567</v>
      </c>
    </row>
    <row r="19" spans="1:4" x14ac:dyDescent="0.25">
      <c r="A19" t="s">
        <v>13</v>
      </c>
      <c r="B19">
        <v>329</v>
      </c>
      <c r="C19">
        <v>60</v>
      </c>
      <c r="D19">
        <v>389</v>
      </c>
    </row>
    <row r="20" spans="1:4" x14ac:dyDescent="0.25">
      <c r="A20" t="s">
        <v>14</v>
      </c>
      <c r="B20" s="1">
        <v>1083</v>
      </c>
      <c r="C20">
        <v>85</v>
      </c>
      <c r="D20" s="1">
        <v>1168</v>
      </c>
    </row>
    <row r="22" spans="1:4" x14ac:dyDescent="0.25">
      <c r="A22" t="s">
        <v>2</v>
      </c>
      <c r="B22" s="1">
        <v>2447</v>
      </c>
      <c r="C22">
        <v>354</v>
      </c>
      <c r="D22" s="1">
        <v>2801</v>
      </c>
    </row>
  </sheetData>
  <mergeCells count="1">
    <mergeCell ref="H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B1E3-E675-4A36-A719-53CC7D27A3A8}">
  <dimension ref="A3:I18"/>
  <sheetViews>
    <sheetView workbookViewId="0">
      <selection activeCell="A5" sqref="A5:E7"/>
    </sheetView>
  </sheetViews>
  <sheetFormatPr baseColWidth="10" defaultRowHeight="15" x14ac:dyDescent="0.25"/>
  <cols>
    <col min="2" max="2" width="22.42578125" bestFit="1" customWidth="1"/>
  </cols>
  <sheetData>
    <row r="3" spans="1:9" x14ac:dyDescent="0.25">
      <c r="B3" s="7"/>
      <c r="C3" s="74" t="s">
        <v>58</v>
      </c>
      <c r="D3" s="74"/>
      <c r="E3" s="74"/>
    </row>
    <row r="4" spans="1:9" x14ac:dyDescent="0.25">
      <c r="B4" s="7"/>
      <c r="C4" s="7" t="s">
        <v>0</v>
      </c>
      <c r="D4" s="7" t="s">
        <v>5</v>
      </c>
      <c r="E4" s="7" t="s">
        <v>7</v>
      </c>
    </row>
    <row r="5" spans="1:9" x14ac:dyDescent="0.25">
      <c r="A5" s="76" t="s">
        <v>58</v>
      </c>
      <c r="B5" s="2" t="s">
        <v>60</v>
      </c>
      <c r="C5" s="9">
        <f>C15/D15</f>
        <v>0.10810810810810811</v>
      </c>
      <c r="D5" s="14">
        <f>H15/I15</f>
        <v>8.9446589446589453E-2</v>
      </c>
      <c r="E5" s="14">
        <f>1-C5-D5</f>
        <v>0.80244530244530243</v>
      </c>
    </row>
    <row r="6" spans="1:9" x14ac:dyDescent="0.25">
      <c r="A6" s="76"/>
      <c r="B6" s="2" t="s">
        <v>59</v>
      </c>
      <c r="C6" s="9">
        <f>C16/D16</f>
        <v>9.7029702970297033E-2</v>
      </c>
      <c r="D6" s="14">
        <f>H16/I16</f>
        <v>0.15577557755775578</v>
      </c>
      <c r="E6" s="14">
        <f>1-C6-D6</f>
        <v>0.74719471947194727</v>
      </c>
    </row>
    <row r="7" spans="1:9" ht="38.25" customHeight="1" x14ac:dyDescent="0.25">
      <c r="A7" s="76"/>
      <c r="B7" s="5" t="s">
        <v>63</v>
      </c>
      <c r="C7" s="10">
        <v>0.42880000000000001</v>
      </c>
      <c r="D7" s="10">
        <v>0.55930000000000002</v>
      </c>
      <c r="E7" s="10">
        <v>0.42</v>
      </c>
    </row>
    <row r="12" spans="1:9" x14ac:dyDescent="0.25">
      <c r="A12" t="s">
        <v>61</v>
      </c>
      <c r="B12" t="s">
        <v>0</v>
      </c>
      <c r="F12" t="s">
        <v>61</v>
      </c>
      <c r="G12" t="s">
        <v>5</v>
      </c>
    </row>
    <row r="13" spans="1:9" x14ac:dyDescent="0.25">
      <c r="A13" t="s">
        <v>62</v>
      </c>
      <c r="B13">
        <v>0</v>
      </c>
      <c r="C13">
        <v>1</v>
      </c>
      <c r="D13" t="s">
        <v>2</v>
      </c>
      <c r="F13" t="s">
        <v>62</v>
      </c>
      <c r="G13">
        <v>0</v>
      </c>
      <c r="H13">
        <v>1</v>
      </c>
      <c r="I13" t="s">
        <v>2</v>
      </c>
    </row>
    <row r="15" spans="1:9" x14ac:dyDescent="0.25">
      <c r="A15">
        <v>0</v>
      </c>
      <c r="B15" s="1">
        <v>1386</v>
      </c>
      <c r="C15">
        <v>168</v>
      </c>
      <c r="D15" s="1">
        <v>1554</v>
      </c>
      <c r="F15">
        <v>0</v>
      </c>
      <c r="G15" s="1">
        <v>1415</v>
      </c>
      <c r="H15">
        <v>139</v>
      </c>
      <c r="I15" s="1">
        <v>1554</v>
      </c>
    </row>
    <row r="16" spans="1:9" x14ac:dyDescent="0.25">
      <c r="A16">
        <v>1</v>
      </c>
      <c r="B16" s="1">
        <v>1368</v>
      </c>
      <c r="C16">
        <v>147</v>
      </c>
      <c r="D16" s="1">
        <v>1515</v>
      </c>
      <c r="F16">
        <v>1</v>
      </c>
      <c r="G16" s="1">
        <v>1279</v>
      </c>
      <c r="H16">
        <v>236</v>
      </c>
      <c r="I16" s="1">
        <v>1515</v>
      </c>
    </row>
    <row r="18" spans="1:9" x14ac:dyDescent="0.25">
      <c r="A18" t="s">
        <v>2</v>
      </c>
      <c r="B18" s="1">
        <v>2754</v>
      </c>
      <c r="C18">
        <v>315</v>
      </c>
      <c r="D18" s="1">
        <v>3069</v>
      </c>
      <c r="F18" t="s">
        <v>2</v>
      </c>
      <c r="G18" s="1">
        <v>2694</v>
      </c>
      <c r="H18">
        <v>375</v>
      </c>
      <c r="I18" s="1">
        <v>3069</v>
      </c>
    </row>
  </sheetData>
  <mergeCells count="2">
    <mergeCell ref="C3:E3"/>
    <mergeCell ref="A5: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78756-E45B-452B-9B89-A8E281F25771}">
  <dimension ref="A2:I19"/>
  <sheetViews>
    <sheetView tabSelected="1" workbookViewId="0">
      <selection activeCell="F3" sqref="F3:I7"/>
    </sheetView>
  </sheetViews>
  <sheetFormatPr baseColWidth="10" defaultRowHeight="15" x14ac:dyDescent="0.25"/>
  <cols>
    <col min="1" max="1" width="14.5703125" bestFit="1" customWidth="1"/>
    <col min="6" max="6" width="14.5703125" bestFit="1" customWidth="1"/>
  </cols>
  <sheetData>
    <row r="2" spans="1:9" x14ac:dyDescent="0.25">
      <c r="B2" t="s">
        <v>0</v>
      </c>
    </row>
    <row r="3" spans="1:9" x14ac:dyDescent="0.25">
      <c r="A3" t="s">
        <v>18</v>
      </c>
      <c r="B3">
        <v>0</v>
      </c>
      <c r="C3">
        <v>1</v>
      </c>
      <c r="D3" t="s">
        <v>2</v>
      </c>
      <c r="F3" s="2"/>
      <c r="G3" s="73" t="s">
        <v>15</v>
      </c>
      <c r="H3" s="73"/>
      <c r="I3" s="73"/>
    </row>
    <row r="4" spans="1:9" x14ac:dyDescent="0.25">
      <c r="F4" s="2"/>
      <c r="G4" s="2" t="s">
        <v>0</v>
      </c>
      <c r="H4" s="2" t="s">
        <v>5</v>
      </c>
      <c r="I4" s="2" t="s">
        <v>7</v>
      </c>
    </row>
    <row r="5" spans="1:9" x14ac:dyDescent="0.25">
      <c r="A5" t="s">
        <v>19</v>
      </c>
      <c r="B5" s="1">
        <v>1261</v>
      </c>
      <c r="C5">
        <v>124</v>
      </c>
      <c r="D5" s="1">
        <v>1385</v>
      </c>
      <c r="F5" t="s">
        <v>19</v>
      </c>
      <c r="G5" s="3">
        <f>C5/D5</f>
        <v>8.9530685920577613E-2</v>
      </c>
      <c r="H5" s="3">
        <f>C15/D15</f>
        <v>8.1588447653429597E-2</v>
      </c>
      <c r="I5" s="3">
        <f>1-G5-H5</f>
        <v>0.82888086642599279</v>
      </c>
    </row>
    <row r="6" spans="1:9" x14ac:dyDescent="0.25">
      <c r="A6" t="s">
        <v>20</v>
      </c>
      <c r="B6">
        <v>728</v>
      </c>
      <c r="C6">
        <v>92</v>
      </c>
      <c r="D6">
        <v>820</v>
      </c>
      <c r="F6" t="s">
        <v>20</v>
      </c>
      <c r="G6" s="3">
        <f t="shared" ref="G6:G7" si="0">C6/D6</f>
        <v>0.11219512195121951</v>
      </c>
      <c r="H6" s="3">
        <f t="shared" ref="H6:H7" si="1">C16/D16</f>
        <v>0.17682926829268292</v>
      </c>
      <c r="I6" s="3">
        <f t="shared" ref="I6:I7" si="2">1-G6-H6</f>
        <v>0.71097560975609753</v>
      </c>
    </row>
    <row r="7" spans="1:9" x14ac:dyDescent="0.25">
      <c r="A7" t="s">
        <v>21</v>
      </c>
      <c r="B7">
        <v>557</v>
      </c>
      <c r="C7">
        <v>79</v>
      </c>
      <c r="D7">
        <v>636</v>
      </c>
      <c r="F7" t="s">
        <v>21</v>
      </c>
      <c r="G7" s="3">
        <f t="shared" si="0"/>
        <v>0.12421383647798742</v>
      </c>
      <c r="H7" s="3">
        <f t="shared" si="1"/>
        <v>0.14937106918238993</v>
      </c>
      <c r="I7" s="3">
        <f t="shared" si="2"/>
        <v>0.72641509433962259</v>
      </c>
    </row>
    <row r="8" spans="1:9" x14ac:dyDescent="0.25">
      <c r="G8" s="3"/>
      <c r="H8" s="3"/>
      <c r="I8" s="3"/>
    </row>
    <row r="9" spans="1:9" x14ac:dyDescent="0.25">
      <c r="A9" t="s">
        <v>2</v>
      </c>
      <c r="B9" s="1">
        <v>2546</v>
      </c>
      <c r="C9">
        <v>295</v>
      </c>
      <c r="D9" s="1">
        <v>2841</v>
      </c>
    </row>
    <row r="12" spans="1:9" x14ac:dyDescent="0.25">
      <c r="A12" t="s">
        <v>5</v>
      </c>
    </row>
    <row r="13" spans="1:9" x14ac:dyDescent="0.25">
      <c r="A13" t="s">
        <v>18</v>
      </c>
      <c r="B13">
        <v>0</v>
      </c>
      <c r="C13">
        <v>1</v>
      </c>
      <c r="D13" t="s">
        <v>2</v>
      </c>
    </row>
    <row r="15" spans="1:9" x14ac:dyDescent="0.25">
      <c r="A15" t="s">
        <v>19</v>
      </c>
      <c r="B15" s="1">
        <v>1272</v>
      </c>
      <c r="C15">
        <v>113</v>
      </c>
      <c r="D15" s="1">
        <v>1385</v>
      </c>
    </row>
    <row r="16" spans="1:9" x14ac:dyDescent="0.25">
      <c r="A16" t="s">
        <v>20</v>
      </c>
      <c r="B16">
        <v>675</v>
      </c>
      <c r="C16">
        <v>145</v>
      </c>
      <c r="D16">
        <v>820</v>
      </c>
    </row>
    <row r="17" spans="1:4" x14ac:dyDescent="0.25">
      <c r="A17" t="s">
        <v>21</v>
      </c>
      <c r="B17">
        <v>541</v>
      </c>
      <c r="C17">
        <v>95</v>
      </c>
      <c r="D17">
        <v>636</v>
      </c>
    </row>
    <row r="19" spans="1:4" x14ac:dyDescent="0.25">
      <c r="A19" t="s">
        <v>2</v>
      </c>
      <c r="B19" s="1">
        <v>2488</v>
      </c>
      <c r="C19">
        <v>353</v>
      </c>
      <c r="D19" s="1">
        <v>2841</v>
      </c>
    </row>
  </sheetData>
  <mergeCells count="1"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437C-F2A0-4EA2-891D-EE38CEC83EB1}">
  <dimension ref="B3:D5"/>
  <sheetViews>
    <sheetView workbookViewId="0">
      <selection activeCell="B5" sqref="B5:D5"/>
    </sheetView>
  </sheetViews>
  <sheetFormatPr baseColWidth="10" defaultRowHeight="15" x14ac:dyDescent="0.25"/>
  <sheetData>
    <row r="3" spans="2:4" x14ac:dyDescent="0.25">
      <c r="B3" s="73" t="s">
        <v>22</v>
      </c>
      <c r="C3" s="73"/>
      <c r="D3" s="73"/>
    </row>
    <row r="4" spans="2:4" x14ac:dyDescent="0.25">
      <c r="B4" s="2" t="s">
        <v>0</v>
      </c>
      <c r="C4" s="2" t="s">
        <v>5</v>
      </c>
      <c r="D4" s="2" t="s">
        <v>7</v>
      </c>
    </row>
    <row r="5" spans="2:4" x14ac:dyDescent="0.25">
      <c r="B5" s="4">
        <v>594.9</v>
      </c>
      <c r="C5" s="4">
        <v>579.79999999999995</v>
      </c>
      <c r="D5" s="4">
        <v>614.70000000000005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Tablas</vt:lpstr>
      <vt:lpstr>Género</vt:lpstr>
      <vt:lpstr>Edad</vt:lpstr>
      <vt:lpstr>Puntajes</vt:lpstr>
      <vt:lpstr>Notas</vt:lpstr>
      <vt:lpstr>Ing_Bruto</vt:lpstr>
      <vt:lpstr>Beca</vt:lpstr>
      <vt:lpstr>Dependencia</vt:lpstr>
      <vt:lpstr>PSU_Coleg</vt:lpstr>
      <vt:lpstr>Carrera</vt:lpstr>
      <vt:lpstr>Cupos_Ingreso</vt:lpstr>
      <vt:lpstr>Tutoría_Redes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2020-08-03T17:31:58Z</dcterms:created>
  <dcterms:modified xsi:type="dcterms:W3CDTF">2020-08-06T22:03:24Z</dcterms:modified>
</cp:coreProperties>
</file>