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234/Downloads/"/>
    </mc:Choice>
  </mc:AlternateContent>
  <xr:revisionPtr revIDLastSave="0" documentId="8_{6D5E5602-2A64-9442-ACAE-C01A87414C72}" xr6:coauthVersionLast="47" xr6:coauthVersionMax="47" xr10:uidLastSave="{00000000-0000-0000-0000-000000000000}"/>
  <bookViews>
    <workbookView xWindow="280" yWindow="500" windowWidth="28240" windowHeight="15880" xr2:uid="{279939B7-6428-9A4F-A388-A65B699DF2F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1" i="1" l="1"/>
  <c r="O29" i="1"/>
  <c r="O28" i="1"/>
  <c r="L26" i="1"/>
  <c r="L25" i="1"/>
  <c r="R22" i="1"/>
  <c r="R21" i="1"/>
  <c r="O22" i="1"/>
  <c r="O21" i="1"/>
  <c r="L20" i="1"/>
  <c r="M13" i="1"/>
  <c r="L13" i="1"/>
  <c r="M10" i="1" a="1"/>
  <c r="M10" i="1" s="1"/>
  <c r="M9" i="1" a="1"/>
  <c r="M9" i="1" s="1"/>
  <c r="N8" i="1"/>
  <c r="N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<sst xmlns="http://schemas.openxmlformats.org/spreadsheetml/2006/main" count="6" uniqueCount="6">
  <si>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S^2</t>
  </si>
  <si>
    <t>S_0^2</t>
  </si>
  <si>
    <t>S^2(X)</t>
  </si>
  <si>
    <t>S^2(Y)</t>
  </si>
  <si>
    <t>S_0^2(X)</t>
  </si>
  <si>
    <t>S_0^2(Y)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</si>
</sst>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7"/>
      <color rgb="FF333333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2482-B289-BD42-87DA-9F217D698044}">
  <dimension ref="A1:R29"/>
  <sheetViews>
    <sheetView tabSelected="1" workbookViewId="0">
      <selection activeCell="O29" sqref="O29"/>
    </sheetView>
  </sheetViews>
  <sheetFormatPr baseColWidth="10" defaultRowHeight="16" x14ac:dyDescent="0.2"/>
  <sheetData>
    <row r="1" spans="1:14" x14ac:dyDescent="0.2">
      <c r="A1">
        <v>1.0469999999999999</v>
      </c>
      <c r="B1">
        <v>0.94399999999999995</v>
      </c>
      <c r="C1">
        <v>0.56599999999999995</v>
      </c>
      <c r="D1">
        <v>0.47899999999999998</v>
      </c>
      <c r="E1">
        <v>0.161</v>
      </c>
      <c r="F1">
        <v>1.9910000000000001</v>
      </c>
      <c r="G1">
        <v>1.2999999999999999E-2</v>
      </c>
      <c r="H1">
        <v>0.59</v>
      </c>
      <c r="I1">
        <v>3.202</v>
      </c>
      <c r="J1">
        <v>0.80600000000000005</v>
      </c>
    </row>
    <row r="2" spans="1:14" x14ac:dyDescent="0.2">
      <c r="A2">
        <v>1.5760000000000001</v>
      </c>
      <c r="B2">
        <v>1.006</v>
      </c>
      <c r="C2">
        <v>0.38800000000000001</v>
      </c>
      <c r="D2">
        <v>-7.4999999999999997E-2</v>
      </c>
      <c r="E2">
        <v>1.631</v>
      </c>
      <c r="F2">
        <v>1.3640000000000001</v>
      </c>
      <c r="G2">
        <v>1.5009999999999999</v>
      </c>
      <c r="H2">
        <v>-1.014</v>
      </c>
      <c r="I2">
        <v>1.266</v>
      </c>
      <c r="J2">
        <v>0.57699999999999996</v>
      </c>
    </row>
    <row r="3" spans="1:14" x14ac:dyDescent="0.2">
      <c r="A3">
        <v>1.107</v>
      </c>
      <c r="B3">
        <v>0.16200000000000001</v>
      </c>
      <c r="C3">
        <v>0.84399999999999997</v>
      </c>
      <c r="D3">
        <v>1.9059999999999999</v>
      </c>
      <c r="E3">
        <v>2.4670000000000001</v>
      </c>
      <c r="F3">
        <v>0.91900000000000004</v>
      </c>
      <c r="G3">
        <v>-0.36199999999999999</v>
      </c>
      <c r="H3">
        <v>0.64100000000000001</v>
      </c>
      <c r="I3">
        <v>0.87</v>
      </c>
      <c r="J3">
        <v>0.16800000000000001</v>
      </c>
    </row>
    <row r="4" spans="1:14" x14ac:dyDescent="0.2">
      <c r="A4">
        <v>2.36</v>
      </c>
      <c r="B4">
        <v>1.4910000000000001</v>
      </c>
      <c r="C4">
        <v>0.30199999999999999</v>
      </c>
      <c r="D4">
        <v>0.44600000000000001</v>
      </c>
      <c r="E4">
        <v>0.67600000000000005</v>
      </c>
      <c r="F4">
        <v>1.5589999999999999</v>
      </c>
      <c r="G4">
        <v>0.40100000000000002</v>
      </c>
      <c r="H4">
        <v>2.1150000000000002</v>
      </c>
      <c r="I4">
        <v>0.746</v>
      </c>
      <c r="J4">
        <v>1.2070000000000001</v>
      </c>
    </row>
    <row r="5" spans="1:14" x14ac:dyDescent="0.2">
      <c r="A5">
        <v>0.80400000000000005</v>
      </c>
      <c r="B5">
        <v>0.82799999999999996</v>
      </c>
      <c r="C5">
        <v>0.75700000000000001</v>
      </c>
      <c r="D5">
        <v>0.434</v>
      </c>
      <c r="E5">
        <v>0.78600000000000003</v>
      </c>
      <c r="F5">
        <v>0.93200000000000005</v>
      </c>
      <c r="G5">
        <v>1.798</v>
      </c>
      <c r="H5">
        <v>1.415</v>
      </c>
      <c r="I5">
        <v>-1.4E-2</v>
      </c>
      <c r="J5">
        <v>0.97699999999999998</v>
      </c>
    </row>
    <row r="7" spans="1:14" x14ac:dyDescent="0.2">
      <c r="M7" t="s">
        <v>0</v>
      </c>
      <c r="N7">
        <f>_xlfn.VAR.P(A1:J5)</f>
        <v>0.57354685159999952</v>
      </c>
    </row>
    <row r="8" spans="1:14" x14ac:dyDescent="0.2">
      <c r="M8" t="s">
        <v>1</v>
      </c>
      <c r="N8">
        <f>_xlfn.VAR.S(A1:J5)</f>
        <v>0.58525188938775474</v>
      </c>
    </row>
    <row r="9" spans="1:14" x14ac:dyDescent="0.2">
      <c r="A9">
        <v>0.191</v>
      </c>
      <c r="B9">
        <v>5.5E-2</v>
      </c>
      <c r="C9">
        <v>0.73299999999999998</v>
      </c>
      <c r="D9">
        <v>0.57699999999999996</v>
      </c>
      <c r="E9">
        <v>0.67700000000000005</v>
      </c>
      <c r="F9">
        <v>0.94399999999999995</v>
      </c>
      <c r="G9">
        <v>0.123</v>
      </c>
      <c r="H9">
        <v>0.53200000000000003</v>
      </c>
      <c r="I9">
        <v>0.874</v>
      </c>
      <c r="J9">
        <v>0.93500000000000005</v>
      </c>
      <c r="M9" s="1" t="e" cm="1">
        <f t="array" aca="1" ref="M9" ca="1">НОРМ.СТ.ЗНАЧ(0.93)</f>
        <v>#NAME?</v>
      </c>
    </row>
    <row r="10" spans="1:14" x14ac:dyDescent="0.2">
      <c r="A10">
        <v>0.65500000000000003</v>
      </c>
      <c r="B10">
        <v>0.78700000000000003</v>
      </c>
      <c r="C10">
        <v>0.77</v>
      </c>
      <c r="D10">
        <v>0.76800000000000002</v>
      </c>
      <c r="E10">
        <v>0.76800000000000002</v>
      </c>
      <c r="F10">
        <v>5.0999999999999997E-2</v>
      </c>
      <c r="G10">
        <v>0.23400000000000001</v>
      </c>
      <c r="H10">
        <v>0.124</v>
      </c>
      <c r="I10">
        <v>0.31</v>
      </c>
      <c r="J10">
        <v>0.45100000000000001</v>
      </c>
      <c r="M10" s="1" t="e" cm="1">
        <f t="array" aca="1" ref="M10" ca="1">_xludf.NORM.S.INV(0.93)</f>
        <v>#NAME?</v>
      </c>
    </row>
    <row r="11" spans="1:14" x14ac:dyDescent="0.2">
      <c r="A11">
        <v>0.111</v>
      </c>
      <c r="B11">
        <v>0.04</v>
      </c>
      <c r="C11">
        <v>0.253</v>
      </c>
      <c r="D11">
        <v>0.55400000000000005</v>
      </c>
      <c r="E11">
        <v>0.52900000000000003</v>
      </c>
      <c r="F11">
        <v>0.37</v>
      </c>
      <c r="G11">
        <v>0.70599999999999996</v>
      </c>
      <c r="H11">
        <v>0.879</v>
      </c>
      <c r="I11">
        <v>0.64900000000000002</v>
      </c>
      <c r="J11">
        <v>0.48299999999999998</v>
      </c>
    </row>
    <row r="13" spans="1:14" ht="23" x14ac:dyDescent="0.3">
      <c r="L13" s="2">
        <f>CHIINV(0.93,49)</f>
        <v>35.254098567214982</v>
      </c>
      <c r="M13" s="2">
        <f>CHIINV(0.07,49)</f>
        <v>64.313745276832591</v>
      </c>
    </row>
    <row r="15" spans="1:14" x14ac:dyDescent="0.2">
      <c r="A15">
        <v>0.04</v>
      </c>
      <c r="B15">
        <v>5.0999999999999997E-2</v>
      </c>
      <c r="C15">
        <v>5.5E-2</v>
      </c>
      <c r="D15">
        <v>0.111</v>
      </c>
      <c r="E15">
        <v>0.123</v>
      </c>
      <c r="F15">
        <v>0.124</v>
      </c>
      <c r="G15">
        <v>0.191</v>
      </c>
      <c r="H15">
        <v>0.23400000000000001</v>
      </c>
      <c r="I15">
        <v>0.253</v>
      </c>
      <c r="J15">
        <v>0.31</v>
      </c>
    </row>
    <row r="16" spans="1:14" x14ac:dyDescent="0.2">
      <c r="A16">
        <v>0.37</v>
      </c>
      <c r="B16">
        <v>0.45100000000000001</v>
      </c>
      <c r="C16">
        <v>0.48299999999999998</v>
      </c>
      <c r="D16">
        <v>0.52900000000000003</v>
      </c>
      <c r="E16">
        <v>0.53200000000000003</v>
      </c>
      <c r="F16">
        <v>0.55400000000000005</v>
      </c>
      <c r="G16">
        <v>0.57699999999999996</v>
      </c>
      <c r="H16">
        <v>0.64900000000000002</v>
      </c>
      <c r="I16">
        <v>0.65500000000000003</v>
      </c>
      <c r="J16">
        <v>0.67700000000000005</v>
      </c>
    </row>
    <row r="17" spans="1:18" x14ac:dyDescent="0.2">
      <c r="A17">
        <v>0.70599999999999996</v>
      </c>
      <c r="B17">
        <v>0.73299999999999998</v>
      </c>
      <c r="C17">
        <v>0.76800000000000002</v>
      </c>
      <c r="D17">
        <v>0.76800000000000002</v>
      </c>
      <c r="E17">
        <v>0.77</v>
      </c>
      <c r="F17">
        <v>0.78700000000000003</v>
      </c>
      <c r="G17">
        <v>0.874</v>
      </c>
      <c r="H17">
        <v>0.879</v>
      </c>
      <c r="I17">
        <v>0.93500000000000005</v>
      </c>
      <c r="J17">
        <v>0.94399999999999995</v>
      </c>
    </row>
    <row r="20" spans="1:18" x14ac:dyDescent="0.2">
      <c r="L20">
        <f>_xlfn.CHISQ.INV.RT(0.86,4)</f>
        <v>1.3080985616689191</v>
      </c>
    </row>
    <row r="21" spans="1:18" x14ac:dyDescent="0.2">
      <c r="L21">
        <f>_xlfn.CHISQ.DIST.RT(3,4)</f>
        <v>0.55782540037107464</v>
      </c>
      <c r="N21" t="s">
        <v>2</v>
      </c>
      <c r="O21">
        <f>_xlfn.VAR.P(A1:J2)</f>
        <v>0.74665774750000002</v>
      </c>
      <c r="Q21" t="s">
        <v>4</v>
      </c>
      <c r="R21">
        <f>_xlfn.VAR.S(A1:J2)</f>
        <v>0.78595552368421051</v>
      </c>
    </row>
    <row r="22" spans="1:18" x14ac:dyDescent="0.2">
      <c r="N22" t="s">
        <v>3</v>
      </c>
      <c r="O22">
        <f>_xlfn.VAR.P(A3:J5)</f>
        <v>0.45683466222222252</v>
      </c>
      <c r="Q22" t="s">
        <v>5</v>
      </c>
      <c r="R22">
        <f>_xlfn.VAR.S(A3:J5)</f>
        <v>0.47258758160919578</v>
      </c>
    </row>
    <row r="25" spans="1:18" x14ac:dyDescent="0.2">
      <c r="L25">
        <f>FINV(0.07,29,19)</f>
        <v>1.9238126939869165</v>
      </c>
    </row>
    <row r="26" spans="1:18" x14ac:dyDescent="0.2">
      <c r="L26">
        <f>FINV(0.93,19,29)</f>
        <v>0.51980112363620812</v>
      </c>
    </row>
    <row r="28" spans="1:18" x14ac:dyDescent="0.2">
      <c r="O28">
        <f>_xlfn.T.INV(0.93,48)</f>
        <v>1.5006339156906672</v>
      </c>
    </row>
    <row r="29" spans="1:18" x14ac:dyDescent="0.2">
      <c r="O29">
        <f>_xlfn.T.INV.2T(0.14,48)</f>
        <v>1.5006339156906636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Avdonina</dc:creator>
  <cp:lastModifiedBy>Lada Avdonina</cp:lastModifiedBy>
  <dcterms:created xsi:type="dcterms:W3CDTF">2025-05-24T09:06:33Z</dcterms:created>
  <dcterms:modified xsi:type="dcterms:W3CDTF">2025-05-27T05:37:54Z</dcterms:modified>
</cp:coreProperties>
</file>